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phiemarche/Dropbox/"/>
    </mc:Choice>
  </mc:AlternateContent>
  <xr:revisionPtr revIDLastSave="0" documentId="13_ncr:1_{24BBAAB7-0CE1-3047-893A-7E50BCFABBC2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Planning Bénévoles" sheetId="1" r:id="rId1"/>
    <sheet name="DISPONIBILITE" sheetId="11" r:id="rId2"/>
    <sheet name="LUNDI" sheetId="2" r:id="rId3"/>
    <sheet name="MARDI" sheetId="3" r:id="rId4"/>
    <sheet name="MERCREDI" sheetId="4" r:id="rId5"/>
    <sheet name="JEUDI" sheetId="5" r:id="rId6"/>
    <sheet name="VENDREDI" sheetId="6" r:id="rId7"/>
    <sheet name="SAMEDI" sheetId="7" r:id="rId8"/>
    <sheet name="DIMANCHE 30" sheetId="8" r:id="rId9"/>
    <sheet name="Tenues" sheetId="16" r:id="rId10"/>
    <sheet name="Présence" sheetId="15" r:id="rId11"/>
    <sheet name="Repas" sheetId="10" r:id="rId12"/>
    <sheet name="CHAUFFEURS" sheetId="17" r:id="rId13"/>
    <sheet name="Planning Responsables" sheetId="9" r:id="rId14"/>
  </sheets>
  <definedNames>
    <definedName name="_xlnm._FilterDatabase" localSheetId="1" hidden="1">DISPONIBILITE!$A$3:$Y$75</definedName>
    <definedName name="_xlnm._FilterDatabase" localSheetId="0" hidden="1">'Planning Bénévoles'!#REF!</definedName>
    <definedName name="_xlnm.Print_Titles" localSheetId="1">DISPONIBILITE!$1:$2</definedName>
    <definedName name="Liste_Noms">OFFSET(#REF!,0,0,COUNTA(#REF!))</definedName>
    <definedName name="_xlnm.Print_Area" localSheetId="12">CHAUFFEURS!$A$1:$D$17</definedName>
    <definedName name="_xlnm.Print_Area" localSheetId="8">'DIMANCHE 30'!$A$1:$C$35</definedName>
    <definedName name="_xlnm.Print_Area" localSheetId="1">DISPONIBILITE!$A$27:$K$52</definedName>
    <definedName name="_xlnm.Print_Area" localSheetId="5">JEUDI!$A$1:$G$30</definedName>
    <definedName name="_xlnm.Print_Area" localSheetId="3">MARDI!$A$1:$G$35</definedName>
    <definedName name="_xlnm.Print_Area" localSheetId="4">MERCREDI!$A$1:$G$35</definedName>
    <definedName name="_xlnm.Print_Area" localSheetId="0">'Planning Bénévoles'!#REF!</definedName>
    <definedName name="_xlnm.Print_Area" localSheetId="11">Repas!$A$1:$G$18</definedName>
    <definedName name="_xlnm.Print_Area" localSheetId="7">SAMEDI!$A$1:$E$35</definedName>
    <definedName name="_xlnm.Print_Area" localSheetId="6">VENDREDI!$A$1:$G$35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2" l="1"/>
  <c r="F35" i="2"/>
  <c r="G35" i="2"/>
  <c r="E36" i="2"/>
  <c r="B36" i="2" s="1"/>
  <c r="F36" i="2"/>
  <c r="G36" i="2"/>
  <c r="E37" i="2"/>
  <c r="F37" i="2"/>
  <c r="G37" i="2"/>
  <c r="E38" i="2"/>
  <c r="F38" i="2"/>
  <c r="G38" i="2"/>
  <c r="E39" i="2"/>
  <c r="F39" i="2"/>
  <c r="G39" i="2"/>
  <c r="E40" i="2"/>
  <c r="F40" i="2"/>
  <c r="G40" i="2"/>
  <c r="A5" i="2"/>
  <c r="C36" i="2"/>
  <c r="E74" i="11"/>
  <c r="E32" i="2"/>
  <c r="F32" i="2"/>
  <c r="G32" i="2"/>
  <c r="E33" i="2"/>
  <c r="F33" i="2"/>
  <c r="G33" i="2"/>
  <c r="E34" i="2"/>
  <c r="F34" i="2"/>
  <c r="G34" i="2"/>
  <c r="E26" i="11"/>
  <c r="E55" i="11"/>
  <c r="E47" i="11"/>
  <c r="A90" i="15"/>
  <c r="E4" i="6"/>
  <c r="F4" i="6"/>
  <c r="G4" i="6"/>
  <c r="E5" i="6"/>
  <c r="F5" i="6"/>
  <c r="G5" i="6"/>
  <c r="E6" i="6"/>
  <c r="B5" i="6" s="1"/>
  <c r="F6" i="6"/>
  <c r="G6" i="6"/>
  <c r="E7" i="6"/>
  <c r="F7" i="6"/>
  <c r="G7" i="6"/>
  <c r="E8" i="6"/>
  <c r="F8" i="6"/>
  <c r="G8" i="6"/>
  <c r="E9" i="6"/>
  <c r="F9" i="6"/>
  <c r="G9" i="6"/>
  <c r="E10" i="6"/>
  <c r="F10" i="6"/>
  <c r="G10" i="6"/>
  <c r="E11" i="6"/>
  <c r="F11" i="6"/>
  <c r="G11" i="6"/>
  <c r="E12" i="6"/>
  <c r="F12" i="6"/>
  <c r="G12" i="6"/>
  <c r="E13" i="6"/>
  <c r="F13" i="6"/>
  <c r="G13" i="6"/>
  <c r="E14" i="6"/>
  <c r="F14" i="6"/>
  <c r="G14" i="6"/>
  <c r="E15" i="6"/>
  <c r="F15" i="6"/>
  <c r="G15" i="6"/>
  <c r="E16" i="6"/>
  <c r="F16" i="6"/>
  <c r="G16" i="6"/>
  <c r="E17" i="6"/>
  <c r="F17" i="6"/>
  <c r="G17" i="6"/>
  <c r="E18" i="6"/>
  <c r="F18" i="6"/>
  <c r="G18" i="6"/>
  <c r="E19" i="6"/>
  <c r="F19" i="6"/>
  <c r="G19" i="6"/>
  <c r="E20" i="6"/>
  <c r="F20" i="6"/>
  <c r="G20" i="6"/>
  <c r="E21" i="6"/>
  <c r="F21" i="6"/>
  <c r="G21" i="6"/>
  <c r="E22" i="6"/>
  <c r="F22" i="6"/>
  <c r="G22" i="6"/>
  <c r="E23" i="6"/>
  <c r="F23" i="6"/>
  <c r="G23" i="6"/>
  <c r="E24" i="6"/>
  <c r="F24" i="6"/>
  <c r="G24" i="6"/>
  <c r="E25" i="6"/>
  <c r="F25" i="6"/>
  <c r="G25" i="6"/>
  <c r="E26" i="6"/>
  <c r="F26" i="6"/>
  <c r="G26" i="6"/>
  <c r="E27" i="6"/>
  <c r="F27" i="6"/>
  <c r="G27" i="6"/>
  <c r="E28" i="6"/>
  <c r="F28" i="6"/>
  <c r="G28" i="6"/>
  <c r="E29" i="6"/>
  <c r="F29" i="6"/>
  <c r="G29" i="6"/>
  <c r="E30" i="6"/>
  <c r="F30" i="6"/>
  <c r="G30" i="6"/>
  <c r="E31" i="6"/>
  <c r="F31" i="6"/>
  <c r="G31" i="6"/>
  <c r="E32" i="6"/>
  <c r="B32" i="6" s="1"/>
  <c r="F32" i="6"/>
  <c r="G32" i="6"/>
  <c r="C32" i="6" s="1"/>
  <c r="E33" i="6"/>
  <c r="F33" i="6"/>
  <c r="G33" i="6"/>
  <c r="E34" i="6"/>
  <c r="F34" i="6"/>
  <c r="G34" i="6"/>
  <c r="E35" i="6"/>
  <c r="F35" i="6"/>
  <c r="G35" i="6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D4" i="7"/>
  <c r="E4" i="7"/>
  <c r="D5" i="7"/>
  <c r="E5" i="7"/>
  <c r="D6" i="7"/>
  <c r="E6" i="7"/>
  <c r="D7" i="7"/>
  <c r="E7" i="7"/>
  <c r="D8" i="7"/>
  <c r="E8" i="7"/>
  <c r="D9" i="7"/>
  <c r="E9" i="7"/>
  <c r="D10" i="7"/>
  <c r="E10" i="7"/>
  <c r="D11" i="7"/>
  <c r="E11" i="7"/>
  <c r="D12" i="7"/>
  <c r="E12" i="7"/>
  <c r="D13" i="7"/>
  <c r="E13" i="7"/>
  <c r="D14" i="7"/>
  <c r="E14" i="7"/>
  <c r="D15" i="7"/>
  <c r="E15" i="7"/>
  <c r="D16" i="7"/>
  <c r="E16" i="7"/>
  <c r="D17" i="7"/>
  <c r="E17" i="7"/>
  <c r="D18" i="7"/>
  <c r="E18" i="7"/>
  <c r="D19" i="7"/>
  <c r="E19" i="7"/>
  <c r="D20" i="7"/>
  <c r="E20" i="7"/>
  <c r="D21" i="7"/>
  <c r="E21" i="7"/>
  <c r="D22" i="7"/>
  <c r="E22" i="7"/>
  <c r="D23" i="7"/>
  <c r="E23" i="7"/>
  <c r="D24" i="7"/>
  <c r="E24" i="7"/>
  <c r="D25" i="7"/>
  <c r="E25" i="7"/>
  <c r="D26" i="7"/>
  <c r="E26" i="7"/>
  <c r="D27" i="7"/>
  <c r="E27" i="7"/>
  <c r="D28" i="7"/>
  <c r="E28" i="7"/>
  <c r="D29" i="7"/>
  <c r="E29" i="7"/>
  <c r="D30" i="7"/>
  <c r="E30" i="7"/>
  <c r="D31" i="7"/>
  <c r="E31" i="7"/>
  <c r="D32" i="7"/>
  <c r="E32" i="7"/>
  <c r="D33" i="7"/>
  <c r="E33" i="7"/>
  <c r="D34" i="7"/>
  <c r="E34" i="7"/>
  <c r="D35" i="7"/>
  <c r="E35" i="7"/>
  <c r="B32" i="7"/>
  <c r="G3" i="6"/>
  <c r="F3" i="6"/>
  <c r="E3" i="6"/>
  <c r="E4" i="5"/>
  <c r="F4" i="5"/>
  <c r="G4" i="5"/>
  <c r="E5" i="5"/>
  <c r="F5" i="5"/>
  <c r="G5" i="5"/>
  <c r="E6" i="5"/>
  <c r="F6" i="5"/>
  <c r="G6" i="5"/>
  <c r="E7" i="5"/>
  <c r="F7" i="5"/>
  <c r="G7" i="5"/>
  <c r="E8" i="5"/>
  <c r="F8" i="5"/>
  <c r="G8" i="5"/>
  <c r="E9" i="5"/>
  <c r="F9" i="5"/>
  <c r="G9" i="5"/>
  <c r="E10" i="5"/>
  <c r="F10" i="5"/>
  <c r="G10" i="5"/>
  <c r="E11" i="5"/>
  <c r="F11" i="5"/>
  <c r="G11" i="5"/>
  <c r="E12" i="5"/>
  <c r="F12" i="5"/>
  <c r="G12" i="5"/>
  <c r="E13" i="5"/>
  <c r="F13" i="5"/>
  <c r="G13" i="5"/>
  <c r="E14" i="5"/>
  <c r="F14" i="5"/>
  <c r="G14" i="5"/>
  <c r="E15" i="5"/>
  <c r="F15" i="5"/>
  <c r="G15" i="5"/>
  <c r="E16" i="5"/>
  <c r="F16" i="5"/>
  <c r="G16" i="5"/>
  <c r="E17" i="5"/>
  <c r="F17" i="5"/>
  <c r="G17" i="5"/>
  <c r="E18" i="5"/>
  <c r="F18" i="5"/>
  <c r="G18" i="5"/>
  <c r="E19" i="5"/>
  <c r="F19" i="5"/>
  <c r="G19" i="5"/>
  <c r="E20" i="5"/>
  <c r="F20" i="5"/>
  <c r="G20" i="5"/>
  <c r="E21" i="5"/>
  <c r="F21" i="5"/>
  <c r="G21" i="5"/>
  <c r="E22" i="5"/>
  <c r="F22" i="5"/>
  <c r="G22" i="5"/>
  <c r="E23" i="5"/>
  <c r="F23" i="5"/>
  <c r="G23" i="5"/>
  <c r="E24" i="5"/>
  <c r="F24" i="5"/>
  <c r="G24" i="5"/>
  <c r="E25" i="5"/>
  <c r="F25" i="5"/>
  <c r="G25" i="5"/>
  <c r="E26" i="5"/>
  <c r="F26" i="5"/>
  <c r="G26" i="5"/>
  <c r="E27" i="5"/>
  <c r="F27" i="5"/>
  <c r="G27" i="5"/>
  <c r="E28" i="5"/>
  <c r="F28" i="5"/>
  <c r="G28" i="5"/>
  <c r="E29" i="5"/>
  <c r="F29" i="5"/>
  <c r="G29" i="5"/>
  <c r="E30" i="5"/>
  <c r="F30" i="5"/>
  <c r="G30" i="5"/>
  <c r="E31" i="5"/>
  <c r="F31" i="5"/>
  <c r="G31" i="5"/>
  <c r="E32" i="5"/>
  <c r="B32" i="5" s="1"/>
  <c r="F32" i="5"/>
  <c r="G32" i="5"/>
  <c r="C32" i="5" s="1"/>
  <c r="E33" i="5"/>
  <c r="F33" i="5"/>
  <c r="G33" i="5"/>
  <c r="E34" i="5"/>
  <c r="F34" i="5"/>
  <c r="G34" i="5"/>
  <c r="E35" i="5"/>
  <c r="F35" i="5"/>
  <c r="G35" i="5"/>
  <c r="F3" i="5"/>
  <c r="G3" i="5"/>
  <c r="E3" i="5"/>
  <c r="E4" i="4"/>
  <c r="F4" i="4"/>
  <c r="G4" i="4"/>
  <c r="E5" i="4"/>
  <c r="F5" i="4"/>
  <c r="G5" i="4"/>
  <c r="E6" i="4"/>
  <c r="F6" i="4"/>
  <c r="G6" i="4"/>
  <c r="E7" i="4"/>
  <c r="F7" i="4"/>
  <c r="G7" i="4"/>
  <c r="E8" i="4"/>
  <c r="F8" i="4"/>
  <c r="G8" i="4"/>
  <c r="E9" i="4"/>
  <c r="F9" i="4"/>
  <c r="G9" i="4"/>
  <c r="E10" i="4"/>
  <c r="F10" i="4"/>
  <c r="G10" i="4"/>
  <c r="E11" i="4"/>
  <c r="F11" i="4"/>
  <c r="G11" i="4"/>
  <c r="E12" i="4"/>
  <c r="F12" i="4"/>
  <c r="G12" i="4"/>
  <c r="E13" i="4"/>
  <c r="F13" i="4"/>
  <c r="G13" i="4"/>
  <c r="E14" i="4"/>
  <c r="F14" i="4"/>
  <c r="G14" i="4"/>
  <c r="E15" i="4"/>
  <c r="F15" i="4"/>
  <c r="G15" i="4"/>
  <c r="E16" i="4"/>
  <c r="F16" i="4"/>
  <c r="G16" i="4"/>
  <c r="E17" i="4"/>
  <c r="F17" i="4"/>
  <c r="G17" i="4"/>
  <c r="E18" i="4"/>
  <c r="F18" i="4"/>
  <c r="G18" i="4"/>
  <c r="E19" i="4"/>
  <c r="F19" i="4"/>
  <c r="G19" i="4"/>
  <c r="E20" i="4"/>
  <c r="F20" i="4"/>
  <c r="G20" i="4"/>
  <c r="E21" i="4"/>
  <c r="F21" i="4"/>
  <c r="G21" i="4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E29" i="4"/>
  <c r="F29" i="4"/>
  <c r="G29" i="4"/>
  <c r="E30" i="4"/>
  <c r="F30" i="4"/>
  <c r="G30" i="4"/>
  <c r="E31" i="4"/>
  <c r="F31" i="4"/>
  <c r="G31" i="4"/>
  <c r="E32" i="4"/>
  <c r="B32" i="4" s="1"/>
  <c r="F32" i="4"/>
  <c r="G32" i="4"/>
  <c r="C32" i="4" s="1"/>
  <c r="E33" i="4"/>
  <c r="F33" i="4"/>
  <c r="G33" i="4"/>
  <c r="E34" i="4"/>
  <c r="F34" i="4"/>
  <c r="G34" i="4"/>
  <c r="E35" i="4"/>
  <c r="F35" i="4"/>
  <c r="G35" i="4"/>
  <c r="F3" i="4"/>
  <c r="G3" i="4"/>
  <c r="E3" i="4"/>
  <c r="E4" i="3"/>
  <c r="F4" i="3"/>
  <c r="G4" i="3"/>
  <c r="E5" i="3"/>
  <c r="F5" i="3"/>
  <c r="G5" i="3"/>
  <c r="E6" i="3"/>
  <c r="F6" i="3"/>
  <c r="G6" i="3"/>
  <c r="E7" i="3"/>
  <c r="F7" i="3"/>
  <c r="G7" i="3"/>
  <c r="E8" i="3"/>
  <c r="F8" i="3"/>
  <c r="G8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E26" i="3"/>
  <c r="F26" i="3"/>
  <c r="G26" i="3"/>
  <c r="E27" i="3"/>
  <c r="F27" i="3"/>
  <c r="G27" i="3"/>
  <c r="E28" i="3"/>
  <c r="F28" i="3"/>
  <c r="G28" i="3"/>
  <c r="E29" i="3"/>
  <c r="F29" i="3"/>
  <c r="G29" i="3"/>
  <c r="E30" i="3"/>
  <c r="F30" i="3"/>
  <c r="G30" i="3"/>
  <c r="E31" i="3"/>
  <c r="F31" i="3"/>
  <c r="G31" i="3"/>
  <c r="E32" i="3"/>
  <c r="B32" i="3" s="1"/>
  <c r="F32" i="3"/>
  <c r="G32" i="3"/>
  <c r="C32" i="3" s="1"/>
  <c r="E33" i="3"/>
  <c r="F33" i="3"/>
  <c r="G33" i="3"/>
  <c r="E34" i="3"/>
  <c r="F34" i="3"/>
  <c r="G34" i="3"/>
  <c r="E35" i="3"/>
  <c r="F35" i="3"/>
  <c r="G35" i="3"/>
  <c r="G3" i="3"/>
  <c r="F3" i="3"/>
  <c r="E3" i="3"/>
  <c r="E4" i="2"/>
  <c r="F4" i="2"/>
  <c r="G4" i="2"/>
  <c r="E5" i="2"/>
  <c r="F5" i="2"/>
  <c r="G5" i="2"/>
  <c r="E6" i="2"/>
  <c r="F6" i="2"/>
  <c r="G6" i="2"/>
  <c r="E7" i="2"/>
  <c r="F7" i="2"/>
  <c r="G7" i="2"/>
  <c r="E8" i="2"/>
  <c r="F8" i="2"/>
  <c r="G8" i="2"/>
  <c r="E9" i="2"/>
  <c r="F9" i="2"/>
  <c r="G9" i="2"/>
  <c r="E10" i="2"/>
  <c r="F10" i="2"/>
  <c r="G10" i="2"/>
  <c r="E11" i="2"/>
  <c r="F11" i="2"/>
  <c r="G11" i="2"/>
  <c r="E12" i="2"/>
  <c r="F12" i="2"/>
  <c r="G12" i="2"/>
  <c r="E13" i="2"/>
  <c r="F13" i="2"/>
  <c r="G13" i="2"/>
  <c r="E14" i="2"/>
  <c r="F14" i="2"/>
  <c r="G14" i="2"/>
  <c r="E15" i="2"/>
  <c r="F15" i="2"/>
  <c r="G15" i="2"/>
  <c r="E16" i="2"/>
  <c r="F16" i="2"/>
  <c r="G16" i="2"/>
  <c r="E17" i="2"/>
  <c r="F17" i="2"/>
  <c r="G17" i="2"/>
  <c r="E18" i="2"/>
  <c r="F18" i="2"/>
  <c r="G18" i="2"/>
  <c r="E19" i="2"/>
  <c r="F19" i="2"/>
  <c r="G19" i="2"/>
  <c r="E20" i="2"/>
  <c r="F20" i="2"/>
  <c r="G20" i="2"/>
  <c r="E21" i="2"/>
  <c r="F21" i="2"/>
  <c r="G21" i="2"/>
  <c r="E22" i="2"/>
  <c r="F22" i="2"/>
  <c r="G22" i="2"/>
  <c r="E23" i="2"/>
  <c r="F23" i="2"/>
  <c r="G23" i="2"/>
  <c r="E24" i="2"/>
  <c r="F24" i="2"/>
  <c r="G24" i="2"/>
  <c r="E25" i="2"/>
  <c r="F25" i="2"/>
  <c r="G25" i="2"/>
  <c r="E26" i="2"/>
  <c r="F26" i="2"/>
  <c r="G26" i="2"/>
  <c r="E27" i="2"/>
  <c r="F27" i="2"/>
  <c r="G27" i="2"/>
  <c r="E28" i="2"/>
  <c r="F28" i="2"/>
  <c r="G28" i="2"/>
  <c r="E29" i="2"/>
  <c r="F29" i="2"/>
  <c r="G29" i="2"/>
  <c r="E30" i="2"/>
  <c r="F30" i="2"/>
  <c r="G30" i="2"/>
  <c r="E31" i="2"/>
  <c r="F31" i="2"/>
  <c r="G31" i="2"/>
  <c r="B1" i="1"/>
  <c r="G23" i="16"/>
  <c r="G24" i="16"/>
  <c r="G25" i="16"/>
  <c r="G26" i="16"/>
  <c r="G27" i="16"/>
  <c r="G22" i="16"/>
  <c r="H23" i="16"/>
  <c r="H24" i="16"/>
  <c r="H25" i="16"/>
  <c r="H26" i="16"/>
  <c r="H27" i="16"/>
  <c r="H22" i="16"/>
  <c r="E63" i="11"/>
  <c r="E53" i="11"/>
  <c r="AC4" i="17"/>
  <c r="AD4" i="17"/>
  <c r="AC5" i="17"/>
  <c r="AD5" i="17"/>
  <c r="AC6" i="17"/>
  <c r="AD6" i="17"/>
  <c r="AC7" i="17"/>
  <c r="AD7" i="17"/>
  <c r="AC8" i="17"/>
  <c r="AD8" i="17"/>
  <c r="AC9" i="17"/>
  <c r="AD9" i="17"/>
  <c r="B32" i="2" l="1"/>
  <c r="C32" i="2"/>
  <c r="C3" i="6"/>
  <c r="C33" i="6"/>
  <c r="B24" i="6"/>
  <c r="C30" i="3"/>
  <c r="B3" i="3"/>
  <c r="C3" i="3"/>
  <c r="B3" i="6"/>
  <c r="C30" i="6"/>
  <c r="B30" i="4"/>
  <c r="C24" i="4"/>
  <c r="C33" i="5"/>
  <c r="B30" i="6"/>
  <c r="B27" i="6"/>
  <c r="C5" i="6"/>
  <c r="B5" i="3"/>
  <c r="C7" i="3"/>
  <c r="C30" i="2"/>
  <c r="C5" i="3"/>
  <c r="C30" i="4"/>
  <c r="C5" i="4"/>
  <c r="C30" i="5"/>
  <c r="B5" i="5"/>
  <c r="C24" i="3"/>
  <c r="B33" i="6"/>
  <c r="C27" i="6"/>
  <c r="B27" i="2"/>
  <c r="B33" i="4"/>
  <c r="C27" i="4"/>
  <c r="C7" i="4"/>
  <c r="B3" i="5"/>
  <c r="C7" i="5"/>
  <c r="B7" i="5"/>
  <c r="C3" i="5"/>
  <c r="B33" i="7"/>
  <c r="C24" i="6"/>
  <c r="B27" i="4"/>
  <c r="B33" i="5"/>
  <c r="B5" i="4"/>
  <c r="B30" i="5"/>
  <c r="C24" i="5"/>
  <c r="C27" i="5"/>
  <c r="B30" i="2"/>
  <c r="B3" i="4"/>
  <c r="B27" i="5"/>
  <c r="C5" i="5"/>
  <c r="C27" i="2"/>
  <c r="B7" i="2"/>
  <c r="B24" i="4"/>
  <c r="B30" i="3"/>
  <c r="C3" i="4"/>
  <c r="C33" i="4"/>
  <c r="B24" i="5"/>
  <c r="B7" i="4"/>
  <c r="C7" i="6"/>
  <c r="C38" i="2"/>
  <c r="B38" i="2"/>
  <c r="C33" i="3"/>
  <c r="B33" i="3"/>
  <c r="C27" i="3"/>
  <c r="B24" i="3"/>
  <c r="B7" i="3"/>
  <c r="C7" i="2"/>
  <c r="B27" i="3"/>
  <c r="B7" i="6"/>
  <c r="AC11" i="17"/>
  <c r="AD11" i="17"/>
  <c r="G3" i="16"/>
  <c r="G47" i="15"/>
  <c r="P53" i="15"/>
  <c r="M63" i="15"/>
  <c r="E74" i="15"/>
  <c r="F74" i="15"/>
  <c r="G74" i="15"/>
  <c r="H74" i="15"/>
  <c r="M74" i="15"/>
  <c r="N74" i="15"/>
  <c r="O74" i="15"/>
  <c r="P74" i="15"/>
  <c r="A75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O75" i="15"/>
  <c r="P75" i="15"/>
  <c r="Q75" i="15"/>
  <c r="R75" i="15"/>
  <c r="A76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O76" i="15"/>
  <c r="P76" i="15"/>
  <c r="Q76" i="15"/>
  <c r="R76" i="15"/>
  <c r="A77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O77" i="15"/>
  <c r="P77" i="15"/>
  <c r="Q77" i="15"/>
  <c r="R77" i="15"/>
  <c r="A78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O78" i="15"/>
  <c r="P78" i="15"/>
  <c r="Q78" i="15"/>
  <c r="R78" i="15"/>
  <c r="A79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O79" i="15"/>
  <c r="P79" i="15"/>
  <c r="Q79" i="15"/>
  <c r="R79" i="15"/>
  <c r="A80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O80" i="15"/>
  <c r="P80" i="15"/>
  <c r="Q80" i="15"/>
  <c r="R80" i="15"/>
  <c r="A81" i="15"/>
  <c r="B81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O81" i="15"/>
  <c r="P81" i="15"/>
  <c r="Q81" i="15"/>
  <c r="R81" i="15"/>
  <c r="A82" i="15"/>
  <c r="B82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O82" i="15"/>
  <c r="P82" i="15"/>
  <c r="Q82" i="15"/>
  <c r="R82" i="15"/>
  <c r="A83" i="15"/>
  <c r="B83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O83" i="15"/>
  <c r="P83" i="15"/>
  <c r="Q83" i="15"/>
  <c r="R83" i="15"/>
  <c r="A84" i="15"/>
  <c r="B84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O84" i="15"/>
  <c r="P84" i="15"/>
  <c r="Q84" i="15"/>
  <c r="R84" i="15"/>
  <c r="A85" i="15"/>
  <c r="B85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O85" i="15"/>
  <c r="P85" i="15"/>
  <c r="Q85" i="15"/>
  <c r="R85" i="15"/>
  <c r="A86" i="15"/>
  <c r="B86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O86" i="15"/>
  <c r="P86" i="15"/>
  <c r="Q86" i="15"/>
  <c r="R86" i="15"/>
  <c r="A87" i="15"/>
  <c r="B87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O87" i="15"/>
  <c r="P87" i="15"/>
  <c r="Q87" i="15"/>
  <c r="R87" i="15"/>
  <c r="A88" i="15"/>
  <c r="B88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O88" i="15"/>
  <c r="P88" i="15"/>
  <c r="Q88" i="15"/>
  <c r="R88" i="15"/>
  <c r="A89" i="15"/>
  <c r="B89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O89" i="15"/>
  <c r="P89" i="15"/>
  <c r="Q89" i="15"/>
  <c r="R89" i="15"/>
  <c r="B90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O90" i="15"/>
  <c r="P90" i="15"/>
  <c r="Q90" i="15"/>
  <c r="R90" i="15"/>
  <c r="E43" i="11"/>
  <c r="E68" i="11"/>
  <c r="E49" i="11"/>
  <c r="E48" i="11"/>
  <c r="A48" i="15" s="1"/>
  <c r="E42" i="11"/>
  <c r="C39" i="15" s="1"/>
  <c r="E52" i="11"/>
  <c r="I52" i="15" s="1"/>
  <c r="Y49" i="11"/>
  <c r="Y68" i="11"/>
  <c r="Y43" i="11"/>
  <c r="Y53" i="11"/>
  <c r="Y47" i="11"/>
  <c r="Y55" i="11"/>
  <c r="Y26" i="11"/>
  <c r="Y65" i="11"/>
  <c r="Y52" i="11"/>
  <c r="Y42" i="11"/>
  <c r="Y48" i="11"/>
  <c r="E65" i="11"/>
  <c r="A74" i="15" s="1"/>
  <c r="H14" i="16"/>
  <c r="H15" i="16"/>
  <c r="H16" i="16"/>
  <c r="H17" i="16"/>
  <c r="H18" i="16"/>
  <c r="H13" i="16"/>
  <c r="G14" i="16"/>
  <c r="G15" i="16"/>
  <c r="G16" i="16"/>
  <c r="G17" i="16"/>
  <c r="G18" i="16"/>
  <c r="G13" i="16"/>
  <c r="F1" i="11"/>
  <c r="I1" i="11"/>
  <c r="L1" i="11"/>
  <c r="O1" i="11"/>
  <c r="R1" i="11"/>
  <c r="U1" i="11"/>
  <c r="W1" i="11"/>
  <c r="Y6" i="11"/>
  <c r="Y7" i="11"/>
  <c r="Y8" i="11"/>
  <c r="Y9" i="11"/>
  <c r="Y10" i="11"/>
  <c r="Y11" i="11"/>
  <c r="Y12" i="11"/>
  <c r="Y13" i="11"/>
  <c r="Y14" i="11"/>
  <c r="Y63" i="11"/>
  <c r="Y15" i="11"/>
  <c r="Y16" i="11"/>
  <c r="Y18" i="11"/>
  <c r="Y19" i="11"/>
  <c r="Y20" i="11"/>
  <c r="Y21" i="11"/>
  <c r="Y22" i="11"/>
  <c r="Y23" i="11"/>
  <c r="H8" i="16" s="1"/>
  <c r="D8" i="16" s="1"/>
  <c r="Y24" i="11"/>
  <c r="Y25" i="11"/>
  <c r="Y27" i="11"/>
  <c r="Y28" i="11"/>
  <c r="Y29" i="11"/>
  <c r="Y30" i="11"/>
  <c r="Y31" i="11"/>
  <c r="Y32" i="11"/>
  <c r="Y33" i="11"/>
  <c r="Y34" i="11"/>
  <c r="Y35" i="11"/>
  <c r="Y36" i="11"/>
  <c r="Y37" i="11"/>
  <c r="Y38" i="11"/>
  <c r="Y39" i="11"/>
  <c r="Y40" i="11"/>
  <c r="Y41" i="11"/>
  <c r="Y74" i="11"/>
  <c r="Y44" i="11"/>
  <c r="Y45" i="11"/>
  <c r="Y46" i="11"/>
  <c r="Y50" i="11"/>
  <c r="Y51" i="11"/>
  <c r="Y54" i="11"/>
  <c r="Y56" i="11"/>
  <c r="Y57" i="11"/>
  <c r="Y58" i="11"/>
  <c r="Y59" i="11"/>
  <c r="Y60" i="11"/>
  <c r="Y61" i="11"/>
  <c r="Y62" i="11"/>
  <c r="Y64" i="11"/>
  <c r="Y66" i="11"/>
  <c r="Y67" i="11"/>
  <c r="Y69" i="11"/>
  <c r="Y70" i="11"/>
  <c r="G4" i="16" s="1"/>
  <c r="C4" i="16" s="1"/>
  <c r="Y71" i="11"/>
  <c r="Y72" i="11"/>
  <c r="Y75" i="11"/>
  <c r="Y73" i="11"/>
  <c r="Y17" i="11"/>
  <c r="Y5" i="11"/>
  <c r="Y4" i="11"/>
  <c r="E21" i="11"/>
  <c r="L25" i="15" s="1"/>
  <c r="E20" i="11"/>
  <c r="P12" i="15" s="1"/>
  <c r="E41" i="11"/>
  <c r="M39" i="15" s="1"/>
  <c r="E10" i="11"/>
  <c r="E15" i="11"/>
  <c r="J3" i="15" s="1"/>
  <c r="E39" i="11"/>
  <c r="E6" i="11"/>
  <c r="J5" i="15" s="1"/>
  <c r="E35" i="11"/>
  <c r="E34" i="15" s="1"/>
  <c r="E56" i="11"/>
  <c r="A53" i="15" s="1"/>
  <c r="E33" i="11"/>
  <c r="E67" i="11"/>
  <c r="E16" i="11"/>
  <c r="E64" i="11"/>
  <c r="L60" i="15" s="1"/>
  <c r="E58" i="11"/>
  <c r="E40" i="11"/>
  <c r="E59" i="11"/>
  <c r="G58" i="15" s="1"/>
  <c r="E5" i="11"/>
  <c r="F7" i="15" s="1"/>
  <c r="E7" i="11"/>
  <c r="O6" i="15" s="1"/>
  <c r="E8" i="11"/>
  <c r="E9" i="11"/>
  <c r="E12" i="11"/>
  <c r="E13" i="11"/>
  <c r="E17" i="15" s="1"/>
  <c r="E14" i="11"/>
  <c r="R11" i="15" s="1"/>
  <c r="M12" i="15"/>
  <c r="E18" i="11"/>
  <c r="P14" i="15" s="1"/>
  <c r="E19" i="11"/>
  <c r="E22" i="11"/>
  <c r="E23" i="11"/>
  <c r="P5" i="15" s="1"/>
  <c r="E24" i="11"/>
  <c r="E25" i="11"/>
  <c r="A13" i="15" s="1"/>
  <c r="E27" i="11"/>
  <c r="J48" i="15" s="1"/>
  <c r="E28" i="11"/>
  <c r="E29" i="11"/>
  <c r="M27" i="15" s="1"/>
  <c r="E30" i="11"/>
  <c r="E31" i="11"/>
  <c r="I28" i="15" s="1"/>
  <c r="E32" i="11"/>
  <c r="Q31" i="15" s="1"/>
  <c r="E34" i="11"/>
  <c r="E24" i="15" s="1"/>
  <c r="E36" i="11"/>
  <c r="E37" i="11"/>
  <c r="C34" i="15" s="1"/>
  <c r="E38" i="11"/>
  <c r="E44" i="11"/>
  <c r="R39" i="15" s="1"/>
  <c r="E45" i="11"/>
  <c r="E46" i="11"/>
  <c r="G36" i="15"/>
  <c r="E50" i="11"/>
  <c r="M48" i="15" s="1"/>
  <c r="E57" i="11"/>
  <c r="E60" i="11"/>
  <c r="E61" i="11"/>
  <c r="D47" i="15" s="1"/>
  <c r="E62" i="11"/>
  <c r="E66" i="11"/>
  <c r="E69" i="11"/>
  <c r="E70" i="11"/>
  <c r="E71" i="11"/>
  <c r="O18" i="15" s="1"/>
  <c r="E72" i="11"/>
  <c r="K68" i="15" s="1"/>
  <c r="E17" i="11"/>
  <c r="E73" i="11"/>
  <c r="G4" i="15"/>
  <c r="E54" i="11"/>
  <c r="C52" i="15" s="1"/>
  <c r="E51" i="11"/>
  <c r="Q50" i="15" s="1"/>
  <c r="E11" i="11"/>
  <c r="H65" i="15" s="1"/>
  <c r="E4" i="11"/>
  <c r="A4" i="15"/>
  <c r="C4" i="15"/>
  <c r="D4" i="15"/>
  <c r="E4" i="15"/>
  <c r="L4" i="15"/>
  <c r="M4" i="15"/>
  <c r="O4" i="15"/>
  <c r="P4" i="15"/>
  <c r="R4" i="15"/>
  <c r="G5" i="15"/>
  <c r="H5" i="15"/>
  <c r="A6" i="15"/>
  <c r="B6" i="15"/>
  <c r="D6" i="15"/>
  <c r="E6" i="15"/>
  <c r="G6" i="15"/>
  <c r="H6" i="15"/>
  <c r="J6" i="15"/>
  <c r="K6" i="15"/>
  <c r="P6" i="15"/>
  <c r="L7" i="15"/>
  <c r="F8" i="15"/>
  <c r="O9" i="15"/>
  <c r="A10" i="15"/>
  <c r="P10" i="15"/>
  <c r="A11" i="15"/>
  <c r="P11" i="15"/>
  <c r="A12" i="15"/>
  <c r="G13" i="15"/>
  <c r="J13" i="15"/>
  <c r="M13" i="15"/>
  <c r="A14" i="15"/>
  <c r="C14" i="15"/>
  <c r="D14" i="15"/>
  <c r="G14" i="15"/>
  <c r="I14" i="15"/>
  <c r="A15" i="15"/>
  <c r="C15" i="15"/>
  <c r="D15" i="15"/>
  <c r="F15" i="15"/>
  <c r="I15" i="15"/>
  <c r="J16" i="15"/>
  <c r="H17" i="15"/>
  <c r="I17" i="15"/>
  <c r="I18" i="15"/>
  <c r="N18" i="15"/>
  <c r="I19" i="15"/>
  <c r="I23" i="15"/>
  <c r="L23" i="15"/>
  <c r="I25" i="15"/>
  <c r="M26" i="15"/>
  <c r="N26" i="15"/>
  <c r="P26" i="15"/>
  <c r="N27" i="15"/>
  <c r="P27" i="15"/>
  <c r="F28" i="15"/>
  <c r="P28" i="15"/>
  <c r="G29" i="15"/>
  <c r="P29" i="15"/>
  <c r="H31" i="15"/>
  <c r="I31" i="15"/>
  <c r="P31" i="15"/>
  <c r="G32" i="15"/>
  <c r="J32" i="15"/>
  <c r="M32" i="15"/>
  <c r="P32" i="15"/>
  <c r="N34" i="15"/>
  <c r="O34" i="15"/>
  <c r="D35" i="15"/>
  <c r="E35" i="15"/>
  <c r="G35" i="15"/>
  <c r="P35" i="15"/>
  <c r="A36" i="15"/>
  <c r="D36" i="15"/>
  <c r="P36" i="15"/>
  <c r="L37" i="15"/>
  <c r="A39" i="15"/>
  <c r="D39" i="15"/>
  <c r="F39" i="15"/>
  <c r="I39" i="15"/>
  <c r="O39" i="15"/>
  <c r="P39" i="15"/>
  <c r="B3" i="15"/>
  <c r="C3" i="15"/>
  <c r="D3" i="15"/>
  <c r="E3" i="15"/>
  <c r="F3" i="15"/>
  <c r="G3" i="15"/>
  <c r="H3" i="15"/>
  <c r="I3" i="15"/>
  <c r="K3" i="15"/>
  <c r="L3" i="15"/>
  <c r="O3" i="15"/>
  <c r="P3" i="15"/>
  <c r="Q3" i="15"/>
  <c r="R3" i="15"/>
  <c r="A3" i="15"/>
  <c r="R1" i="15"/>
  <c r="P1" i="15"/>
  <c r="M1" i="15"/>
  <c r="J1" i="15"/>
  <c r="G1" i="15"/>
  <c r="D1" i="15"/>
  <c r="A1" i="15"/>
  <c r="O70" i="15" l="1"/>
  <c r="I3" i="10"/>
  <c r="H3" i="10"/>
  <c r="E3" i="10"/>
  <c r="J3" i="10"/>
  <c r="A65" i="15"/>
  <c r="E59" i="15"/>
  <c r="P65" i="15"/>
  <c r="I69" i="15"/>
  <c r="G52" i="15"/>
  <c r="P52" i="15"/>
  <c r="M71" i="15"/>
  <c r="A71" i="15"/>
  <c r="K71" i="15"/>
  <c r="J71" i="15"/>
  <c r="P61" i="15"/>
  <c r="E61" i="15"/>
  <c r="H71" i="15"/>
  <c r="M61" i="15"/>
  <c r="G71" i="15"/>
  <c r="E71" i="15"/>
  <c r="P71" i="15"/>
  <c r="D71" i="15"/>
  <c r="N71" i="15"/>
  <c r="B71" i="15"/>
  <c r="L53" i="15"/>
  <c r="F71" i="15"/>
  <c r="C56" i="15"/>
  <c r="K7" i="15"/>
  <c r="E7" i="15"/>
  <c r="G15" i="15"/>
  <c r="I8" i="15"/>
  <c r="E27" i="15"/>
  <c r="F62" i="15"/>
  <c r="G48" i="15"/>
  <c r="D13" i="15"/>
  <c r="C7" i="15"/>
  <c r="J35" i="15"/>
  <c r="I66" i="15"/>
  <c r="M8" i="15"/>
  <c r="H15" i="15"/>
  <c r="A35" i="15"/>
  <c r="D9" i="15"/>
  <c r="R8" i="15"/>
  <c r="J4" i="15"/>
  <c r="L8" i="15"/>
  <c r="G46" i="15"/>
  <c r="P50" i="15"/>
  <c r="R73" i="15"/>
  <c r="J73" i="15"/>
  <c r="B73" i="15"/>
  <c r="L72" i="15"/>
  <c r="D72" i="15"/>
  <c r="P70" i="15"/>
  <c r="E70" i="15"/>
  <c r="M65" i="15"/>
  <c r="N61" i="15"/>
  <c r="J47" i="15"/>
  <c r="L18" i="15"/>
  <c r="Q73" i="15"/>
  <c r="I73" i="15"/>
  <c r="A73" i="15"/>
  <c r="K72" i="15"/>
  <c r="C72" i="15"/>
  <c r="N70" i="15"/>
  <c r="D70" i="15"/>
  <c r="P73" i="15"/>
  <c r="H73" i="15"/>
  <c r="R72" i="15"/>
  <c r="J72" i="15"/>
  <c r="B72" i="15"/>
  <c r="M70" i="15"/>
  <c r="C70" i="15"/>
  <c r="P64" i="15"/>
  <c r="K61" i="15"/>
  <c r="N50" i="15"/>
  <c r="F18" i="15"/>
  <c r="O73" i="15"/>
  <c r="G73" i="15"/>
  <c r="Q72" i="15"/>
  <c r="I72" i="15"/>
  <c r="A72" i="15"/>
  <c r="K70" i="15"/>
  <c r="B70" i="15"/>
  <c r="M64" i="15"/>
  <c r="H61" i="15"/>
  <c r="M50" i="15"/>
  <c r="L74" i="15"/>
  <c r="D74" i="15"/>
  <c r="N73" i="15"/>
  <c r="F73" i="15"/>
  <c r="P72" i="15"/>
  <c r="H72" i="15"/>
  <c r="J70" i="15"/>
  <c r="A70" i="15"/>
  <c r="K58" i="15"/>
  <c r="M49" i="15"/>
  <c r="K74" i="15"/>
  <c r="C74" i="15"/>
  <c r="M73" i="15"/>
  <c r="E73" i="15"/>
  <c r="O72" i="15"/>
  <c r="G72" i="15"/>
  <c r="I70" i="15"/>
  <c r="R68" i="15"/>
  <c r="H58" i="15"/>
  <c r="O16" i="15"/>
  <c r="R74" i="15"/>
  <c r="J74" i="15"/>
  <c r="B74" i="15"/>
  <c r="L73" i="15"/>
  <c r="D73" i="15"/>
  <c r="N72" i="15"/>
  <c r="F72" i="15"/>
  <c r="H70" i="15"/>
  <c r="J68" i="15"/>
  <c r="Q61" i="15"/>
  <c r="Q74" i="15"/>
  <c r="I74" i="15"/>
  <c r="K73" i="15"/>
  <c r="C73" i="15"/>
  <c r="M72" i="15"/>
  <c r="E72" i="15"/>
  <c r="R70" i="15"/>
  <c r="G70" i="15"/>
  <c r="B68" i="15"/>
  <c r="F3" i="10"/>
  <c r="G3" i="10"/>
  <c r="K3" i="10"/>
  <c r="D3" i="10"/>
  <c r="J69" i="15"/>
  <c r="H69" i="15"/>
  <c r="K50" i="15"/>
  <c r="C3" i="16"/>
  <c r="G50" i="15"/>
  <c r="C66" i="15"/>
  <c r="F46" i="15"/>
  <c r="D59" i="15"/>
  <c r="N62" i="15"/>
  <c r="Q47" i="15"/>
  <c r="R69" i="15"/>
  <c r="E69" i="15"/>
  <c r="L62" i="15"/>
  <c r="P47" i="15"/>
  <c r="C47" i="15"/>
  <c r="H47" i="15"/>
  <c r="G69" i="15"/>
  <c r="P69" i="15"/>
  <c r="D69" i="15"/>
  <c r="K62" i="15"/>
  <c r="R52" i="15"/>
  <c r="E50" i="15"/>
  <c r="L47" i="15"/>
  <c r="B47" i="15"/>
  <c r="M62" i="15"/>
  <c r="F70" i="15"/>
  <c r="N69" i="15"/>
  <c r="B69" i="15"/>
  <c r="J62" i="15"/>
  <c r="K47" i="15"/>
  <c r="L16" i="15"/>
  <c r="R47" i="15"/>
  <c r="O62" i="15"/>
  <c r="M69" i="15"/>
  <c r="A69" i="15"/>
  <c r="H62" i="15"/>
  <c r="P62" i="15"/>
  <c r="I16" i="15"/>
  <c r="E47" i="15"/>
  <c r="K69" i="15"/>
  <c r="G62" i="15"/>
  <c r="F61" i="15"/>
  <c r="I47" i="15"/>
  <c r="E36" i="15"/>
  <c r="F19" i="15"/>
  <c r="P18" i="15"/>
  <c r="R34" i="15"/>
  <c r="M36" i="15"/>
  <c r="J36" i="15"/>
  <c r="G66" i="15"/>
  <c r="E51" i="15"/>
  <c r="C53" i="15"/>
  <c r="B44" i="15"/>
  <c r="Q57" i="15"/>
  <c r="P57" i="15"/>
  <c r="C18" i="15"/>
  <c r="F16" i="15"/>
  <c r="I57" i="15"/>
  <c r="D51" i="15"/>
  <c r="M14" i="15"/>
  <c r="B27" i="15"/>
  <c r="B18" i="15"/>
  <c r="J14" i="15"/>
  <c r="A57" i="15"/>
  <c r="Q18" i="15"/>
  <c r="R66" i="15"/>
  <c r="H57" i="15"/>
  <c r="H66" i="15"/>
  <c r="R53" i="15"/>
  <c r="C67" i="15"/>
  <c r="J63" i="15"/>
  <c r="A54" i="15"/>
  <c r="F44" i="15"/>
  <c r="E63" i="15"/>
  <c r="I63" i="15"/>
  <c r="A61" i="15"/>
  <c r="C50" i="15"/>
  <c r="D48" i="15"/>
  <c r="P44" i="15"/>
  <c r="E44" i="15"/>
  <c r="Q66" i="15"/>
  <c r="E66" i="15"/>
  <c r="H63" i="15"/>
  <c r="O57" i="15"/>
  <c r="G57" i="15"/>
  <c r="Q53" i="15"/>
  <c r="O50" i="15"/>
  <c r="B50" i="15"/>
  <c r="O44" i="15"/>
  <c r="D44" i="15"/>
  <c r="L39" i="15"/>
  <c r="P66" i="15"/>
  <c r="D66" i="15"/>
  <c r="G63" i="15"/>
  <c r="L58" i="15"/>
  <c r="N57" i="15"/>
  <c r="F57" i="15"/>
  <c r="M44" i="15"/>
  <c r="C44" i="15"/>
  <c r="I49" i="15"/>
  <c r="N66" i="15"/>
  <c r="N63" i="15"/>
  <c r="F63" i="15"/>
  <c r="M57" i="15"/>
  <c r="C57" i="15"/>
  <c r="O53" i="15"/>
  <c r="H52" i="15"/>
  <c r="J49" i="15"/>
  <c r="K44" i="15"/>
  <c r="A44" i="15"/>
  <c r="B61" i="15"/>
  <c r="O63" i="15"/>
  <c r="M66" i="15"/>
  <c r="B66" i="15"/>
  <c r="C63" i="15"/>
  <c r="L57" i="15"/>
  <c r="P54" i="15"/>
  <c r="G49" i="15"/>
  <c r="J44" i="15"/>
  <c r="G5" i="16"/>
  <c r="C5" i="16" s="1"/>
  <c r="G54" i="15"/>
  <c r="E54" i="15"/>
  <c r="K66" i="15"/>
  <c r="A66" i="15"/>
  <c r="L63" i="15"/>
  <c r="R62" i="15"/>
  <c r="K57" i="15"/>
  <c r="M54" i="15"/>
  <c r="I53" i="15"/>
  <c r="N51" i="15"/>
  <c r="A49" i="15"/>
  <c r="I44" i="15"/>
  <c r="C28" i="15"/>
  <c r="H20" i="15"/>
  <c r="F67" i="15"/>
  <c r="D32" i="15"/>
  <c r="H24" i="15"/>
  <c r="G8" i="16"/>
  <c r="C8" i="16" s="1"/>
  <c r="G7" i="16"/>
  <c r="C7" i="16" s="1"/>
  <c r="G17" i="15"/>
  <c r="I67" i="15"/>
  <c r="J66" i="15"/>
  <c r="K63" i="15"/>
  <c r="Q62" i="15"/>
  <c r="R57" i="15"/>
  <c r="J57" i="15"/>
  <c r="D54" i="15"/>
  <c r="F53" i="15"/>
  <c r="M51" i="15"/>
  <c r="F50" i="15"/>
  <c r="N46" i="15"/>
  <c r="G44" i="15"/>
  <c r="J52" i="15"/>
  <c r="A62" i="15"/>
  <c r="K52" i="15"/>
  <c r="A52" i="15"/>
  <c r="O58" i="15"/>
  <c r="C68" i="15"/>
  <c r="J67" i="15"/>
  <c r="A67" i="15"/>
  <c r="E64" i="15"/>
  <c r="B62" i="15"/>
  <c r="N60" i="15"/>
  <c r="D60" i="15"/>
  <c r="M58" i="15"/>
  <c r="B58" i="15"/>
  <c r="M55" i="15"/>
  <c r="O54" i="15"/>
  <c r="C54" i="15"/>
  <c r="M52" i="15"/>
  <c r="B52" i="15"/>
  <c r="R50" i="15"/>
  <c r="H50" i="15"/>
  <c r="L48" i="15"/>
  <c r="I45" i="15"/>
  <c r="H4" i="16"/>
  <c r="D4" i="16" s="1"/>
  <c r="L64" i="15"/>
  <c r="D64" i="15"/>
  <c r="M60" i="15"/>
  <c r="C60" i="15"/>
  <c r="J55" i="15"/>
  <c r="N54" i="15"/>
  <c r="B54" i="15"/>
  <c r="H53" i="15"/>
  <c r="K48" i="15"/>
  <c r="C48" i="15"/>
  <c r="G45" i="15"/>
  <c r="Q64" i="15"/>
  <c r="R67" i="15"/>
  <c r="H67" i="15"/>
  <c r="K64" i="15"/>
  <c r="C64" i="15"/>
  <c r="K60" i="15"/>
  <c r="B60" i="15"/>
  <c r="G55" i="15"/>
  <c r="G53" i="15"/>
  <c r="O51" i="15"/>
  <c r="D49" i="15"/>
  <c r="B48" i="15"/>
  <c r="F45" i="15"/>
  <c r="O68" i="15"/>
  <c r="Q67" i="15"/>
  <c r="G67" i="15"/>
  <c r="J64" i="15"/>
  <c r="B64" i="15"/>
  <c r="C61" i="15"/>
  <c r="J60" i="15"/>
  <c r="A60" i="15"/>
  <c r="D55" i="15"/>
  <c r="L54" i="15"/>
  <c r="I48" i="15"/>
  <c r="P45" i="15"/>
  <c r="E45" i="15"/>
  <c r="L68" i="15"/>
  <c r="P67" i="15"/>
  <c r="E67" i="15"/>
  <c r="O66" i="15"/>
  <c r="R64" i="15"/>
  <c r="I64" i="15"/>
  <c r="A64" i="15"/>
  <c r="I60" i="15"/>
  <c r="L59" i="15"/>
  <c r="A55" i="15"/>
  <c r="I54" i="15"/>
  <c r="R48" i="15"/>
  <c r="H48" i="15"/>
  <c r="O45" i="15"/>
  <c r="D45" i="15"/>
  <c r="H7" i="16"/>
  <c r="D7" i="16" s="1"/>
  <c r="N67" i="15"/>
  <c r="D67" i="15"/>
  <c r="H64" i="15"/>
  <c r="R63" i="15"/>
  <c r="R60" i="15"/>
  <c r="H60" i="15"/>
  <c r="F58" i="15"/>
  <c r="R54" i="15"/>
  <c r="F54" i="15"/>
  <c r="L51" i="15"/>
  <c r="Q48" i="15"/>
  <c r="M45" i="15"/>
  <c r="C45" i="15"/>
  <c r="Q45" i="15"/>
  <c r="G6" i="16"/>
  <c r="C6" i="16" s="1"/>
  <c r="Q69" i="15"/>
  <c r="I68" i="15"/>
  <c r="M67" i="15"/>
  <c r="O64" i="15"/>
  <c r="G64" i="15"/>
  <c r="Q63" i="15"/>
  <c r="E62" i="15"/>
  <c r="Q60" i="15"/>
  <c r="G60" i="15"/>
  <c r="P58" i="15"/>
  <c r="E58" i="15"/>
  <c r="Q54" i="15"/>
  <c r="E52" i="15"/>
  <c r="J50" i="15"/>
  <c r="A50" i="15"/>
  <c r="P48" i="15"/>
  <c r="F48" i="15"/>
  <c r="K45" i="15"/>
  <c r="A45" i="15"/>
  <c r="E55" i="15"/>
  <c r="H3" i="16"/>
  <c r="D3" i="16" s="1"/>
  <c r="N20" i="15"/>
  <c r="H6" i="16"/>
  <c r="D6" i="16" s="1"/>
  <c r="F68" i="15"/>
  <c r="K67" i="15"/>
  <c r="B67" i="15"/>
  <c r="L66" i="15"/>
  <c r="N64" i="15"/>
  <c r="F64" i="15"/>
  <c r="P63" i="15"/>
  <c r="D62" i="15"/>
  <c r="I61" i="15"/>
  <c r="P60" i="15"/>
  <c r="E60" i="15"/>
  <c r="N58" i="15"/>
  <c r="C58" i="15"/>
  <c r="P55" i="15"/>
  <c r="N52" i="15"/>
  <c r="D52" i="15"/>
  <c r="C51" i="15"/>
  <c r="I50" i="15"/>
  <c r="O48" i="15"/>
  <c r="E48" i="15"/>
  <c r="M47" i="15"/>
  <c r="J45" i="15"/>
  <c r="R44" i="15"/>
  <c r="L71" i="15"/>
  <c r="H5" i="16"/>
  <c r="D5" i="16" s="1"/>
  <c r="L67" i="15"/>
  <c r="F66" i="15"/>
  <c r="D63" i="15"/>
  <c r="R56" i="15"/>
  <c r="J56" i="15"/>
  <c r="B56" i="15"/>
  <c r="L55" i="15"/>
  <c r="P49" i="15"/>
  <c r="H49" i="15"/>
  <c r="H45" i="15"/>
  <c r="C71" i="15"/>
  <c r="O69" i="15"/>
  <c r="Q68" i="15"/>
  <c r="A68" i="15"/>
  <c r="O65" i="15"/>
  <c r="G65" i="15"/>
  <c r="O61" i="15"/>
  <c r="G61" i="15"/>
  <c r="K59" i="15"/>
  <c r="C59" i="15"/>
  <c r="Q56" i="15"/>
  <c r="I56" i="15"/>
  <c r="A56" i="15"/>
  <c r="K55" i="15"/>
  <c r="C55" i="15"/>
  <c r="Q52" i="15"/>
  <c r="K51" i="15"/>
  <c r="O49" i="15"/>
  <c r="M46" i="15"/>
  <c r="E46" i="15"/>
  <c r="Q44" i="15"/>
  <c r="R71" i="15"/>
  <c r="L70" i="15"/>
  <c r="F69" i="15"/>
  <c r="P68" i="15"/>
  <c r="H68" i="15"/>
  <c r="N65" i="15"/>
  <c r="F65" i="15"/>
  <c r="B63" i="15"/>
  <c r="R59" i="15"/>
  <c r="J59" i="15"/>
  <c r="B59" i="15"/>
  <c r="D58" i="15"/>
  <c r="P56" i="15"/>
  <c r="H56" i="15"/>
  <c r="R55" i="15"/>
  <c r="B55" i="15"/>
  <c r="N53" i="15"/>
  <c r="R51" i="15"/>
  <c r="J51" i="15"/>
  <c r="B51" i="15"/>
  <c r="L50" i="15"/>
  <c r="D50" i="15"/>
  <c r="N49" i="15"/>
  <c r="F49" i="15"/>
  <c r="L46" i="15"/>
  <c r="D46" i="15"/>
  <c r="N45" i="15"/>
  <c r="H44" i="15"/>
  <c r="Q71" i="15"/>
  <c r="I71" i="15"/>
  <c r="G68" i="15"/>
  <c r="E65" i="15"/>
  <c r="A63" i="15"/>
  <c r="C62" i="15"/>
  <c r="O60" i="15"/>
  <c r="Q59" i="15"/>
  <c r="I59" i="15"/>
  <c r="A59" i="15"/>
  <c r="E57" i="15"/>
  <c r="O56" i="15"/>
  <c r="G56" i="15"/>
  <c r="Q55" i="15"/>
  <c r="I55" i="15"/>
  <c r="K54" i="15"/>
  <c r="M53" i="15"/>
  <c r="E53" i="15"/>
  <c r="O52" i="15"/>
  <c r="Q51" i="15"/>
  <c r="I51" i="15"/>
  <c r="A51" i="15"/>
  <c r="E49" i="15"/>
  <c r="A47" i="15"/>
  <c r="K46" i="15"/>
  <c r="C46" i="15"/>
  <c r="B34" i="15"/>
  <c r="L69" i="15"/>
  <c r="N68" i="15"/>
  <c r="L65" i="15"/>
  <c r="D65" i="15"/>
  <c r="L61" i="15"/>
  <c r="D61" i="15"/>
  <c r="F60" i="15"/>
  <c r="P59" i="15"/>
  <c r="H59" i="15"/>
  <c r="R58" i="15"/>
  <c r="J58" i="15"/>
  <c r="D57" i="15"/>
  <c r="N56" i="15"/>
  <c r="F56" i="15"/>
  <c r="H55" i="15"/>
  <c r="J54" i="15"/>
  <c r="D53" i="15"/>
  <c r="F52" i="15"/>
  <c r="P51" i="15"/>
  <c r="H51" i="15"/>
  <c r="L49" i="15"/>
  <c r="N48" i="15"/>
  <c r="R46" i="15"/>
  <c r="J46" i="15"/>
  <c r="B46" i="15"/>
  <c r="L45" i="15"/>
  <c r="N44" i="15"/>
  <c r="O71" i="15"/>
  <c r="Q70" i="15"/>
  <c r="C69" i="15"/>
  <c r="M68" i="15"/>
  <c r="E68" i="15"/>
  <c r="O67" i="15"/>
  <c r="K65" i="15"/>
  <c r="C65" i="15"/>
  <c r="I62" i="15"/>
  <c r="O59" i="15"/>
  <c r="G59" i="15"/>
  <c r="Q58" i="15"/>
  <c r="I58" i="15"/>
  <c r="A58" i="15"/>
  <c r="M56" i="15"/>
  <c r="E56" i="15"/>
  <c r="O55" i="15"/>
  <c r="K53" i="15"/>
  <c r="G51" i="15"/>
  <c r="K49" i="15"/>
  <c r="C49" i="15"/>
  <c r="O47" i="15"/>
  <c r="Q46" i="15"/>
  <c r="I46" i="15"/>
  <c r="A46" i="15"/>
  <c r="O36" i="15"/>
  <c r="D68" i="15"/>
  <c r="R65" i="15"/>
  <c r="J65" i="15"/>
  <c r="B65" i="15"/>
  <c r="R61" i="15"/>
  <c r="J61" i="15"/>
  <c r="N59" i="15"/>
  <c r="F59" i="15"/>
  <c r="B57" i="15"/>
  <c r="L56" i="15"/>
  <c r="D56" i="15"/>
  <c r="N55" i="15"/>
  <c r="F55" i="15"/>
  <c r="H54" i="15"/>
  <c r="J53" i="15"/>
  <c r="B53" i="15"/>
  <c r="L52" i="15"/>
  <c r="F51" i="15"/>
  <c r="R49" i="15"/>
  <c r="B49" i="15"/>
  <c r="N47" i="15"/>
  <c r="F47" i="15"/>
  <c r="P46" i="15"/>
  <c r="H46" i="15"/>
  <c r="R45" i="15"/>
  <c r="B45" i="15"/>
  <c r="L44" i="15"/>
  <c r="Q65" i="15"/>
  <c r="I65" i="15"/>
  <c r="M59" i="15"/>
  <c r="K56" i="15"/>
  <c r="Q49" i="15"/>
  <c r="O46" i="15"/>
  <c r="E39" i="15"/>
  <c r="R27" i="15"/>
  <c r="Q39" i="15"/>
  <c r="J26" i="15"/>
  <c r="F41" i="15"/>
  <c r="B25" i="15"/>
  <c r="M25" i="15"/>
  <c r="M40" i="15"/>
  <c r="H27" i="15"/>
  <c r="Q16" i="15"/>
  <c r="H19" i="15"/>
  <c r="J33" i="15"/>
  <c r="C16" i="15"/>
  <c r="G37" i="15"/>
  <c r="N4" i="15"/>
  <c r="E8" i="15"/>
  <c r="E19" i="15"/>
  <c r="O23" i="15"/>
  <c r="D8" i="15"/>
  <c r="B4" i="15"/>
  <c r="A28" i="15"/>
  <c r="F25" i="15"/>
  <c r="F23" i="15"/>
  <c r="P9" i="15"/>
  <c r="K4" i="15"/>
  <c r="B35" i="15"/>
  <c r="C25" i="15"/>
  <c r="M15" i="15"/>
  <c r="Q11" i="15"/>
  <c r="J7" i="15"/>
  <c r="M9" i="15"/>
  <c r="C20" i="15"/>
  <c r="K15" i="15"/>
  <c r="Q19" i="15"/>
  <c r="P19" i="15"/>
  <c r="C37" i="15"/>
  <c r="M28" i="15"/>
  <c r="K27" i="15"/>
  <c r="H26" i="15"/>
  <c r="C23" i="15"/>
  <c r="G24" i="15"/>
  <c r="E29" i="15"/>
  <c r="J28" i="15"/>
  <c r="G9" i="15"/>
  <c r="H4" i="15"/>
  <c r="P25" i="15"/>
  <c r="Q4" i="15"/>
  <c r="N25" i="15"/>
  <c r="Q23" i="15"/>
  <c r="I20" i="15"/>
  <c r="R7" i="15"/>
  <c r="D7" i="15"/>
  <c r="J19" i="15"/>
  <c r="I7" i="15"/>
  <c r="K33" i="15"/>
  <c r="G28" i="15"/>
  <c r="P23" i="15"/>
  <c r="F20" i="15"/>
  <c r="A9" i="15"/>
  <c r="O7" i="15"/>
  <c r="E18" i="15"/>
  <c r="A32" i="15"/>
  <c r="O20" i="15"/>
  <c r="A24" i="15"/>
  <c r="N24" i="15"/>
  <c r="J24" i="15"/>
  <c r="M23" i="15"/>
  <c r="D24" i="15"/>
  <c r="J15" i="15"/>
  <c r="R23" i="15"/>
  <c r="F35" i="15"/>
  <c r="J40" i="15"/>
  <c r="D37" i="15"/>
  <c r="N15" i="15"/>
  <c r="G40" i="15"/>
  <c r="A40" i="15"/>
  <c r="F29" i="15"/>
  <c r="P40" i="15"/>
  <c r="N23" i="15"/>
  <c r="F34" i="15"/>
  <c r="P24" i="15"/>
  <c r="A8" i="15"/>
  <c r="O29" i="15"/>
  <c r="Q8" i="15"/>
  <c r="I29" i="15"/>
  <c r="M24" i="15"/>
  <c r="P8" i="15"/>
  <c r="A27" i="15"/>
  <c r="J31" i="15"/>
  <c r="C29" i="15"/>
  <c r="J27" i="15"/>
  <c r="O35" i="15"/>
  <c r="D27" i="15"/>
  <c r="Q35" i="15"/>
  <c r="E28" i="15"/>
  <c r="L35" i="15"/>
  <c r="G26" i="15"/>
  <c r="F36" i="15"/>
  <c r="D28" i="15"/>
  <c r="G27" i="15"/>
  <c r="K26" i="15"/>
  <c r="H25" i="15"/>
  <c r="D40" i="15"/>
  <c r="G25" i="15"/>
  <c r="B39" i="15"/>
  <c r="M29" i="15"/>
  <c r="K41" i="15"/>
  <c r="J41" i="15"/>
  <c r="K5" i="15"/>
  <c r="M5" i="15"/>
  <c r="P20" i="15"/>
  <c r="A5" i="15"/>
  <c r="N39" i="15"/>
  <c r="K29" i="15"/>
  <c r="L27" i="15"/>
  <c r="I13" i="15"/>
  <c r="B20" i="15"/>
  <c r="Q20" i="15"/>
  <c r="L20" i="15"/>
  <c r="Q41" i="15"/>
  <c r="D5" i="15"/>
  <c r="A26" i="15"/>
  <c r="R41" i="15"/>
  <c r="E5" i="15"/>
  <c r="M41" i="15"/>
  <c r="A29" i="15"/>
  <c r="R20" i="15"/>
  <c r="E20" i="15"/>
  <c r="N5" i="15"/>
  <c r="B5" i="15"/>
  <c r="C41" i="15"/>
  <c r="J29" i="15"/>
  <c r="C27" i="15"/>
  <c r="C6" i="15"/>
  <c r="B8" i="15"/>
  <c r="I41" i="15"/>
  <c r="R22" i="15"/>
  <c r="N36" i="15"/>
  <c r="I33" i="15"/>
  <c r="L41" i="15"/>
  <c r="D29" i="15"/>
  <c r="O27" i="15"/>
  <c r="J9" i="15"/>
  <c r="J37" i="15"/>
  <c r="E13" i="15"/>
  <c r="K23" i="15"/>
  <c r="P41" i="15"/>
  <c r="H41" i="15"/>
  <c r="J23" i="15"/>
  <c r="O28" i="15"/>
  <c r="O41" i="15"/>
  <c r="G41" i="15"/>
  <c r="K28" i="15"/>
  <c r="B13" i="15"/>
  <c r="N41" i="15"/>
  <c r="K24" i="15"/>
  <c r="H23" i="15"/>
  <c r="M10" i="15"/>
  <c r="R6" i="15"/>
  <c r="Q34" i="15"/>
  <c r="B24" i="15"/>
  <c r="L6" i="15"/>
  <c r="C33" i="15"/>
  <c r="O10" i="15"/>
  <c r="I6" i="15"/>
  <c r="I38" i="15"/>
  <c r="G23" i="15"/>
  <c r="J10" i="15"/>
  <c r="Q6" i="15"/>
  <c r="D25" i="15"/>
  <c r="H38" i="15"/>
  <c r="J25" i="15"/>
  <c r="A25" i="15"/>
  <c r="F17" i="15"/>
  <c r="E14" i="15"/>
  <c r="G10" i="15"/>
  <c r="F6" i="15"/>
  <c r="G38" i="15"/>
  <c r="O33" i="15"/>
  <c r="D10" i="15"/>
  <c r="O31" i="15"/>
  <c r="C31" i="15"/>
  <c r="E31" i="15"/>
  <c r="A37" i="15"/>
  <c r="K36" i="15"/>
  <c r="B36" i="15"/>
  <c r="L34" i="15"/>
  <c r="M31" i="15"/>
  <c r="B31" i="15"/>
  <c r="K20" i="15"/>
  <c r="N19" i="15"/>
  <c r="D19" i="15"/>
  <c r="N13" i="15"/>
  <c r="O8" i="15"/>
  <c r="C8" i="15"/>
  <c r="R37" i="15"/>
  <c r="R36" i="15"/>
  <c r="K34" i="15"/>
  <c r="L31" i="15"/>
  <c r="M19" i="15"/>
  <c r="C19" i="15"/>
  <c r="N8" i="15"/>
  <c r="C36" i="15"/>
  <c r="N31" i="15"/>
  <c r="P37" i="15"/>
  <c r="Q36" i="15"/>
  <c r="I36" i="15"/>
  <c r="I34" i="15"/>
  <c r="K31" i="15"/>
  <c r="L19" i="15"/>
  <c r="A19" i="15"/>
  <c r="D18" i="15"/>
  <c r="K13" i="15"/>
  <c r="O12" i="15"/>
  <c r="G31" i="15"/>
  <c r="D26" i="15"/>
  <c r="L36" i="15"/>
  <c r="M37" i="15"/>
  <c r="H36" i="15"/>
  <c r="H34" i="15"/>
  <c r="R31" i="15"/>
  <c r="K35" i="15"/>
  <c r="C35" i="15"/>
  <c r="L33" i="15"/>
  <c r="E26" i="15"/>
  <c r="M18" i="15"/>
  <c r="A18" i="15"/>
  <c r="I35" i="15"/>
  <c r="B26" i="15"/>
  <c r="H13" i="15"/>
  <c r="L12" i="15"/>
  <c r="R35" i="15"/>
  <c r="H35" i="15"/>
  <c r="R18" i="15"/>
  <c r="I12" i="15"/>
  <c r="F33" i="15"/>
  <c r="F12" i="15"/>
  <c r="J12" i="15"/>
  <c r="G12" i="15"/>
  <c r="D12" i="15"/>
  <c r="C12" i="15"/>
  <c r="D31" i="15"/>
  <c r="A31" i="15"/>
  <c r="F31" i="15"/>
  <c r="E1" i="11"/>
  <c r="B30" i="7"/>
  <c r="C3" i="8"/>
  <c r="B24" i="7" l="1"/>
  <c r="B27" i="7"/>
  <c r="D9" i="16"/>
  <c r="C9" i="16"/>
  <c r="A33" i="15"/>
  <c r="Q33" i="15"/>
  <c r="D33" i="15"/>
  <c r="B33" i="15"/>
  <c r="R33" i="15"/>
  <c r="M33" i="15"/>
  <c r="E33" i="15"/>
  <c r="N33" i="15"/>
  <c r="G33" i="15"/>
  <c r="H33" i="15"/>
  <c r="P33" i="15"/>
  <c r="H39" i="15"/>
  <c r="G39" i="15"/>
  <c r="J39" i="15"/>
  <c r="K39" i="15"/>
  <c r="C40" i="15"/>
  <c r="K40" i="15"/>
  <c r="N40" i="15"/>
  <c r="O40" i="15"/>
  <c r="L40" i="15"/>
  <c r="E40" i="15"/>
  <c r="F40" i="15"/>
  <c r="H40" i="15"/>
  <c r="Q40" i="15"/>
  <c r="I40" i="15"/>
  <c r="B40" i="15"/>
  <c r="R40" i="15"/>
  <c r="M17" i="15"/>
  <c r="N17" i="15"/>
  <c r="O17" i="15"/>
  <c r="P17" i="15"/>
  <c r="A17" i="15"/>
  <c r="Q17" i="15"/>
  <c r="B17" i="15"/>
  <c r="J17" i="15"/>
  <c r="R17" i="15"/>
  <c r="C17" i="15"/>
  <c r="K17" i="15"/>
  <c r="D17" i="15"/>
  <c r="L17" i="15"/>
  <c r="G20" i="15"/>
  <c r="A20" i="15"/>
  <c r="J20" i="15"/>
  <c r="D20" i="15"/>
  <c r="M20" i="15"/>
  <c r="A23" i="15"/>
  <c r="B23" i="15"/>
  <c r="D23" i="15"/>
  <c r="E23" i="15"/>
  <c r="O38" i="15"/>
  <c r="R38" i="15"/>
  <c r="K38" i="15"/>
  <c r="P38" i="15"/>
  <c r="J38" i="15"/>
  <c r="A38" i="15"/>
  <c r="Q38" i="15"/>
  <c r="B38" i="15"/>
  <c r="C38" i="15"/>
  <c r="D38" i="15"/>
  <c r="L38" i="15"/>
  <c r="E38" i="15"/>
  <c r="M38" i="15"/>
  <c r="F38" i="15"/>
  <c r="N38" i="15"/>
  <c r="G16" i="15"/>
  <c r="H16" i="15"/>
  <c r="P16" i="15"/>
  <c r="A16" i="15"/>
  <c r="B16" i="15"/>
  <c r="R16" i="15"/>
  <c r="K16" i="15"/>
  <c r="D16" i="15"/>
  <c r="E16" i="15"/>
  <c r="M16" i="15"/>
  <c r="N16" i="15"/>
  <c r="Q29" i="15"/>
  <c r="B29" i="15"/>
  <c r="R29" i="15"/>
  <c r="L29" i="15"/>
  <c r="N29" i="15"/>
  <c r="H29" i="15"/>
  <c r="A41" i="15"/>
  <c r="B41" i="15"/>
  <c r="D41" i="15"/>
  <c r="E41" i="15"/>
  <c r="I37" i="15"/>
  <c r="Q37" i="15"/>
  <c r="B37" i="15"/>
  <c r="K37" i="15"/>
  <c r="E37" i="15"/>
  <c r="F37" i="15"/>
  <c r="N37" i="15"/>
  <c r="O37" i="15"/>
  <c r="H37" i="15"/>
  <c r="Q15" i="15"/>
  <c r="B15" i="15"/>
  <c r="R15" i="15"/>
  <c r="L15" i="15"/>
  <c r="E15" i="15"/>
  <c r="O15" i="15"/>
  <c r="P15" i="15"/>
  <c r="N3" i="15"/>
  <c r="M3" i="15"/>
  <c r="N28" i="15"/>
  <c r="L28" i="15"/>
  <c r="H28" i="15"/>
  <c r="Q28" i="15"/>
  <c r="B28" i="15"/>
  <c r="R28" i="15"/>
  <c r="M7" i="15"/>
  <c r="N7" i="15"/>
  <c r="G7" i="15"/>
  <c r="H7" i="15"/>
  <c r="P7" i="15"/>
  <c r="A7" i="15"/>
  <c r="Q7" i="15"/>
  <c r="B7" i="15"/>
  <c r="O24" i="15"/>
  <c r="I24" i="15"/>
  <c r="Q24" i="15"/>
  <c r="R24" i="15"/>
  <c r="C24" i="15"/>
  <c r="L24" i="15"/>
  <c r="F24" i="15"/>
  <c r="G34" i="15"/>
  <c r="P34" i="15"/>
  <c r="A34" i="15"/>
  <c r="J34" i="15"/>
  <c r="D34" i="15"/>
  <c r="M34" i="15"/>
  <c r="Q12" i="15"/>
  <c r="B12" i="15"/>
  <c r="R12" i="15"/>
  <c r="K12" i="15"/>
  <c r="E12" i="15"/>
  <c r="N12" i="15"/>
  <c r="H12" i="15"/>
  <c r="M35" i="15"/>
  <c r="N35" i="15"/>
  <c r="B19" i="15"/>
  <c r="R19" i="15"/>
  <c r="K19" i="15"/>
  <c r="G19" i="15"/>
  <c r="O19" i="15"/>
  <c r="O26" i="15"/>
  <c r="I26" i="15"/>
  <c r="Q26" i="15"/>
  <c r="R26" i="15"/>
  <c r="C26" i="15"/>
  <c r="L26" i="15"/>
  <c r="F26" i="15"/>
  <c r="C32" i="15"/>
  <c r="K32" i="15"/>
  <c r="L32" i="15"/>
  <c r="F32" i="15"/>
  <c r="E32" i="15"/>
  <c r="N32" i="15"/>
  <c r="O32" i="15"/>
  <c r="H32" i="15"/>
  <c r="Q32" i="15"/>
  <c r="I32" i="15"/>
  <c r="B32" i="15"/>
  <c r="R32" i="15"/>
  <c r="E10" i="15"/>
  <c r="F10" i="15"/>
  <c r="N10" i="15"/>
  <c r="H10" i="15"/>
  <c r="I10" i="15"/>
  <c r="Q10" i="15"/>
  <c r="B10" i="15"/>
  <c r="R10" i="15"/>
  <c r="C10" i="15"/>
  <c r="K10" i="15"/>
  <c r="L10" i="15"/>
  <c r="M6" i="15"/>
  <c r="N6" i="15"/>
  <c r="O13" i="15"/>
  <c r="P13" i="15"/>
  <c r="Q13" i="15"/>
  <c r="R13" i="15"/>
  <c r="C13" i="15"/>
  <c r="L13" i="15"/>
  <c r="F13" i="15"/>
  <c r="C22" i="15"/>
  <c r="K22" i="15"/>
  <c r="D22" i="15"/>
  <c r="L22" i="15"/>
  <c r="E22" i="15"/>
  <c r="M22" i="15"/>
  <c r="F22" i="15"/>
  <c r="N22" i="15"/>
  <c r="G22" i="15"/>
  <c r="O22" i="15"/>
  <c r="H22" i="15"/>
  <c r="P22" i="15"/>
  <c r="A22" i="15"/>
  <c r="I22" i="15"/>
  <c r="Q22" i="15"/>
  <c r="B22" i="15"/>
  <c r="J22" i="15"/>
  <c r="G30" i="15"/>
  <c r="O30" i="15"/>
  <c r="H30" i="15"/>
  <c r="P30" i="15"/>
  <c r="R30" i="15"/>
  <c r="A30" i="15"/>
  <c r="I30" i="15"/>
  <c r="Q30" i="15"/>
  <c r="B30" i="15"/>
  <c r="J30" i="15"/>
  <c r="C30" i="15"/>
  <c r="K30" i="15"/>
  <c r="D30" i="15"/>
  <c r="L30" i="15"/>
  <c r="M30" i="15"/>
  <c r="E30" i="15"/>
  <c r="F30" i="15"/>
  <c r="N30" i="15"/>
  <c r="O5" i="15"/>
  <c r="I5" i="15"/>
  <c r="Q5" i="15"/>
  <c r="R5" i="15"/>
  <c r="C5" i="15"/>
  <c r="L5" i="15"/>
  <c r="F5" i="15"/>
  <c r="J8" i="15"/>
  <c r="K8" i="15"/>
  <c r="G8" i="15"/>
  <c r="H8" i="15"/>
  <c r="C42" i="15"/>
  <c r="K42" i="15"/>
  <c r="N42" i="15"/>
  <c r="D42" i="15"/>
  <c r="L42" i="15"/>
  <c r="F42" i="15"/>
  <c r="E42" i="15"/>
  <c r="M42" i="15"/>
  <c r="G42" i="15"/>
  <c r="O42" i="15"/>
  <c r="H42" i="15"/>
  <c r="P42" i="15"/>
  <c r="A42" i="15"/>
  <c r="Q42" i="15"/>
  <c r="I42" i="15"/>
  <c r="B42" i="15"/>
  <c r="J42" i="15"/>
  <c r="R42" i="15"/>
  <c r="H9" i="15"/>
  <c r="I9" i="15"/>
  <c r="Q9" i="15"/>
  <c r="B9" i="15"/>
  <c r="R9" i="15"/>
  <c r="C9" i="15"/>
  <c r="K9" i="15"/>
  <c r="L9" i="15"/>
  <c r="E9" i="15"/>
  <c r="F9" i="15"/>
  <c r="N9" i="15"/>
  <c r="F27" i="15"/>
  <c r="I27" i="15"/>
  <c r="Q27" i="15"/>
  <c r="I4" i="15"/>
  <c r="F4" i="15"/>
  <c r="K18" i="15"/>
  <c r="G18" i="15"/>
  <c r="H18" i="15"/>
  <c r="J18" i="15"/>
  <c r="A43" i="15"/>
  <c r="I43" i="15"/>
  <c r="Q43" i="15"/>
  <c r="E43" i="15"/>
  <c r="B43" i="15"/>
  <c r="J43" i="15"/>
  <c r="R43" i="15"/>
  <c r="C43" i="15"/>
  <c r="K43" i="15"/>
  <c r="L43" i="15"/>
  <c r="M43" i="15"/>
  <c r="D43" i="15"/>
  <c r="F43" i="15"/>
  <c r="N43" i="15"/>
  <c r="O43" i="15"/>
  <c r="G43" i="15"/>
  <c r="H43" i="15"/>
  <c r="P43" i="15"/>
  <c r="C11" i="15"/>
  <c r="K11" i="15"/>
  <c r="D11" i="15"/>
  <c r="L11" i="15"/>
  <c r="E11" i="15"/>
  <c r="M11" i="15"/>
  <c r="F11" i="15"/>
  <c r="N11" i="15"/>
  <c r="G11" i="15"/>
  <c r="O11" i="15"/>
  <c r="H11" i="15"/>
  <c r="I11" i="15"/>
  <c r="B11" i="15"/>
  <c r="J11" i="15"/>
  <c r="E25" i="15"/>
  <c r="O25" i="15"/>
  <c r="Q25" i="15"/>
  <c r="R25" i="15"/>
  <c r="K25" i="15"/>
  <c r="E21" i="15"/>
  <c r="M21" i="15"/>
  <c r="F21" i="15"/>
  <c r="N21" i="15"/>
  <c r="G21" i="15"/>
  <c r="O21" i="15"/>
  <c r="H21" i="15"/>
  <c r="P21" i="15"/>
  <c r="A21" i="15"/>
  <c r="I21" i="15"/>
  <c r="Q21" i="15"/>
  <c r="B21" i="15"/>
  <c r="J21" i="15"/>
  <c r="R21" i="15"/>
  <c r="C21" i="15"/>
  <c r="K21" i="15"/>
  <c r="D21" i="15"/>
  <c r="L21" i="15"/>
  <c r="K14" i="15"/>
  <c r="L14" i="15"/>
  <c r="F14" i="15"/>
  <c r="N14" i="15"/>
  <c r="O14" i="15"/>
  <c r="H14" i="15"/>
  <c r="Q14" i="15"/>
  <c r="B14" i="15"/>
  <c r="R14" i="15"/>
  <c r="E3" i="2"/>
  <c r="F3" i="2"/>
  <c r="G3" i="2"/>
  <c r="B5" i="2"/>
  <c r="C5" i="2"/>
  <c r="B9" i="16" l="1"/>
  <c r="D3" i="7"/>
  <c r="E3" i="7"/>
  <c r="B5" i="7"/>
  <c r="B7" i="7" l="1"/>
  <c r="B3" i="7"/>
  <c r="L3" i="10" s="1"/>
  <c r="B24" i="2"/>
  <c r="B3" i="2"/>
  <c r="B3" i="10" s="1"/>
  <c r="C24" i="2"/>
  <c r="C3" i="2"/>
  <c r="C3" i="10" l="1"/>
  <c r="C18" i="10" s="1"/>
  <c r="B18" i="10"/>
  <c r="L18" i="10"/>
  <c r="F18" i="10"/>
  <c r="D18" i="10"/>
  <c r="E18" i="10"/>
  <c r="K18" i="10"/>
  <c r="I18" i="10"/>
  <c r="G18" i="10"/>
  <c r="H18" i="10"/>
  <c r="J18" i="10"/>
</calcChain>
</file>

<file path=xl/sharedStrings.xml><?xml version="1.0" encoding="utf-8"?>
<sst xmlns="http://schemas.openxmlformats.org/spreadsheetml/2006/main" count="1806" uniqueCount="335">
  <si>
    <t>POSTE</t>
  </si>
  <si>
    <t>LUNDI</t>
  </si>
  <si>
    <t>MARDI</t>
  </si>
  <si>
    <t>MERCREDI</t>
  </si>
  <si>
    <t>JEUDI</t>
  </si>
  <si>
    <t>VENDREDI</t>
  </si>
  <si>
    <t>SAMEDI</t>
  </si>
  <si>
    <t>DIMANCHE</t>
  </si>
  <si>
    <t>9H00-14H00</t>
  </si>
  <si>
    <t>14H00-18H00</t>
  </si>
  <si>
    <t>&gt;18H00</t>
  </si>
  <si>
    <t>13H00-18H00</t>
  </si>
  <si>
    <t>CONTROLE SAC ENTREE</t>
  </si>
  <si>
    <t>CONTROLE PORTE BUREAU</t>
  </si>
  <si>
    <t>COURT CENTRAL</t>
  </si>
  <si>
    <t>Filtrage Entrée</t>
  </si>
  <si>
    <t>Placier Grande Tribune</t>
  </si>
  <si>
    <t>Filtrage Tribune Est</t>
  </si>
  <si>
    <t>Placier Tribune Est</t>
  </si>
  <si>
    <t>Filtrage Tribune Ouest</t>
  </si>
  <si>
    <t>Placier Tribune Ouest</t>
  </si>
  <si>
    <t>COURT N°1</t>
  </si>
  <si>
    <t>REMPLACANTS</t>
  </si>
  <si>
    <t>BILLETERIE HALL</t>
  </si>
  <si>
    <t>BOURGUIGNON</t>
  </si>
  <si>
    <t>Catherine</t>
  </si>
  <si>
    <t>DESECHALLIERS</t>
  </si>
  <si>
    <t>Carole</t>
  </si>
  <si>
    <t>DUPUY</t>
  </si>
  <si>
    <t>Isabelle</t>
  </si>
  <si>
    <t>MIDI</t>
  </si>
  <si>
    <t>SOIR</t>
  </si>
  <si>
    <t>QUALITE</t>
  </si>
  <si>
    <t>NOM</t>
  </si>
  <si>
    <t>PRENOM</t>
  </si>
  <si>
    <t>DIRECTEUR</t>
  </si>
  <si>
    <t>CO DIRECTEUR</t>
  </si>
  <si>
    <t>HOTESSES</t>
  </si>
  <si>
    <t>OPEN CLUB</t>
  </si>
  <si>
    <t>Bar GP</t>
  </si>
  <si>
    <t>ACCUEIL VIP HALL</t>
  </si>
  <si>
    <t>ACCUEIL SCOLAIRE</t>
  </si>
  <si>
    <t>CHAUFFEURS</t>
  </si>
  <si>
    <t>IUT Action COM</t>
  </si>
  <si>
    <t>Cordeur</t>
  </si>
  <si>
    <t>KINE ET MEDECIN</t>
  </si>
  <si>
    <t>RESPONSABLE COM</t>
  </si>
  <si>
    <t>RESPONSABLE RP</t>
  </si>
  <si>
    <t>RESPONSABLE ARBITRE</t>
  </si>
  <si>
    <t>RESPONSABLE BENEVOLES</t>
  </si>
  <si>
    <t>RESPONSABLE CHAUFFEURS &amp; HEBERGEMENT</t>
  </si>
  <si>
    <t>PLAYER DESK</t>
  </si>
  <si>
    <t>RESPONSABLE RAMASSEURS</t>
  </si>
  <si>
    <t>SPEAKER</t>
  </si>
  <si>
    <t>SUPERVISEUR</t>
  </si>
  <si>
    <t>SCORING</t>
  </si>
  <si>
    <t>STAGIAIRES d'ARZEL</t>
  </si>
  <si>
    <t>STREAMING</t>
  </si>
  <si>
    <t>REGIE TECHNIQUE</t>
  </si>
  <si>
    <t>JUGE ARBITRE</t>
  </si>
  <si>
    <t>ARBITRES</t>
  </si>
  <si>
    <t>JUGES DE LIGNES</t>
  </si>
  <si>
    <t>RAMASSEURS</t>
  </si>
  <si>
    <t>Midi</t>
  </si>
  <si>
    <t>Soir</t>
  </si>
  <si>
    <t>BENEVOLES</t>
  </si>
  <si>
    <t>TOTAL</t>
  </si>
  <si>
    <t>PRÉNOM</t>
  </si>
  <si>
    <t>09:00 - 14:00</t>
  </si>
  <si>
    <t>14:00 - 18:00</t>
  </si>
  <si>
    <t>&gt; 18:00</t>
  </si>
  <si>
    <t>Sophie</t>
  </si>
  <si>
    <t>DENES</t>
  </si>
  <si>
    <t>Annick</t>
  </si>
  <si>
    <t>Mireille</t>
  </si>
  <si>
    <t>STAFF</t>
  </si>
  <si>
    <t>CORDEURS</t>
  </si>
  <si>
    <t>ATP</t>
  </si>
  <si>
    <t>RESPONSABLES RAMASSEURS</t>
  </si>
  <si>
    <t>LUNDI 23</t>
  </si>
  <si>
    <t>MARDI 24</t>
  </si>
  <si>
    <t>MERCREDI 25</t>
  </si>
  <si>
    <t>JEUDI 26</t>
  </si>
  <si>
    <t>VENDREDI 27</t>
  </si>
  <si>
    <t>SAMEDI 28</t>
  </si>
  <si>
    <t>M</t>
  </si>
  <si>
    <t>L</t>
  </si>
  <si>
    <t>XL</t>
  </si>
  <si>
    <t>XS</t>
  </si>
  <si>
    <t>S</t>
  </si>
  <si>
    <t>CAHN</t>
  </si>
  <si>
    <t>Didier</t>
  </si>
  <si>
    <t>13:00 - 18:00</t>
  </si>
  <si>
    <t>Yann</t>
  </si>
  <si>
    <t>Jean Pierre</t>
  </si>
  <si>
    <t>GERNIGON</t>
  </si>
  <si>
    <t>Laurence</t>
  </si>
  <si>
    <t>oui</t>
  </si>
  <si>
    <t>TANGUY</t>
  </si>
  <si>
    <t>Jérémy</t>
  </si>
  <si>
    <t>Bob</t>
  </si>
  <si>
    <t>NOMBRE DE BÉNÉVOLES :</t>
  </si>
  <si>
    <t>DESJARDINS</t>
  </si>
  <si>
    <t>Jean Luc</t>
  </si>
  <si>
    <t>RIHANI</t>
  </si>
  <si>
    <t>Mohamed</t>
  </si>
  <si>
    <t>Loïc</t>
  </si>
  <si>
    <t>TROBOE</t>
  </si>
  <si>
    <t>Marcel</t>
  </si>
  <si>
    <t>BASTARD</t>
  </si>
  <si>
    <t>Chloé</t>
  </si>
  <si>
    <t>BÉNIER</t>
  </si>
  <si>
    <t>Alizée</t>
  </si>
  <si>
    <t>HELAC</t>
  </si>
  <si>
    <t>Adélie</t>
  </si>
  <si>
    <t xml:space="preserve">LE CORRE </t>
  </si>
  <si>
    <t>Bruno</t>
  </si>
  <si>
    <t>PLOUZENNEC</t>
  </si>
  <si>
    <t>SANS</t>
  </si>
  <si>
    <t>TARHAN</t>
  </si>
  <si>
    <t>Yeliz</t>
  </si>
  <si>
    <t>THEME</t>
  </si>
  <si>
    <t>LUNDI 20</t>
  </si>
  <si>
    <t>MARDI 21</t>
  </si>
  <si>
    <t>MERCREDI 22</t>
  </si>
  <si>
    <t>JEUDI 23</t>
  </si>
  <si>
    <t>VENDREDI 24</t>
  </si>
  <si>
    <t>SAMEDI 25</t>
  </si>
  <si>
    <t>DIMANCHE 26</t>
  </si>
  <si>
    <t>Daniel</t>
  </si>
  <si>
    <t>YANG</t>
  </si>
  <si>
    <t>Johanne</t>
  </si>
  <si>
    <t>GARCETTE</t>
  </si>
  <si>
    <t>Jade</t>
  </si>
  <si>
    <t>GUTIERREZ</t>
  </si>
  <si>
    <t>Valentina</t>
  </si>
  <si>
    <t>ROBERT</t>
  </si>
  <si>
    <t>DANGÉ</t>
  </si>
  <si>
    <t>HADOUZI</t>
  </si>
  <si>
    <t>Yasmine</t>
  </si>
  <si>
    <t>BEZIVIN</t>
  </si>
  <si>
    <t>FISSEUX</t>
  </si>
  <si>
    <t>Rosalina</t>
  </si>
  <si>
    <t>Taille de marinières</t>
  </si>
  <si>
    <t>Gildas</t>
  </si>
  <si>
    <t>Jurgen</t>
  </si>
  <si>
    <t>Sarah</t>
  </si>
  <si>
    <t>Amélie</t>
  </si>
  <si>
    <t>Mélissa</t>
  </si>
  <si>
    <t>Nicolas</t>
  </si>
  <si>
    <t xml:space="preserve">LE ROY </t>
  </si>
  <si>
    <t>Christelle</t>
  </si>
  <si>
    <t>Henri</t>
  </si>
  <si>
    <t>LE BOSSER</t>
  </si>
  <si>
    <t>Jean René</t>
  </si>
  <si>
    <t>Liliane</t>
  </si>
  <si>
    <t>FLOCH</t>
  </si>
  <si>
    <t>Philippe</t>
  </si>
  <si>
    <t>WOJCIK</t>
  </si>
  <si>
    <t>Eulalie</t>
  </si>
  <si>
    <t>MIGLIACCIO</t>
  </si>
  <si>
    <t>Claire</t>
  </si>
  <si>
    <t>LECHAT</t>
  </si>
  <si>
    <t>BOTHOREL</t>
  </si>
  <si>
    <t>Hélène</t>
  </si>
  <si>
    <t>COCHOU</t>
  </si>
  <si>
    <t>ROUAT</t>
  </si>
  <si>
    <t>Manon</t>
  </si>
  <si>
    <t>Nadine</t>
  </si>
  <si>
    <t>KERLEO</t>
  </si>
  <si>
    <t>Anne Marie</t>
  </si>
  <si>
    <t>RAFFO</t>
  </si>
  <si>
    <t>Carine</t>
  </si>
  <si>
    <t>Charlotte</t>
  </si>
  <si>
    <t>Sébastien</t>
  </si>
  <si>
    <t>Alexandrine</t>
  </si>
  <si>
    <t>Régis</t>
  </si>
  <si>
    <t>Laetitia</t>
  </si>
  <si>
    <t>Xavier</t>
  </si>
  <si>
    <t>Virginie</t>
  </si>
  <si>
    <t>DESJARDINS Jean Luc</t>
  </si>
  <si>
    <t>DUPUY Isabelle</t>
  </si>
  <si>
    <t>DANGÉ Jean Pierre</t>
  </si>
  <si>
    <t>DANIEL</t>
  </si>
  <si>
    <t>Annie France</t>
  </si>
  <si>
    <t>Alain</t>
  </si>
  <si>
    <t>Loïs</t>
  </si>
  <si>
    <t>SEXE</t>
  </si>
  <si>
    <t>H</t>
  </si>
  <si>
    <t>F</t>
  </si>
  <si>
    <t>HOMMES</t>
  </si>
  <si>
    <t>FEMMES</t>
  </si>
  <si>
    <t>Nombre de créneaux</t>
  </si>
  <si>
    <t>XXL</t>
  </si>
  <si>
    <t>BÉNÉVOLES</t>
  </si>
  <si>
    <t>ROUGER</t>
  </si>
  <si>
    <t>Olga</t>
  </si>
  <si>
    <t>MALANDAIN</t>
  </si>
  <si>
    <t>Manuela</t>
  </si>
  <si>
    <t>LANDOUARD</t>
  </si>
  <si>
    <t>Frédéric</t>
  </si>
  <si>
    <t>LE ROUX</t>
  </si>
  <si>
    <t>Stéphanie</t>
  </si>
  <si>
    <t>Julian</t>
  </si>
  <si>
    <t>TALLEC-GORAGUER</t>
  </si>
  <si>
    <t>Clara</t>
  </si>
  <si>
    <t>LE BIHAN</t>
  </si>
  <si>
    <t>Guy</t>
  </si>
  <si>
    <t>CORRÉ</t>
  </si>
  <si>
    <t>Jacques</t>
  </si>
  <si>
    <t>Yvon</t>
  </si>
  <si>
    <t>VINCOT</t>
  </si>
  <si>
    <t>Christophe</t>
  </si>
  <si>
    <t>SIRET</t>
  </si>
  <si>
    <t>Roland</t>
  </si>
  <si>
    <t>MINGUY</t>
  </si>
  <si>
    <t>MAILLARD</t>
  </si>
  <si>
    <t>?????</t>
  </si>
  <si>
    <t>Henry</t>
  </si>
  <si>
    <t>LEMARIE</t>
  </si>
  <si>
    <t>Michel</t>
  </si>
  <si>
    <t>LE MAO</t>
  </si>
  <si>
    <t>LE FLOCH</t>
  </si>
  <si>
    <t>???????</t>
  </si>
  <si>
    <t>Fred</t>
  </si>
  <si>
    <t>Claude</t>
  </si>
  <si>
    <t>KERCHROM</t>
  </si>
  <si>
    <t>GALLAIS</t>
  </si>
  <si>
    <t>FRESNEAU</t>
  </si>
  <si>
    <t>Pierre</t>
  </si>
  <si>
    <t>CASTRIC</t>
  </si>
  <si>
    <t>AVE</t>
  </si>
  <si>
    <t>&gt;18h00</t>
  </si>
  <si>
    <t>14h00-18h00</t>
  </si>
  <si>
    <t>9h00-14h00</t>
  </si>
  <si>
    <t>TAILLE</t>
  </si>
  <si>
    <t>TÉLÉPHONE</t>
  </si>
  <si>
    <t>TROBOE Marcel</t>
  </si>
  <si>
    <t>LE ROUX Stéphanie</t>
  </si>
  <si>
    <t>FLOCH Philippe</t>
  </si>
  <si>
    <t>TANGUY Bob</t>
  </si>
  <si>
    <t>LE CORRE  Jérémy</t>
  </si>
  <si>
    <t>BEZIVIN Daniel</t>
  </si>
  <si>
    <t>LE BAIL Hervé</t>
  </si>
  <si>
    <t>DESECHALLIERS Carole</t>
  </si>
  <si>
    <t>BOTHOREL Hélène</t>
  </si>
  <si>
    <t>BOURGUIGNON Catherine</t>
  </si>
  <si>
    <t>CAHN Didier</t>
  </si>
  <si>
    <t>MIGLIACCIO Claire</t>
  </si>
  <si>
    <t>MALANDAIN Manuela</t>
  </si>
  <si>
    <t>PLOUZENNEC Nadine</t>
  </si>
  <si>
    <t>LE ROY  Julian</t>
  </si>
  <si>
    <t>ROUGER Olga</t>
  </si>
  <si>
    <t>LANDOUARD Frédéric</t>
  </si>
  <si>
    <t>Filtrage Tribune Restaurant</t>
  </si>
  <si>
    <t>Placier Tribune Restaurant</t>
  </si>
  <si>
    <t>BAR GRAND PUBLIC</t>
  </si>
  <si>
    <t>BAR A CHAMPAGNE</t>
  </si>
  <si>
    <t>Filtrage</t>
  </si>
  <si>
    <t>BÉNIER Alizée</t>
  </si>
  <si>
    <t>GARCETTE Jade</t>
  </si>
  <si>
    <t>DANIEL Annie France</t>
  </si>
  <si>
    <t>DANIEL Alain</t>
  </si>
  <si>
    <t>DANGÉ Yann</t>
  </si>
  <si>
    <t>Etudiant</t>
  </si>
  <si>
    <t>ETUDIANTS</t>
  </si>
  <si>
    <t>Ty Hent Glaz</t>
  </si>
  <si>
    <t>Kergonan</t>
  </si>
  <si>
    <t>BALMADIER (THG)</t>
  </si>
  <si>
    <t>BEAUGION (K)</t>
  </si>
  <si>
    <t>BERTIN (THG)</t>
  </si>
  <si>
    <t>BIENNE (K)</t>
  </si>
  <si>
    <t>BOURGEON (THG)</t>
  </si>
  <si>
    <t>CLOAREC (K)</t>
  </si>
  <si>
    <t>FER (THG)</t>
  </si>
  <si>
    <t>GAONACH (THG)</t>
  </si>
  <si>
    <t>GUEGUEN (K)</t>
  </si>
  <si>
    <t>GUERROT (THG)</t>
  </si>
  <si>
    <t>GUEZENNEC (K)</t>
  </si>
  <si>
    <t>JANOT (K)</t>
  </si>
  <si>
    <t>KERVELLA (K)</t>
  </si>
  <si>
    <t>LE ROY (THG)</t>
  </si>
  <si>
    <t>NHEK (K)</t>
  </si>
  <si>
    <t>PARISSE (THG)</t>
  </si>
  <si>
    <t>RAMA (THG)</t>
  </si>
  <si>
    <t>STRUILLOU (K)</t>
  </si>
  <si>
    <t>GUERROT (THG) Gildas</t>
  </si>
  <si>
    <t>GUEZENNEC (K) Bruno</t>
  </si>
  <si>
    <t>GUEGUEN (K) Sébastien</t>
  </si>
  <si>
    <t>GAONACH (THG) Sarah</t>
  </si>
  <si>
    <t>BEAUGION (K) Régis</t>
  </si>
  <si>
    <t>LECHAT Loïc</t>
  </si>
  <si>
    <t>RAMA (THG) Jurgen</t>
  </si>
  <si>
    <t/>
  </si>
  <si>
    <t>JANOT (K) Laetitia</t>
  </si>
  <si>
    <t>KERLEO Anne Marie</t>
  </si>
  <si>
    <t>LE BIHAN Guy</t>
  </si>
  <si>
    <t>NHEK (K) Alexandrine</t>
  </si>
  <si>
    <t>RAFFO Carine</t>
  </si>
  <si>
    <t>ROBERT Mireille</t>
  </si>
  <si>
    <t>STRUILLOU (K) Charlotte</t>
  </si>
  <si>
    <t>RIHANI Mohamed</t>
  </si>
  <si>
    <t>DENES Annick</t>
  </si>
  <si>
    <t>COCHOU Philippe</t>
  </si>
  <si>
    <t>WOJCIK Eulalie</t>
  </si>
  <si>
    <t>FISSEUX Rosalina</t>
  </si>
  <si>
    <t>ROCHCONGAR</t>
  </si>
  <si>
    <t>ROCHCONGAR Christelle</t>
  </si>
  <si>
    <t>BOURGEON (THG) Jérémy</t>
  </si>
  <si>
    <t>FER (THG) Mélissa</t>
  </si>
  <si>
    <t>LE BOSSER Jean René</t>
  </si>
  <si>
    <t>LE BOSSER Liliane</t>
  </si>
  <si>
    <t>MARCHE</t>
  </si>
  <si>
    <t>CORNEC</t>
  </si>
  <si>
    <t>Lucas</t>
  </si>
  <si>
    <t>CORNEC Lucas</t>
  </si>
  <si>
    <t>BASTARD Chloé</t>
  </si>
  <si>
    <t>GUTIERREZ Valentina</t>
  </si>
  <si>
    <t>MARCHE Sophie</t>
  </si>
  <si>
    <t>PARISSE (THG) Amélie</t>
  </si>
  <si>
    <t>ARBITRES, JUGES DE LIGNE, SUPERVISEUR</t>
  </si>
  <si>
    <t>LE GALL</t>
  </si>
  <si>
    <t>Yves</t>
  </si>
  <si>
    <t xml:space="preserve">ACCUEIL VESTIAIRE </t>
  </si>
  <si>
    <t>MOAL</t>
  </si>
  <si>
    <t>DUTERQUE</t>
  </si>
  <si>
    <t>Frédérique</t>
  </si>
  <si>
    <t>MOAL Alain</t>
  </si>
  <si>
    <t>Service</t>
  </si>
  <si>
    <t>YANG Johanne</t>
  </si>
  <si>
    <t>SANS Loïs</t>
  </si>
  <si>
    <t>DUTERQUE Frédérique</t>
  </si>
  <si>
    <t>HELAC Adélie</t>
  </si>
  <si>
    <t>LE GALL Yves</t>
  </si>
  <si>
    <t>HADOUZI Yasmine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</si>
</sst>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40C];[Red]&quot;-&quot;#,##0.00&quot; &quot;[$€-40C]"/>
    <numFmt numFmtId="165" formatCode="0#&quot; &quot;##&quot; &quot;##&quot; &quot;##&quot; &quot;##"/>
  </numFmts>
  <fonts count="23">
    <font>
      <sz val="12"/>
      <color theme="1"/>
      <name val="Arial"/>
      <family val="2"/>
    </font>
    <font>
      <sz val="12"/>
      <color theme="1"/>
      <name val="Avenir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2"/>
      <color theme="1"/>
      <name val="MS Reference Sans Serif"/>
      <family val="2"/>
    </font>
    <font>
      <b/>
      <i/>
      <sz val="16"/>
      <color theme="1"/>
      <name val="Arial"/>
      <family val="2"/>
    </font>
    <font>
      <b/>
      <i/>
      <u/>
      <sz val="12"/>
      <color theme="1"/>
      <name val="Arial"/>
      <family val="2"/>
    </font>
    <font>
      <sz val="12"/>
      <color theme="1"/>
      <name val="Avenir Book"/>
      <family val="2"/>
    </font>
    <font>
      <b/>
      <sz val="12"/>
      <color theme="1"/>
      <name val="Avenir Book"/>
      <family val="2"/>
    </font>
    <font>
      <b/>
      <sz val="12"/>
      <color rgb="FFFFFFFF"/>
      <name val="Avenir Book"/>
      <family val="2"/>
    </font>
    <font>
      <b/>
      <sz val="14"/>
      <color rgb="FF000000"/>
      <name val="Avenir Book"/>
      <family val="2"/>
    </font>
    <font>
      <b/>
      <sz val="10"/>
      <color rgb="FF000000"/>
      <name val="Avenir Book"/>
      <family val="2"/>
    </font>
    <font>
      <b/>
      <sz val="9"/>
      <color rgb="FF000000"/>
      <name val="Avenir Book"/>
      <family val="2"/>
    </font>
    <font>
      <b/>
      <sz val="14"/>
      <color rgb="FF0084D1"/>
      <name val="Avenir Book"/>
      <family val="2"/>
    </font>
    <font>
      <sz val="12"/>
      <color rgb="FFFFFFFF"/>
      <name val="Avenir Book"/>
      <family val="2"/>
    </font>
    <font>
      <sz val="12"/>
      <color rgb="FF000000"/>
      <name val="Avenir Book"/>
      <family val="2"/>
    </font>
    <font>
      <sz val="12"/>
      <name val="Avenir Book"/>
      <family val="2"/>
    </font>
    <font>
      <sz val="12"/>
      <color theme="4"/>
      <name val="Avenir Book"/>
      <family val="2"/>
    </font>
    <font>
      <sz val="14"/>
      <color theme="1"/>
      <name val="Avenir Book"/>
      <family val="2"/>
    </font>
    <font>
      <sz val="12"/>
      <color rgb="FF000000"/>
      <name val="Avenir"/>
      <family val="2"/>
    </font>
    <font>
      <sz val="12"/>
      <color theme="4"/>
      <name val="Avenir"/>
      <family val="2"/>
    </font>
    <font>
      <b/>
      <sz val="14"/>
      <color theme="1"/>
      <name val="Avenir Book"/>
      <family val="2"/>
    </font>
    <font>
      <b/>
      <sz val="12"/>
      <color rgb="FF000000"/>
      <name val="Avenir Book"/>
      <family val="2"/>
    </font>
  </fonts>
  <fills count="7">
    <fill>
      <patternFill patternType="none"/>
    </fill>
    <fill>
      <patternFill patternType="gray125"/>
    </fill>
    <fill>
      <patternFill patternType="solid">
        <fgColor rgb="FFFF3333"/>
        <bgColor rgb="FFFF3333"/>
      </patternFill>
    </fill>
    <fill>
      <patternFill patternType="solid">
        <fgColor rgb="FF009933"/>
        <bgColor rgb="FF009933"/>
      </patternFill>
    </fill>
    <fill>
      <patternFill patternType="solid">
        <fgColor rgb="FF666666"/>
        <bgColor rgb="FF666666"/>
      </patternFill>
    </fill>
    <fill>
      <patternFill patternType="solid">
        <fgColor rgb="FF3399FF"/>
        <bgColor rgb="FF3399FF"/>
      </patternFill>
    </fill>
    <fill>
      <patternFill patternType="solid">
        <fgColor theme="7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/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66666"/>
      </left>
      <right style="thin">
        <color rgb="FF666666"/>
      </right>
      <top style="thick">
        <color rgb="FF666666"/>
      </top>
      <bottom style="thick">
        <color rgb="FF666666"/>
      </bottom>
      <diagonal/>
    </border>
    <border>
      <left style="thin">
        <color rgb="FF666666"/>
      </left>
      <right style="thin">
        <color rgb="FF666666"/>
      </right>
      <top style="thick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ck">
        <color rgb="FF666666"/>
      </bottom>
      <diagonal/>
    </border>
    <border>
      <left/>
      <right/>
      <top/>
      <bottom style="thick">
        <color rgb="FF666666"/>
      </bottom>
      <diagonal/>
    </border>
    <border>
      <left style="thin">
        <color rgb="FF666666"/>
      </left>
      <right style="thin">
        <color rgb="FF666666"/>
      </right>
      <top/>
      <bottom style="thick">
        <color rgb="FF666666"/>
      </bottom>
      <diagonal/>
    </border>
    <border>
      <left/>
      <right/>
      <top style="thin">
        <color rgb="FF666666"/>
      </top>
      <bottom/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/>
      <diagonal/>
    </border>
    <border>
      <left/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666666"/>
      </right>
      <top style="thick">
        <color rgb="FF666666"/>
      </top>
      <bottom/>
      <diagonal/>
    </border>
    <border>
      <left/>
      <right style="thin">
        <color rgb="FF666666"/>
      </right>
      <top/>
      <bottom style="thick">
        <color rgb="FF666666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666666"/>
      </right>
      <top style="thin">
        <color rgb="FF666666"/>
      </top>
      <bottom/>
      <diagonal/>
    </border>
    <border>
      <left style="thin">
        <color indexed="64"/>
      </left>
      <right style="thin">
        <color rgb="FF666666"/>
      </right>
      <top/>
      <bottom/>
      <diagonal/>
    </border>
    <border>
      <left style="thin">
        <color indexed="64"/>
      </left>
      <right style="thin">
        <color rgb="FF666666"/>
      </right>
      <top/>
      <bottom style="thin">
        <color rgb="FF666666"/>
      </bottom>
      <diagonal/>
    </border>
    <border>
      <left/>
      <right style="thin">
        <color rgb="FF666666"/>
      </right>
      <top/>
      <bottom style="thick">
        <color theme="2" tint="-0.499984740745262"/>
      </bottom>
      <diagonal/>
    </border>
    <border>
      <left style="thin">
        <color rgb="FF666666"/>
      </left>
      <right style="thin">
        <color rgb="FF666666"/>
      </right>
      <top style="thick">
        <color rgb="FF666666"/>
      </top>
      <bottom/>
      <diagonal/>
    </border>
    <border>
      <left/>
      <right style="thin">
        <color rgb="FF666666"/>
      </right>
      <top/>
      <bottom style="thin">
        <color indexed="64"/>
      </bottom>
      <diagonal/>
    </border>
    <border>
      <left style="thin">
        <color indexed="64"/>
      </left>
      <right style="thin">
        <color rgb="FF666666"/>
      </right>
      <top style="thin">
        <color indexed="64"/>
      </top>
      <bottom style="thin">
        <color indexed="64"/>
      </bottom>
      <diagonal/>
    </border>
    <border>
      <left style="thin">
        <color rgb="FF666666"/>
      </left>
      <right style="thin">
        <color rgb="FF666666"/>
      </right>
      <top style="thin">
        <color indexed="64"/>
      </top>
      <bottom style="thin">
        <color indexed="64"/>
      </bottom>
      <diagonal/>
    </border>
    <border>
      <left style="thin">
        <color rgb="FF666666"/>
      </left>
      <right style="thin">
        <color rgb="FF666666"/>
      </right>
      <top style="thin">
        <color indexed="64"/>
      </top>
      <bottom/>
      <diagonal/>
    </border>
    <border>
      <left style="thin">
        <color indexed="64"/>
      </left>
      <right style="thin">
        <color rgb="FF666666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666666"/>
      </left>
      <right style="thin">
        <color rgb="FF66666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medium">
        <color indexed="64"/>
      </bottom>
      <diagonal/>
    </border>
    <border>
      <left style="thin">
        <color rgb="FF666666"/>
      </left>
      <right style="thin">
        <color rgb="FF666666"/>
      </right>
      <top/>
      <bottom style="medium">
        <color indexed="64"/>
      </bottom>
      <diagonal/>
    </border>
    <border>
      <left style="thin">
        <color rgb="FF666666"/>
      </left>
      <right style="thin">
        <color rgb="FF666666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666666"/>
      </right>
      <top style="thin">
        <color indexed="64"/>
      </top>
      <bottom/>
      <diagonal/>
    </border>
  </borders>
  <cellStyleXfs count="9">
    <xf numFmtId="0" fontId="0" fillId="0" borderId="0"/>
    <xf numFmtId="0" fontId="3" fillId="0" borderId="0"/>
    <xf numFmtId="0" fontId="4" fillId="2" borderId="0"/>
    <xf numFmtId="0" fontId="2" fillId="3" borderId="0"/>
    <xf numFmtId="0" fontId="5" fillId="0" borderId="0">
      <alignment horizontal="center"/>
    </xf>
    <xf numFmtId="0" fontId="5" fillId="0" borderId="0">
      <alignment horizontal="center" textRotation="90"/>
    </xf>
    <xf numFmtId="0" fontId="6" fillId="0" borderId="0"/>
    <xf numFmtId="164" fontId="6" fillId="0" borderId="0"/>
    <xf numFmtId="0" fontId="1" fillId="0" borderId="0"/>
  </cellStyleXfs>
  <cellXfs count="210">
    <xf numFmtId="0" fontId="0" fillId="0" borderId="0" xfId="0"/>
    <xf numFmtId="0" fontId="7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3" xfId="0" applyFont="1" applyBorder="1"/>
    <xf numFmtId="0" fontId="7" fillId="0" borderId="0" xfId="0" applyFont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/>
    <xf numFmtId="0" fontId="10" fillId="0" borderId="0" xfId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3" xfId="0" applyFont="1" applyBorder="1" applyProtection="1">
      <protection locked="0"/>
    </xf>
    <xf numFmtId="0" fontId="8" fillId="0" borderId="0" xfId="0" applyFont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right" indent="2"/>
    </xf>
    <xf numFmtId="0" fontId="7" fillId="0" borderId="0" xfId="0" applyFont="1" applyAlignment="1">
      <alignment horizontal="left" indent="1"/>
    </xf>
    <xf numFmtId="0" fontId="18" fillId="0" borderId="0" xfId="0" applyFont="1"/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left" indent="1"/>
    </xf>
    <xf numFmtId="0" fontId="18" fillId="0" borderId="3" xfId="0" applyFont="1" applyBorder="1" applyAlignment="1">
      <alignment horizontal="right" indent="2"/>
    </xf>
    <xf numFmtId="0" fontId="17" fillId="0" borderId="3" xfId="0" applyFont="1" applyBorder="1" applyAlignment="1">
      <alignment horizontal="left" vertical="center" indent="3"/>
    </xf>
    <xf numFmtId="0" fontId="16" fillId="0" borderId="3" xfId="0" applyFont="1" applyBorder="1" applyAlignment="1">
      <alignment horizontal="left" vertical="center" indent="3"/>
    </xf>
    <xf numFmtId="0" fontId="16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Alignment="1">
      <alignment horizontal="center"/>
    </xf>
    <xf numFmtId="165" fontId="1" fillId="0" borderId="0" xfId="8" applyNumberFormat="1" applyAlignment="1">
      <alignment horizontal="center"/>
    </xf>
    <xf numFmtId="0" fontId="1" fillId="0" borderId="3" xfId="8" applyBorder="1" applyAlignment="1">
      <alignment horizontal="center" vertical="center"/>
    </xf>
    <xf numFmtId="165" fontId="1" fillId="0" borderId="0" xfId="8" applyNumberFormat="1" applyAlignment="1">
      <alignment horizontal="center" vertical="center"/>
    </xf>
    <xf numFmtId="0" fontId="19" fillId="0" borderId="3" xfId="8" applyFont="1" applyBorder="1" applyAlignment="1">
      <alignment horizontal="center" vertical="center"/>
    </xf>
    <xf numFmtId="0" fontId="1" fillId="0" borderId="3" xfId="8" applyBorder="1" applyAlignment="1">
      <alignment horizontal="right" indent="2"/>
    </xf>
    <xf numFmtId="0" fontId="1" fillId="0" borderId="3" xfId="8" applyBorder="1" applyAlignment="1">
      <alignment horizontal="left" vertical="center" indent="2"/>
    </xf>
    <xf numFmtId="0" fontId="18" fillId="0" borderId="3" xfId="8" applyFont="1" applyBorder="1" applyAlignment="1">
      <alignment horizontal="left" vertical="center" indent="2"/>
    </xf>
    <xf numFmtId="0" fontId="20" fillId="6" borderId="3" xfId="8" applyFont="1" applyFill="1" applyBorder="1" applyAlignment="1">
      <alignment horizontal="center" vertical="center"/>
    </xf>
    <xf numFmtId="0" fontId="16" fillId="0" borderId="0" xfId="0" applyFont="1"/>
    <xf numFmtId="0" fontId="17" fillId="6" borderId="24" xfId="0" applyFont="1" applyFill="1" applyBorder="1" applyAlignment="1">
      <alignment horizontal="center" vertical="center"/>
    </xf>
    <xf numFmtId="0" fontId="17" fillId="6" borderId="25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center" wrapText="1" indent="2"/>
    </xf>
    <xf numFmtId="0" fontId="8" fillId="0" borderId="18" xfId="0" applyFont="1" applyBorder="1" applyAlignment="1">
      <alignment horizontal="left" vertical="center" wrapText="1" indent="2"/>
    </xf>
    <xf numFmtId="0" fontId="7" fillId="0" borderId="0" xfId="0" applyFont="1" applyAlignment="1">
      <alignment horizontal="left" indent="2"/>
    </xf>
    <xf numFmtId="0" fontId="7" fillId="0" borderId="17" xfId="0" applyFont="1" applyBorder="1" applyAlignment="1">
      <alignment horizontal="left" indent="2"/>
    </xf>
    <xf numFmtId="0" fontId="7" fillId="0" borderId="7" xfId="0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/>
    <xf numFmtId="0" fontId="8" fillId="0" borderId="10" xfId="0" applyFont="1" applyBorder="1" applyAlignment="1">
      <alignment horizontal="center" vertical="center"/>
    </xf>
    <xf numFmtId="0" fontId="16" fillId="0" borderId="3" xfId="0" applyFont="1" applyBorder="1" applyAlignment="1">
      <alignment horizontal="right" vertical="center" indent="3"/>
    </xf>
    <xf numFmtId="0" fontId="16" fillId="0" borderId="3" xfId="0" applyFont="1" applyBorder="1" applyProtection="1">
      <protection locked="0"/>
    </xf>
    <xf numFmtId="0" fontId="21" fillId="0" borderId="3" xfId="0" applyFont="1" applyBorder="1" applyAlignment="1">
      <alignment horizontal="right" indent="2"/>
    </xf>
    <xf numFmtId="0" fontId="8" fillId="5" borderId="3" xfId="0" applyFont="1" applyFill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0" fontId="8" fillId="0" borderId="41" xfId="0" applyFont="1" applyBorder="1" applyAlignment="1">
      <alignment horizontal="left" vertical="center" indent="1"/>
    </xf>
    <xf numFmtId="0" fontId="7" fillId="0" borderId="40" xfId="0" applyFont="1" applyBorder="1" applyAlignment="1">
      <alignment horizontal="center" vertical="center"/>
    </xf>
    <xf numFmtId="0" fontId="15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left" vertical="center" wrapText="1" indent="1"/>
    </xf>
    <xf numFmtId="0" fontId="22" fillId="5" borderId="25" xfId="0" applyFont="1" applyFill="1" applyBorder="1" applyAlignment="1">
      <alignment horizontal="left" vertical="center" wrapText="1" indent="1"/>
    </xf>
    <xf numFmtId="0" fontId="22" fillId="0" borderId="39" xfId="0" applyFont="1" applyBorder="1" applyAlignment="1">
      <alignment horizontal="left" vertical="center" indent="1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left" vertical="center" indent="2"/>
    </xf>
    <xf numFmtId="0" fontId="8" fillId="0" borderId="1" xfId="0" applyFont="1" applyBorder="1" applyAlignment="1">
      <alignment horizontal="left" vertical="center" indent="2"/>
    </xf>
    <xf numFmtId="0" fontId="8" fillId="0" borderId="16" xfId="0" applyFont="1" applyBorder="1" applyAlignment="1">
      <alignment horizontal="left" vertical="center" indent="2"/>
    </xf>
    <xf numFmtId="0" fontId="9" fillId="4" borderId="6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5" borderId="7" xfId="0" applyFont="1" applyFill="1" applyBorder="1" applyAlignment="1">
      <alignment horizontal="left" vertical="center" wrapText="1" indent="1"/>
    </xf>
    <xf numFmtId="0" fontId="8" fillId="5" borderId="9" xfId="0" applyFont="1" applyFill="1" applyBorder="1" applyAlignment="1">
      <alignment horizontal="left" vertical="center" wrapText="1" indent="1"/>
    </xf>
    <xf numFmtId="0" fontId="8" fillId="5" borderId="19" xfId="0" applyFont="1" applyFill="1" applyBorder="1" applyAlignment="1">
      <alignment horizontal="left" vertical="center" wrapText="1" indent="1"/>
    </xf>
    <xf numFmtId="0" fontId="8" fillId="5" borderId="0" xfId="0" applyFont="1" applyFill="1" applyAlignment="1">
      <alignment horizontal="left" vertical="center" wrapText="1" indent="1"/>
    </xf>
    <xf numFmtId="0" fontId="8" fillId="5" borderId="1" xfId="0" applyFont="1" applyFill="1" applyBorder="1" applyAlignment="1">
      <alignment horizontal="left" vertical="center" wrapText="1" indent="1"/>
    </xf>
    <xf numFmtId="0" fontId="8" fillId="5" borderId="8" xfId="0" applyFont="1" applyFill="1" applyBorder="1" applyAlignment="1">
      <alignment horizontal="left" vertical="center" wrapText="1" indent="1"/>
    </xf>
    <xf numFmtId="0" fontId="8" fillId="0" borderId="15" xfId="0" applyFont="1" applyBorder="1" applyAlignment="1">
      <alignment horizontal="left" vertical="center" wrapText="1" indent="2"/>
    </xf>
    <xf numFmtId="0" fontId="8" fillId="0" borderId="1" xfId="0" applyFont="1" applyBorder="1" applyAlignment="1">
      <alignment horizontal="left" vertical="center" wrapText="1" indent="2"/>
    </xf>
    <xf numFmtId="0" fontId="8" fillId="0" borderId="16" xfId="0" applyFont="1" applyBorder="1" applyAlignment="1">
      <alignment horizontal="left" vertical="center" wrapText="1" indent="2"/>
    </xf>
    <xf numFmtId="0" fontId="8" fillId="5" borderId="10" xfId="0" applyFont="1" applyFill="1" applyBorder="1" applyAlignment="1">
      <alignment horizontal="left" vertical="center" wrapText="1" indent="1"/>
    </xf>
    <xf numFmtId="0" fontId="7" fillId="0" borderId="29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26" xfId="0" applyFont="1" applyFill="1" applyBorder="1" applyAlignment="1">
      <alignment horizontal="center" vertical="center"/>
    </xf>
    <xf numFmtId="0" fontId="17" fillId="6" borderId="27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7" fillId="6" borderId="24" xfId="0" applyFont="1" applyFill="1" applyBorder="1" applyAlignment="1">
      <alignment horizontal="center" vertical="center"/>
    </xf>
    <xf numFmtId="0" fontId="17" fillId="6" borderId="25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left" vertical="center" wrapText="1" indent="1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5" borderId="24" xfId="0" applyFont="1" applyFill="1" applyBorder="1" applyAlignment="1">
      <alignment horizontal="left" vertical="center" wrapText="1" indent="1"/>
    </xf>
    <xf numFmtId="0" fontId="8" fillId="5" borderId="33" xfId="0" applyFont="1" applyFill="1" applyBorder="1" applyAlignment="1">
      <alignment horizontal="left" vertical="center" wrapText="1" indent="1"/>
    </xf>
    <xf numFmtId="0" fontId="8" fillId="5" borderId="25" xfId="0" applyFont="1" applyFill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wrapText="1" indent="1"/>
    </xf>
    <xf numFmtId="0" fontId="7" fillId="0" borderId="22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left" vertical="center" wrapText="1" indent="1"/>
    </xf>
    <xf numFmtId="0" fontId="8" fillId="5" borderId="31" xfId="0" applyFont="1" applyFill="1" applyBorder="1" applyAlignment="1">
      <alignment horizontal="left" vertical="center" wrapText="1" indent="1"/>
    </xf>
    <xf numFmtId="0" fontId="8" fillId="5" borderId="32" xfId="0" applyFont="1" applyFill="1" applyBorder="1" applyAlignment="1">
      <alignment horizontal="left" vertical="center" wrapText="1" indent="1"/>
    </xf>
    <xf numFmtId="0" fontId="8" fillId="0" borderId="42" xfId="0" applyFont="1" applyBorder="1" applyAlignment="1">
      <alignment horizontal="left" vertical="center" indent="1"/>
    </xf>
    <xf numFmtId="0" fontId="8" fillId="0" borderId="23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indent="1"/>
    </xf>
    <xf numFmtId="0" fontId="8" fillId="0" borderId="33" xfId="0" applyFont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left" vertical="center" wrapText="1" indent="1"/>
    </xf>
    <xf numFmtId="0" fontId="22" fillId="5" borderId="25" xfId="0" applyFont="1" applyFill="1" applyBorder="1" applyAlignment="1">
      <alignment horizontal="left" vertical="center" wrapText="1" indent="1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5" borderId="33" xfId="0" applyFont="1" applyFill="1" applyBorder="1" applyAlignment="1">
      <alignment horizontal="left" vertical="center" wrapText="1" indent="1"/>
    </xf>
    <xf numFmtId="0" fontId="22" fillId="5" borderId="44" xfId="0" applyFont="1" applyFill="1" applyBorder="1" applyAlignment="1">
      <alignment horizontal="left" vertical="center" wrapText="1" indent="1"/>
    </xf>
    <xf numFmtId="0" fontId="22" fillId="0" borderId="7" xfId="0" applyFont="1" applyBorder="1" applyAlignment="1">
      <alignment horizontal="left" vertical="center" indent="1"/>
    </xf>
    <xf numFmtId="0" fontId="22" fillId="0" borderId="9" xfId="0" applyFont="1" applyBorder="1" applyAlignment="1">
      <alignment horizontal="left" vertical="center" indent="1"/>
    </xf>
    <xf numFmtId="0" fontId="22" fillId="0" borderId="8" xfId="0" applyFont="1" applyBorder="1" applyAlignment="1">
      <alignment horizontal="left" vertical="center" indent="1"/>
    </xf>
    <xf numFmtId="0" fontId="22" fillId="0" borderId="7" xfId="0" applyFont="1" applyBorder="1" applyAlignment="1">
      <alignment horizontal="left" vertical="center" wrapText="1" indent="1"/>
    </xf>
    <xf numFmtId="0" fontId="22" fillId="0" borderId="9" xfId="0" applyFont="1" applyBorder="1" applyAlignment="1">
      <alignment horizontal="left" vertical="center" wrapText="1" indent="1"/>
    </xf>
    <xf numFmtId="0" fontId="22" fillId="0" borderId="8" xfId="0" applyFont="1" applyBorder="1" applyAlignment="1">
      <alignment horizontal="left" vertical="center" wrapText="1" indent="1"/>
    </xf>
    <xf numFmtId="0" fontId="22" fillId="5" borderId="47" xfId="0" applyFont="1" applyFill="1" applyBorder="1" applyAlignment="1">
      <alignment horizontal="left" vertical="center" wrapText="1" indent="1"/>
    </xf>
    <xf numFmtId="0" fontId="22" fillId="0" borderId="9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5" borderId="31" xfId="0" applyFont="1" applyFill="1" applyBorder="1" applyAlignment="1">
      <alignment horizontal="left" vertical="center" wrapText="1" indent="1"/>
    </xf>
    <xf numFmtId="0" fontId="22" fillId="5" borderId="46" xfId="0" applyFont="1" applyFill="1" applyBorder="1" applyAlignment="1">
      <alignment horizontal="left" vertical="center" wrapText="1" indent="1"/>
    </xf>
    <xf numFmtId="0" fontId="22" fillId="0" borderId="42" xfId="0" applyFont="1" applyBorder="1" applyAlignment="1">
      <alignment horizontal="left" vertical="center" indent="1"/>
    </xf>
    <xf numFmtId="0" fontId="22" fillId="0" borderId="45" xfId="0" applyFont="1" applyBorder="1" applyAlignment="1">
      <alignment horizontal="left" vertical="center" indent="1"/>
    </xf>
    <xf numFmtId="0" fontId="22" fillId="0" borderId="24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21" fillId="0" borderId="3" xfId="0" applyFont="1" applyBorder="1" applyAlignment="1">
      <alignment horizontal="center"/>
    </xf>
    <xf numFmtId="0" fontId="21" fillId="0" borderId="2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0" fillId="6" borderId="24" xfId="8" applyFont="1" applyFill="1" applyBorder="1" applyAlignment="1">
      <alignment horizontal="center" vertical="center"/>
    </xf>
    <xf numFmtId="0" fontId="20" fillId="6" borderId="25" xfId="8" applyFont="1" applyFill="1" applyBorder="1" applyAlignment="1">
      <alignment horizontal="center" vertical="center"/>
    </xf>
    <xf numFmtId="0" fontId="20" fillId="6" borderId="3" xfId="8" applyFont="1" applyFill="1" applyBorder="1" applyAlignment="1">
      <alignment horizontal="center" vertical="center"/>
    </xf>
    <xf numFmtId="0" fontId="20" fillId="6" borderId="28" xfId="8" applyFont="1" applyFill="1" applyBorder="1" applyAlignment="1">
      <alignment horizontal="center" vertical="center"/>
    </xf>
    <xf numFmtId="0" fontId="17" fillId="6" borderId="26" xfId="8" applyFont="1" applyFill="1" applyBorder="1" applyAlignment="1">
      <alignment horizontal="center" vertical="center"/>
    </xf>
    <xf numFmtId="0" fontId="17" fillId="6" borderId="27" xfId="8" applyFont="1" applyFill="1" applyBorder="1" applyAlignment="1">
      <alignment horizontal="center" vertical="center"/>
    </xf>
    <xf numFmtId="0" fontId="17" fillId="6" borderId="13" xfId="8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48" xfId="0" applyFont="1" applyBorder="1" applyAlignment="1">
      <alignment horizontal="left" vertical="center" indent="2"/>
    </xf>
    <xf numFmtId="0" fontId="7" fillId="0" borderId="49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>
      <alignment horizontal="center" vertical="center"/>
    </xf>
    <xf numFmtId="0" fontId="8" fillId="0" borderId="50" xfId="0" applyFont="1" applyBorder="1" applyAlignment="1">
      <alignment horizontal="left" vertical="center" indent="2"/>
    </xf>
    <xf numFmtId="0" fontId="8" fillId="0" borderId="9" xfId="0" applyFont="1" applyBorder="1" applyAlignment="1">
      <alignment horizontal="left" vertical="center" indent="2"/>
    </xf>
    <xf numFmtId="0" fontId="8" fillId="0" borderId="18" xfId="0" applyFont="1" applyBorder="1" applyAlignment="1">
      <alignment horizontal="left" vertical="center" indent="2"/>
    </xf>
    <xf numFmtId="0" fontId="8" fillId="5" borderId="0" xfId="0" applyFont="1" applyFill="1" applyBorder="1" applyAlignment="1">
      <alignment horizontal="left" vertical="center" wrapText="1" indent="1"/>
    </xf>
    <xf numFmtId="0" fontId="7" fillId="0" borderId="39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5" borderId="51" xfId="0" applyFont="1" applyFill="1" applyBorder="1" applyAlignment="1">
      <alignment horizontal="left" vertical="center" wrapText="1" indent="1"/>
    </xf>
    <xf numFmtId="0" fontId="8" fillId="5" borderId="52" xfId="0" applyFont="1" applyFill="1" applyBorder="1" applyAlignment="1">
      <alignment horizontal="left" vertical="center" wrapText="1" indent="1"/>
    </xf>
    <xf numFmtId="0" fontId="8" fillId="0" borderId="23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</cellXfs>
  <cellStyles count="9">
    <cellStyle name="Excel Built-in Normal" xfId="1" xr:uid="{00000000-0005-0000-0000-000000000000}"/>
    <cellStyle name="Fond en Rouge" xfId="2" xr:uid="{00000000-0005-0000-0000-000001000000}"/>
    <cellStyle name="Fond en Vert" xfId="3" xr:uid="{00000000-0005-0000-0000-000002000000}"/>
    <cellStyle name="Heading" xfId="4" xr:uid="{00000000-0005-0000-0000-000003000000}"/>
    <cellStyle name="Heading1" xfId="5" xr:uid="{00000000-0005-0000-0000-000004000000}"/>
    <cellStyle name="Normal" xfId="0" builtinId="0" customBuiltin="1"/>
    <cellStyle name="Normal 2" xfId="8" xr:uid="{57549104-B401-3C4A-8028-96289A77AA6C}"/>
    <cellStyle name="Result" xfId="6" xr:uid="{00000000-0005-0000-0000-000006000000}"/>
    <cellStyle name="Result2" xfId="7" xr:uid="{00000000-0005-0000-0000-000007000000}"/>
  </cellStyles>
  <dxfs count="19">
    <dxf>
      <fill>
        <patternFill>
          <bgColor theme="5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4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"/>
  <sheetViews>
    <sheetView showZeros="0" tabSelected="1" topLeftCell="A10" zoomScale="89" zoomScaleNormal="100" workbookViewId="0">
      <selection activeCell="B23" sqref="B23"/>
    </sheetView>
  </sheetViews>
  <sheetFormatPr baseColWidth="10" defaultRowHeight="17"/>
  <cols>
    <col min="1" max="1" width="29.85546875" style="1" customWidth="1"/>
    <col min="2" max="2" width="28.7109375" style="1" customWidth="1"/>
    <col min="3" max="3" width="19.7109375" style="1" bestFit="1" customWidth="1"/>
    <col min="4" max="5" width="23.7109375" style="1" bestFit="1" customWidth="1"/>
    <col min="6" max="6" width="21.28515625" style="1" bestFit="1" customWidth="1"/>
    <col min="7" max="7" width="19.7109375" style="1" bestFit="1" customWidth="1"/>
    <col min="8" max="8" width="23.7109375" style="1" bestFit="1" customWidth="1"/>
    <col min="9" max="9" width="19.7109375" style="1" bestFit="1" customWidth="1"/>
    <col min="10" max="11" width="23.7109375" style="1" bestFit="1" customWidth="1"/>
    <col min="12" max="12" width="16.5703125" style="1" bestFit="1" customWidth="1"/>
    <col min="13" max="13" width="17.42578125" style="1" customWidth="1"/>
    <col min="14" max="14" width="18.28515625" style="1" bestFit="1" customWidth="1"/>
    <col min="15" max="16" width="16.140625" style="1" customWidth="1"/>
    <col min="17" max="17" width="17.28515625" style="1" bestFit="1" customWidth="1"/>
    <col min="18" max="18" width="16.140625" style="1" customWidth="1"/>
    <col min="19" max="19" width="18.28515625" style="1" bestFit="1" customWidth="1"/>
    <col min="20" max="20" width="17.28515625" style="1" bestFit="1" customWidth="1"/>
    <col min="21" max="1020" width="12.28515625" style="1" customWidth="1"/>
    <col min="1021" max="16384" width="10.7109375" style="1"/>
  </cols>
  <sheetData>
    <row r="1" spans="1:20" ht="20.25" customHeight="1">
      <c r="A1" s="6" t="s">
        <v>101</v>
      </c>
      <c r="B1" s="28">
        <f>COUNTA(DISPONIBILITE!A4:A83)</f>
        <v>71</v>
      </c>
      <c r="C1" s="84" t="s">
        <v>122</v>
      </c>
      <c r="D1" s="84"/>
      <c r="E1" s="84"/>
      <c r="F1" s="85" t="s">
        <v>123</v>
      </c>
      <c r="G1" s="86"/>
      <c r="H1" s="90"/>
      <c r="I1" s="85" t="s">
        <v>124</v>
      </c>
      <c r="J1" s="86"/>
      <c r="K1" s="90"/>
      <c r="L1" s="84" t="s">
        <v>125</v>
      </c>
      <c r="M1" s="84"/>
      <c r="N1" s="84"/>
      <c r="O1" s="84" t="s">
        <v>126</v>
      </c>
      <c r="P1" s="84"/>
      <c r="Q1" s="84"/>
      <c r="R1" s="85" t="s">
        <v>127</v>
      </c>
      <c r="S1" s="86"/>
      <c r="T1" s="5" t="s">
        <v>128</v>
      </c>
    </row>
    <row r="2" spans="1:20" ht="20.25" customHeight="1" thickBot="1">
      <c r="B2" s="6"/>
      <c r="C2" s="20" t="s">
        <v>8</v>
      </c>
      <c r="D2" s="20" t="s">
        <v>9</v>
      </c>
      <c r="E2" s="20" t="s">
        <v>10</v>
      </c>
      <c r="F2" s="20" t="s">
        <v>8</v>
      </c>
      <c r="G2" s="20" t="s">
        <v>9</v>
      </c>
      <c r="H2" s="20" t="s">
        <v>10</v>
      </c>
      <c r="I2" s="20" t="s">
        <v>8</v>
      </c>
      <c r="J2" s="20" t="s">
        <v>9</v>
      </c>
      <c r="K2" s="20" t="s">
        <v>10</v>
      </c>
      <c r="L2" s="20" t="s">
        <v>8</v>
      </c>
      <c r="M2" s="20" t="s">
        <v>9</v>
      </c>
      <c r="N2" s="20" t="s">
        <v>10</v>
      </c>
      <c r="O2" s="20" t="s">
        <v>8</v>
      </c>
      <c r="P2" s="20" t="s">
        <v>9</v>
      </c>
      <c r="Q2" s="20" t="s">
        <v>10</v>
      </c>
      <c r="R2" s="20" t="s">
        <v>8</v>
      </c>
      <c r="S2" s="20" t="s">
        <v>9</v>
      </c>
      <c r="T2" s="20" t="s">
        <v>11</v>
      </c>
    </row>
    <row r="3" spans="1:20" ht="19.75" customHeight="1" thickTop="1">
      <c r="A3" s="99" t="s">
        <v>12</v>
      </c>
      <c r="B3" s="91"/>
      <c r="C3" s="21"/>
      <c r="D3" s="21"/>
      <c r="E3" s="21"/>
      <c r="F3" s="21" t="s">
        <v>240</v>
      </c>
      <c r="G3" s="21" t="s">
        <v>180</v>
      </c>
      <c r="H3" s="21" t="s">
        <v>263</v>
      </c>
      <c r="I3" s="21" t="s">
        <v>237</v>
      </c>
      <c r="J3" s="21" t="s">
        <v>333</v>
      </c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0" ht="19.75" customHeight="1" thickBot="1">
      <c r="A4" s="99"/>
      <c r="B4" s="92"/>
      <c r="C4" s="22"/>
      <c r="D4" s="22"/>
      <c r="E4" s="22"/>
      <c r="F4" s="22" t="s">
        <v>182</v>
      </c>
      <c r="G4" s="22" t="s">
        <v>251</v>
      </c>
      <c r="H4" s="22" t="s">
        <v>327</v>
      </c>
      <c r="I4" s="22" t="s">
        <v>245</v>
      </c>
      <c r="J4" s="22" t="s">
        <v>243</v>
      </c>
      <c r="K4" s="22" t="s">
        <v>318</v>
      </c>
      <c r="L4" s="22"/>
      <c r="M4" s="22"/>
      <c r="N4" s="22"/>
      <c r="O4" s="22"/>
      <c r="P4" s="22"/>
      <c r="Q4" s="22"/>
      <c r="R4" s="22"/>
      <c r="S4" s="22"/>
      <c r="T4" s="22"/>
    </row>
    <row r="5" spans="1:20" ht="19.75" customHeight="1" thickTop="1">
      <c r="A5" s="99" t="s">
        <v>323</v>
      </c>
      <c r="B5" s="91"/>
      <c r="C5" s="21" t="s">
        <v>252</v>
      </c>
      <c r="D5" s="21" t="s">
        <v>180</v>
      </c>
      <c r="E5" s="21" t="s">
        <v>298</v>
      </c>
      <c r="F5" s="21" t="s">
        <v>301</v>
      </c>
      <c r="G5" s="21" t="s">
        <v>246</v>
      </c>
      <c r="H5" s="21" t="s">
        <v>243</v>
      </c>
      <c r="I5" s="21" t="s">
        <v>249</v>
      </c>
      <c r="J5" s="21" t="s">
        <v>237</v>
      </c>
      <c r="K5" s="21" t="s">
        <v>246</v>
      </c>
      <c r="L5" s="21"/>
      <c r="M5" s="21"/>
      <c r="N5" s="21"/>
      <c r="O5" s="21"/>
      <c r="P5" s="21"/>
      <c r="Q5" s="21"/>
      <c r="R5" s="21"/>
      <c r="S5" s="21"/>
      <c r="T5" s="21"/>
    </row>
    <row r="6" spans="1:20" ht="19.75" customHeight="1" thickBot="1">
      <c r="A6" s="99"/>
      <c r="B6" s="92"/>
      <c r="C6" s="22"/>
      <c r="D6" s="22"/>
      <c r="E6" s="22"/>
      <c r="F6" s="22"/>
      <c r="G6" s="22" t="s">
        <v>294</v>
      </c>
      <c r="H6" s="22" t="s">
        <v>331</v>
      </c>
      <c r="I6" s="22"/>
      <c r="J6" s="22" t="s">
        <v>240</v>
      </c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19.75" customHeight="1" thickTop="1">
      <c r="A7" s="95" t="s">
        <v>14</v>
      </c>
      <c r="B7" s="87" t="s">
        <v>15</v>
      </c>
      <c r="C7" s="21" t="s">
        <v>180</v>
      </c>
      <c r="D7" s="21" t="s">
        <v>244</v>
      </c>
      <c r="E7" s="21" t="s">
        <v>252</v>
      </c>
      <c r="F7" s="21"/>
      <c r="G7" s="21" t="s">
        <v>245</v>
      </c>
      <c r="H7" s="21" t="s">
        <v>247</v>
      </c>
      <c r="I7" s="21" t="s">
        <v>242</v>
      </c>
      <c r="J7" s="21" t="s">
        <v>253</v>
      </c>
      <c r="K7" s="21" t="s">
        <v>249</v>
      </c>
      <c r="L7" s="21"/>
      <c r="M7" s="21"/>
      <c r="N7" s="21"/>
      <c r="O7" s="21"/>
      <c r="P7" s="21"/>
      <c r="Q7" s="21"/>
      <c r="R7" s="21"/>
      <c r="S7" s="21"/>
      <c r="T7" s="21"/>
    </row>
    <row r="8" spans="1:20" ht="19.75" customHeight="1">
      <c r="A8" s="96"/>
      <c r="B8" s="88"/>
      <c r="C8" s="24" t="s">
        <v>181</v>
      </c>
      <c r="D8" s="24" t="s">
        <v>251</v>
      </c>
      <c r="E8" s="24" t="s">
        <v>247</v>
      </c>
      <c r="F8" s="24" t="s">
        <v>245</v>
      </c>
      <c r="G8" s="24" t="s">
        <v>244</v>
      </c>
      <c r="H8" s="24" t="s">
        <v>250</v>
      </c>
      <c r="I8" s="24" t="s">
        <v>240</v>
      </c>
      <c r="J8" s="24" t="s">
        <v>247</v>
      </c>
      <c r="K8" s="24" t="s">
        <v>296</v>
      </c>
      <c r="L8" s="24"/>
      <c r="M8" s="24"/>
      <c r="N8" s="24"/>
      <c r="O8" s="24"/>
      <c r="P8" s="24"/>
      <c r="Q8" s="24"/>
      <c r="R8" s="24"/>
      <c r="S8" s="24"/>
      <c r="T8" s="24"/>
    </row>
    <row r="9" spans="1:20" ht="19.75" customHeight="1">
      <c r="A9" s="96"/>
      <c r="B9" s="88"/>
      <c r="C9" s="24"/>
      <c r="D9" s="24"/>
      <c r="E9" s="24"/>
      <c r="F9" s="24" t="s">
        <v>289</v>
      </c>
      <c r="G9" s="24"/>
      <c r="H9" s="24"/>
      <c r="I9" s="24" t="s">
        <v>309</v>
      </c>
      <c r="J9" s="24" t="s">
        <v>309</v>
      </c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ht="19.75" customHeight="1" thickBot="1">
      <c r="A10" s="96"/>
      <c r="B10" s="89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</row>
    <row r="11" spans="1:20" ht="19.75" customHeight="1" thickTop="1">
      <c r="A11" s="96"/>
      <c r="B11" s="101" t="s">
        <v>16</v>
      </c>
      <c r="C11" s="21"/>
      <c r="D11" s="21" t="s">
        <v>245</v>
      </c>
      <c r="E11" s="21"/>
      <c r="F11" s="21" t="s">
        <v>288</v>
      </c>
      <c r="G11" s="21" t="s">
        <v>300</v>
      </c>
      <c r="H11" s="21" t="s">
        <v>251</v>
      </c>
      <c r="I11" s="21" t="s">
        <v>252</v>
      </c>
      <c r="J11" s="21" t="s">
        <v>299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0" ht="19.75" customHeight="1">
      <c r="A12" s="96"/>
      <c r="B12" s="102"/>
      <c r="C12" s="24"/>
      <c r="D12" s="24"/>
      <c r="E12" s="24"/>
      <c r="F12" s="24" t="s">
        <v>253</v>
      </c>
      <c r="G12" s="24" t="s">
        <v>262</v>
      </c>
      <c r="H12" s="24" t="s">
        <v>261</v>
      </c>
      <c r="I12" s="24" t="s">
        <v>319</v>
      </c>
      <c r="J12" s="24" t="s">
        <v>310</v>
      </c>
      <c r="K12" s="24"/>
      <c r="L12" s="24"/>
      <c r="M12" s="24"/>
      <c r="N12" s="24"/>
      <c r="O12" s="24"/>
      <c r="P12" s="24"/>
      <c r="Q12" s="24"/>
      <c r="R12" s="24"/>
      <c r="S12" s="24"/>
      <c r="T12" s="24"/>
    </row>
    <row r="13" spans="1:20" ht="19.75" customHeight="1">
      <c r="A13" s="96"/>
      <c r="B13" s="102"/>
      <c r="C13" s="24"/>
      <c r="D13" s="24"/>
      <c r="E13" s="24"/>
      <c r="F13" s="24"/>
      <c r="G13" s="24"/>
      <c r="H13" s="24"/>
      <c r="I13" s="24"/>
      <c r="J13" s="24" t="s">
        <v>249</v>
      </c>
      <c r="K13" s="24"/>
      <c r="L13" s="24"/>
      <c r="M13" s="24"/>
      <c r="N13" s="24"/>
      <c r="O13" s="24"/>
      <c r="P13" s="24"/>
      <c r="Q13" s="24"/>
      <c r="R13" s="24"/>
      <c r="S13" s="24"/>
      <c r="T13" s="24"/>
    </row>
    <row r="14" spans="1:20" ht="19.75" customHeight="1" thickBot="1">
      <c r="A14" s="96"/>
      <c r="B14" s="103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spans="1:20" ht="19.75" customHeight="1" thickTop="1">
      <c r="A15" s="96"/>
      <c r="B15" s="101" t="s">
        <v>17</v>
      </c>
      <c r="C15" s="21" t="s">
        <v>237</v>
      </c>
      <c r="D15" s="21" t="s">
        <v>247</v>
      </c>
      <c r="E15" s="21" t="s">
        <v>263</v>
      </c>
      <c r="F15" s="21" t="s">
        <v>327</v>
      </c>
      <c r="G15" s="21" t="s">
        <v>298</v>
      </c>
      <c r="H15" s="21" t="s">
        <v>246</v>
      </c>
      <c r="I15" s="21" t="s">
        <v>182</v>
      </c>
      <c r="J15" s="21" t="s">
        <v>298</v>
      </c>
      <c r="K15" s="21" t="s">
        <v>251</v>
      </c>
      <c r="L15" s="21"/>
      <c r="M15" s="21"/>
      <c r="N15" s="21"/>
      <c r="O15" s="21"/>
      <c r="P15" s="21"/>
      <c r="Q15" s="21"/>
      <c r="R15" s="21"/>
      <c r="S15" s="21"/>
      <c r="T15" s="21"/>
    </row>
    <row r="16" spans="1:20" ht="19.75" customHeight="1" thickBot="1">
      <c r="A16" s="96"/>
      <c r="B16" s="103"/>
      <c r="C16" s="22"/>
      <c r="D16" s="22" t="s">
        <v>181</v>
      </c>
      <c r="E16" s="22" t="s">
        <v>246</v>
      </c>
      <c r="F16" s="22" t="s">
        <v>292</v>
      </c>
      <c r="G16" s="22" t="s">
        <v>327</v>
      </c>
      <c r="H16" s="22" t="s">
        <v>253</v>
      </c>
      <c r="I16" s="22" t="s">
        <v>298</v>
      </c>
      <c r="J16" s="22" t="s">
        <v>311</v>
      </c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1:20" ht="19.75" customHeight="1" thickTop="1" thickBot="1">
      <c r="A17" s="96"/>
      <c r="B17" s="63" t="s">
        <v>18</v>
      </c>
      <c r="C17" s="23"/>
      <c r="D17" s="23"/>
      <c r="E17" s="23"/>
      <c r="F17" s="23" t="s">
        <v>298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1:20" ht="19.75" customHeight="1" thickTop="1">
      <c r="A18" s="96"/>
      <c r="B18" s="101" t="s">
        <v>19</v>
      </c>
      <c r="C18" s="21" t="s">
        <v>182</v>
      </c>
      <c r="D18" s="21" t="s">
        <v>302</v>
      </c>
      <c r="E18" s="21" t="s">
        <v>181</v>
      </c>
      <c r="F18" s="21" t="s">
        <v>286</v>
      </c>
      <c r="G18" s="21" t="s">
        <v>247</v>
      </c>
      <c r="H18" s="21" t="s">
        <v>249</v>
      </c>
      <c r="I18" s="21" t="s">
        <v>253</v>
      </c>
      <c r="J18" s="21" t="s">
        <v>246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</row>
    <row r="19" spans="1:20" ht="19.75" customHeight="1" thickBot="1">
      <c r="A19" s="96"/>
      <c r="B19" s="103"/>
      <c r="C19" s="22"/>
      <c r="D19" s="22" t="s">
        <v>303</v>
      </c>
      <c r="E19" s="22" t="s">
        <v>327</v>
      </c>
      <c r="F19" s="22" t="s">
        <v>237</v>
      </c>
      <c r="G19" s="22" t="s">
        <v>290</v>
      </c>
      <c r="H19" s="22" t="s">
        <v>240</v>
      </c>
      <c r="I19" s="22" t="s">
        <v>305</v>
      </c>
      <c r="J19" s="22" t="s">
        <v>251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</row>
    <row r="20" spans="1:20" ht="19.25" customHeight="1" thickTop="1" thickBot="1">
      <c r="A20" s="96"/>
      <c r="B20" s="64" t="s">
        <v>20</v>
      </c>
      <c r="C20" s="25"/>
      <c r="D20" s="25"/>
      <c r="E20" s="25"/>
      <c r="F20" s="25"/>
      <c r="G20" s="25" t="s">
        <v>249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</row>
    <row r="21" spans="1:20" ht="19.25" customHeight="1" thickTop="1">
      <c r="A21" s="96"/>
      <c r="B21" s="93" t="s">
        <v>254</v>
      </c>
      <c r="C21" s="29" t="s">
        <v>301</v>
      </c>
      <c r="D21" s="29" t="s">
        <v>298</v>
      </c>
      <c r="E21" s="29" t="s">
        <v>253</v>
      </c>
      <c r="F21" s="29" t="s">
        <v>241</v>
      </c>
      <c r="G21" s="29" t="s">
        <v>296</v>
      </c>
      <c r="H21" s="29" t="s">
        <v>302</v>
      </c>
      <c r="I21" s="29" t="s">
        <v>243</v>
      </c>
      <c r="J21" s="29" t="s">
        <v>245</v>
      </c>
      <c r="K21" s="29" t="s">
        <v>298</v>
      </c>
      <c r="L21" s="29"/>
      <c r="M21" s="29"/>
      <c r="N21" s="29"/>
      <c r="O21" s="29"/>
      <c r="P21" s="29"/>
      <c r="Q21" s="29"/>
      <c r="R21" s="29"/>
      <c r="S21" s="29"/>
      <c r="T21" s="29"/>
    </row>
    <row r="22" spans="1:20" ht="19.25" customHeight="1" thickBot="1">
      <c r="A22" s="96"/>
      <c r="B22" s="94"/>
      <c r="C22" s="29"/>
      <c r="D22" s="29" t="s">
        <v>240</v>
      </c>
      <c r="E22" s="29" t="s">
        <v>250</v>
      </c>
      <c r="F22" s="29" t="s">
        <v>290</v>
      </c>
      <c r="G22" s="29" t="s">
        <v>286</v>
      </c>
      <c r="H22" s="29" t="s">
        <v>298</v>
      </c>
      <c r="I22" s="29" t="s">
        <v>296</v>
      </c>
      <c r="J22" s="29" t="s">
        <v>327</v>
      </c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spans="1:20" ht="19.25" customHeight="1" thickTop="1" thickBot="1">
      <c r="A23" s="104"/>
      <c r="B23" s="63" t="s">
        <v>255</v>
      </c>
      <c r="C23" s="23"/>
      <c r="D23" s="23"/>
      <c r="E23" s="23"/>
      <c r="F23" s="23"/>
      <c r="G23" s="23"/>
      <c r="H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</row>
    <row r="24" spans="1:20" ht="19.75" customHeight="1" thickTop="1">
      <c r="A24" s="95" t="s">
        <v>21</v>
      </c>
      <c r="B24" s="65"/>
      <c r="C24" s="26" t="s">
        <v>296</v>
      </c>
      <c r="D24" s="26" t="s">
        <v>249</v>
      </c>
      <c r="E24" s="26" t="s">
        <v>240</v>
      </c>
      <c r="F24" s="26" t="s">
        <v>181</v>
      </c>
      <c r="G24" s="26" t="s">
        <v>237</v>
      </c>
      <c r="H24" s="26" t="s">
        <v>238</v>
      </c>
      <c r="I24" s="26" t="s">
        <v>327</v>
      </c>
      <c r="J24" s="26" t="s">
        <v>242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0" ht="19.75" customHeight="1">
      <c r="A25" s="96"/>
      <c r="B25" s="65"/>
      <c r="C25" s="29" t="s">
        <v>240</v>
      </c>
      <c r="D25" s="29" t="s">
        <v>250</v>
      </c>
      <c r="E25" s="29" t="s">
        <v>245</v>
      </c>
      <c r="F25" s="29" t="s">
        <v>287</v>
      </c>
      <c r="G25" s="29"/>
      <c r="H25" s="29" t="s">
        <v>262</v>
      </c>
      <c r="I25" s="29" t="s">
        <v>308</v>
      </c>
      <c r="J25" s="29" t="s">
        <v>319</v>
      </c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spans="1:20" ht="19.75" customHeight="1" thickBot="1">
      <c r="A26" s="100"/>
      <c r="B26" s="66"/>
      <c r="C26" s="22"/>
      <c r="D26" s="22"/>
      <c r="E26" s="22"/>
      <c r="F26" s="22"/>
      <c r="G26" s="22" t="s">
        <v>297</v>
      </c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spans="1:20" ht="19.75" customHeight="1" thickTop="1">
      <c r="A27" s="95" t="s">
        <v>256</v>
      </c>
      <c r="B27" s="108"/>
      <c r="C27" s="21"/>
      <c r="D27" s="21" t="s">
        <v>248</v>
      </c>
      <c r="E27" s="21" t="s">
        <v>248</v>
      </c>
      <c r="F27" s="21" t="s">
        <v>239</v>
      </c>
      <c r="G27" s="21" t="s">
        <v>241</v>
      </c>
      <c r="H27" s="21" t="s">
        <v>248</v>
      </c>
      <c r="I27" s="21" t="s">
        <v>307</v>
      </c>
      <c r="J27" s="21" t="s">
        <v>241</v>
      </c>
      <c r="K27" s="21" t="s">
        <v>315</v>
      </c>
      <c r="L27" s="21" t="s">
        <v>239</v>
      </c>
      <c r="M27" s="21" t="s">
        <v>295</v>
      </c>
      <c r="N27" s="21"/>
      <c r="O27" s="21"/>
      <c r="P27" s="21"/>
      <c r="Q27" s="21"/>
      <c r="R27" s="21"/>
      <c r="S27" s="21"/>
      <c r="T27" s="21"/>
    </row>
    <row r="28" spans="1:20" ht="19.75" customHeight="1">
      <c r="A28" s="96"/>
      <c r="B28" s="109"/>
      <c r="C28" s="26" t="s">
        <v>239</v>
      </c>
      <c r="D28" s="26"/>
      <c r="E28" s="26" t="s">
        <v>307</v>
      </c>
      <c r="F28" s="26" t="s">
        <v>291</v>
      </c>
      <c r="G28" s="26" t="s">
        <v>295</v>
      </c>
      <c r="H28" s="26" t="s">
        <v>315</v>
      </c>
      <c r="I28" s="26" t="s">
        <v>239</v>
      </c>
      <c r="J28" s="26" t="s">
        <v>303</v>
      </c>
      <c r="K28" s="26" t="s">
        <v>241</v>
      </c>
      <c r="L28" s="26"/>
      <c r="M28" s="26" t="s">
        <v>303</v>
      </c>
      <c r="N28" s="26"/>
      <c r="O28" s="26"/>
      <c r="P28" s="26"/>
      <c r="Q28" s="26"/>
      <c r="R28" s="26"/>
      <c r="S28" s="26"/>
      <c r="T28" s="26"/>
    </row>
    <row r="29" spans="1:20" ht="19.75" customHeight="1" thickBot="1">
      <c r="A29" s="100"/>
      <c r="B29" s="110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</row>
    <row r="30" spans="1:20" ht="19.75" customHeight="1" thickTop="1">
      <c r="A30" s="95" t="s">
        <v>257</v>
      </c>
      <c r="B30" s="87" t="s">
        <v>258</v>
      </c>
      <c r="C30" s="21"/>
      <c r="D30" s="21" t="s">
        <v>246</v>
      </c>
      <c r="E30" s="21" t="s">
        <v>260</v>
      </c>
      <c r="F30" s="21" t="s">
        <v>249</v>
      </c>
      <c r="G30" s="21" t="s">
        <v>250</v>
      </c>
      <c r="H30" s="21" t="s">
        <v>316</v>
      </c>
      <c r="I30" s="21" t="s">
        <v>318</v>
      </c>
      <c r="J30" s="21" t="s">
        <v>250</v>
      </c>
      <c r="K30" s="21" t="s">
        <v>259</v>
      </c>
      <c r="L30" s="21"/>
      <c r="M30" s="21"/>
      <c r="N30" s="21"/>
      <c r="O30" s="21"/>
      <c r="P30" s="21"/>
      <c r="Q30" s="21"/>
      <c r="R30" s="21"/>
      <c r="S30" s="21"/>
      <c r="T30" s="21"/>
    </row>
    <row r="31" spans="1:20" ht="19.75" customHeight="1" thickBot="1">
      <c r="A31" s="96"/>
      <c r="B31" s="194"/>
      <c r="C31" s="195" t="s">
        <v>241</v>
      </c>
      <c r="D31" s="25" t="s">
        <v>252</v>
      </c>
      <c r="E31" s="25" t="s">
        <v>259</v>
      </c>
      <c r="F31" s="25"/>
      <c r="G31" s="25" t="s">
        <v>252</v>
      </c>
      <c r="H31" s="25" t="s">
        <v>317</v>
      </c>
      <c r="I31" s="25"/>
      <c r="J31" s="25" t="s">
        <v>302</v>
      </c>
      <c r="K31" s="25" t="s">
        <v>260</v>
      </c>
      <c r="L31" s="25"/>
      <c r="M31" s="25"/>
      <c r="N31" s="25"/>
      <c r="O31" s="25"/>
      <c r="P31" s="25"/>
      <c r="Q31" s="25"/>
      <c r="R31" s="25"/>
      <c r="S31" s="25"/>
      <c r="T31" s="25"/>
    </row>
    <row r="32" spans="1:20" ht="19.75" customHeight="1">
      <c r="A32" s="96"/>
      <c r="B32" s="197" t="s">
        <v>328</v>
      </c>
      <c r="C32" s="26"/>
      <c r="D32" s="26"/>
      <c r="E32" s="26" t="s">
        <v>329</v>
      </c>
      <c r="F32" s="26"/>
      <c r="G32" s="26"/>
      <c r="H32" s="26" t="s">
        <v>259</v>
      </c>
      <c r="I32" s="26"/>
      <c r="J32" s="26"/>
      <c r="K32" s="26" t="s">
        <v>316</v>
      </c>
      <c r="L32" s="26"/>
      <c r="M32" s="26"/>
      <c r="N32" s="26"/>
      <c r="O32" s="26"/>
      <c r="P32" s="26"/>
      <c r="Q32" s="26"/>
      <c r="R32" s="26"/>
      <c r="S32" s="26"/>
      <c r="T32" s="26"/>
    </row>
    <row r="33" spans="1:20" ht="19.75" customHeight="1">
      <c r="A33" s="96"/>
      <c r="B33" s="198"/>
      <c r="C33" s="24"/>
      <c r="D33" s="24"/>
      <c r="E33" s="24" t="s">
        <v>330</v>
      </c>
      <c r="F33" s="24"/>
      <c r="G33" s="24"/>
      <c r="H33" s="24" t="s">
        <v>260</v>
      </c>
      <c r="I33" s="24"/>
      <c r="J33" s="24"/>
      <c r="K33" s="24" t="s">
        <v>317</v>
      </c>
      <c r="L33" s="24"/>
      <c r="M33" s="24"/>
      <c r="N33" s="24"/>
      <c r="O33" s="24"/>
      <c r="P33" s="24"/>
      <c r="Q33" s="24"/>
      <c r="R33" s="24"/>
      <c r="S33" s="24"/>
      <c r="T33" s="24"/>
    </row>
    <row r="34" spans="1:20" ht="19.75" customHeight="1">
      <c r="A34" s="96"/>
      <c r="B34" s="198"/>
      <c r="C34" s="24"/>
      <c r="D34" s="24"/>
      <c r="E34" s="24"/>
      <c r="F34" s="24"/>
      <c r="G34" s="24"/>
      <c r="H34" s="24" t="s">
        <v>304</v>
      </c>
      <c r="I34" s="24"/>
      <c r="J34" s="24"/>
      <c r="K34" s="24" t="s">
        <v>334</v>
      </c>
      <c r="L34" s="24"/>
      <c r="M34" s="24"/>
      <c r="N34" s="24"/>
      <c r="O34" s="24"/>
      <c r="P34" s="24"/>
      <c r="Q34" s="24"/>
      <c r="R34" s="24"/>
      <c r="S34" s="24"/>
      <c r="T34" s="24"/>
    </row>
    <row r="35" spans="1:20" ht="19.75" customHeight="1" thickBot="1">
      <c r="A35" s="100"/>
      <c r="B35" s="199"/>
      <c r="C35" s="22"/>
      <c r="D35" s="22"/>
      <c r="E35" s="22"/>
      <c r="F35" s="22"/>
      <c r="G35" s="22"/>
      <c r="H35" s="22" t="s">
        <v>332</v>
      </c>
      <c r="I35" s="22"/>
      <c r="J35" s="22"/>
      <c r="K35" s="22" t="s">
        <v>332</v>
      </c>
      <c r="L35" s="22"/>
      <c r="M35" s="22"/>
      <c r="N35" s="22"/>
      <c r="O35" s="22"/>
      <c r="P35" s="22"/>
      <c r="Q35" s="22"/>
      <c r="R35" s="22"/>
      <c r="S35" s="22"/>
      <c r="T35" s="22"/>
    </row>
    <row r="36" spans="1:20" ht="19.75" customHeight="1" thickTop="1">
      <c r="A36" s="95" t="s">
        <v>23</v>
      </c>
      <c r="B36" s="202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</row>
    <row r="37" spans="1:20" ht="19.75" customHeight="1" thickBot="1">
      <c r="A37" s="100"/>
      <c r="B37" s="196"/>
      <c r="C37" s="22" t="s">
        <v>238</v>
      </c>
      <c r="D37" s="22" t="s">
        <v>241</v>
      </c>
      <c r="E37" s="22" t="s">
        <v>241</v>
      </c>
      <c r="F37" s="22" t="s">
        <v>252</v>
      </c>
      <c r="G37" s="22" t="s">
        <v>238</v>
      </c>
      <c r="H37" s="22" t="s">
        <v>252</v>
      </c>
      <c r="I37" s="22" t="s">
        <v>241</v>
      </c>
      <c r="J37" s="22" t="s">
        <v>252</v>
      </c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20" ht="19.75" customHeight="1" thickTop="1">
      <c r="A38" s="97" t="s">
        <v>22</v>
      </c>
      <c r="B38" s="105"/>
      <c r="C38" s="21" t="s">
        <v>249</v>
      </c>
      <c r="D38" s="21" t="s">
        <v>237</v>
      </c>
      <c r="E38" s="21" t="s">
        <v>334</v>
      </c>
      <c r="F38" s="21" t="s">
        <v>294</v>
      </c>
      <c r="G38" s="21" t="s">
        <v>261</v>
      </c>
      <c r="H38" s="21" t="s">
        <v>241</v>
      </c>
      <c r="I38" s="21" t="s">
        <v>180</v>
      </c>
      <c r="J38" s="21" t="s">
        <v>180</v>
      </c>
      <c r="K38" s="21"/>
      <c r="L38" s="21"/>
      <c r="M38" s="21"/>
      <c r="N38" s="21"/>
      <c r="O38" s="21"/>
      <c r="P38" s="21"/>
      <c r="Q38" s="21"/>
      <c r="R38" s="21"/>
      <c r="S38" s="21"/>
      <c r="T38" s="21"/>
    </row>
    <row r="39" spans="1:20" ht="19.75" customHeight="1">
      <c r="A39" s="98"/>
      <c r="B39" s="106"/>
      <c r="C39" s="26" t="s">
        <v>242</v>
      </c>
      <c r="D39" s="26" t="s">
        <v>253</v>
      </c>
      <c r="E39" s="26" t="s">
        <v>251</v>
      </c>
      <c r="F39" s="26" t="s">
        <v>300</v>
      </c>
      <c r="G39" s="26" t="s">
        <v>240</v>
      </c>
      <c r="H39" s="26" t="s">
        <v>296</v>
      </c>
      <c r="I39" s="26" t="s">
        <v>299</v>
      </c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</row>
    <row r="40" spans="1:20" ht="19.75" customHeight="1" thickBot="1">
      <c r="A40" s="98"/>
      <c r="B40" s="107"/>
      <c r="C40" s="22" t="s">
        <v>253</v>
      </c>
      <c r="D40" s="22" t="s">
        <v>327</v>
      </c>
      <c r="E40" s="22"/>
      <c r="F40" s="22" t="s">
        <v>297</v>
      </c>
      <c r="G40" s="22" t="s">
        <v>253</v>
      </c>
      <c r="H40" s="22"/>
      <c r="I40" s="22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</row>
    <row r="41" spans="1:20" ht="18" thickTop="1"/>
  </sheetData>
  <mergeCells count="26">
    <mergeCell ref="A30:A35"/>
    <mergeCell ref="A36:A37"/>
    <mergeCell ref="B36:B37"/>
    <mergeCell ref="B21:B22"/>
    <mergeCell ref="B30:B31"/>
    <mergeCell ref="A38:A40"/>
    <mergeCell ref="I1:K1"/>
    <mergeCell ref="A3:A4"/>
    <mergeCell ref="A24:A26"/>
    <mergeCell ref="B11:B14"/>
    <mergeCell ref="B15:B16"/>
    <mergeCell ref="B18:B19"/>
    <mergeCell ref="A27:A29"/>
    <mergeCell ref="A7:A23"/>
    <mergeCell ref="A5:A6"/>
    <mergeCell ref="B38:B40"/>
    <mergeCell ref="B27:B29"/>
    <mergeCell ref="B32:B35"/>
    <mergeCell ref="L1:N1"/>
    <mergeCell ref="O1:Q1"/>
    <mergeCell ref="R1:S1"/>
    <mergeCell ref="B7:B10"/>
    <mergeCell ref="C1:E1"/>
    <mergeCell ref="F1:H1"/>
    <mergeCell ref="B5:B6"/>
    <mergeCell ref="B3:B4"/>
  </mergeCells>
  <conditionalFormatting sqref="C3:C40">
    <cfRule type="duplicateValues" dxfId="18" priority="180"/>
  </conditionalFormatting>
  <conditionalFormatting sqref="D3:D40">
    <cfRule type="duplicateValues" dxfId="17" priority="181"/>
  </conditionalFormatting>
  <conditionalFormatting sqref="E3:E40">
    <cfRule type="duplicateValues" dxfId="16" priority="182"/>
  </conditionalFormatting>
  <conditionalFormatting sqref="F3:F40">
    <cfRule type="duplicateValues" dxfId="15" priority="183"/>
  </conditionalFormatting>
  <conditionalFormatting sqref="G3:G40">
    <cfRule type="duplicateValues" dxfId="14" priority="184"/>
  </conditionalFormatting>
  <conditionalFormatting sqref="H3:H40">
    <cfRule type="duplicateValues" dxfId="13" priority="185"/>
  </conditionalFormatting>
  <conditionalFormatting sqref="I24:I40 I3:I22">
    <cfRule type="duplicateValues" dxfId="12" priority="198"/>
  </conditionalFormatting>
  <conditionalFormatting sqref="J3:J40">
    <cfRule type="duplicateValues" dxfId="11" priority="187"/>
  </conditionalFormatting>
  <conditionalFormatting sqref="K3:K40">
    <cfRule type="duplicateValues" dxfId="10" priority="188"/>
  </conditionalFormatting>
  <conditionalFormatting sqref="L3:L40">
    <cfRule type="duplicateValues" dxfId="9" priority="189"/>
  </conditionalFormatting>
  <conditionalFormatting sqref="M3:M40">
    <cfRule type="duplicateValues" dxfId="8" priority="190"/>
  </conditionalFormatting>
  <conditionalFormatting sqref="N3:N40">
    <cfRule type="duplicateValues" dxfId="7" priority="191"/>
  </conditionalFormatting>
  <conditionalFormatting sqref="O3:O40">
    <cfRule type="duplicateValues" dxfId="6" priority="192"/>
  </conditionalFormatting>
  <conditionalFormatting sqref="P3:P40">
    <cfRule type="duplicateValues" dxfId="5" priority="193"/>
  </conditionalFormatting>
  <conditionalFormatting sqref="Q3:Q40">
    <cfRule type="duplicateValues" dxfId="4" priority="194"/>
  </conditionalFormatting>
  <conditionalFormatting sqref="R3:R40">
    <cfRule type="duplicateValues" dxfId="3" priority="195"/>
  </conditionalFormatting>
  <conditionalFormatting sqref="S3:S40">
    <cfRule type="duplicateValues" dxfId="2" priority="196"/>
  </conditionalFormatting>
  <conditionalFormatting sqref="T3:T40">
    <cfRule type="duplicateValues" dxfId="1" priority="197"/>
  </conditionalFormatting>
  <printOptions horizontalCentered="1"/>
  <pageMargins left="0.19685039370078741" right="0.19685039370078741" top="0.39370078740157483" bottom="0.23622047244094491" header="0.55118110236220474" footer="0.78740157480314965"/>
  <pageSetup paperSize="0" fitToWidth="0" fitToHeight="0" pageOrder="overThenDown" orientation="landscape" useFirstPageNumber="1" horizontalDpi="0" verticalDpi="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 xr:uid="{C2EF9BDF-ED30-D242-B54A-A51227C77AC1}">
          <x14:formula1>
            <xm:f>Présence!$A$3:$A$85</xm:f>
          </x14:formula1>
          <xm:sqref>C3:C40</xm:sqref>
        </x14:dataValidation>
        <x14:dataValidation type="list" allowBlank="1" showInputMessage="1" showErrorMessage="1" xr:uid="{DDE61138-9EF8-4849-B160-1509E7BFDC04}">
          <x14:formula1>
            <xm:f>Présence!$B$3:$B$85</xm:f>
          </x14:formula1>
          <xm:sqref>D3:D40</xm:sqref>
        </x14:dataValidation>
        <x14:dataValidation type="list" allowBlank="1" showInputMessage="1" showErrorMessage="1" xr:uid="{8B0CFF02-90FA-FD47-91D8-089DFF061776}">
          <x14:formula1>
            <xm:f>Présence!$C$3:$C$85</xm:f>
          </x14:formula1>
          <xm:sqref>E3:E40</xm:sqref>
        </x14:dataValidation>
        <x14:dataValidation type="list" allowBlank="1" showInputMessage="1" showErrorMessage="1" xr:uid="{3EDE416E-C709-3B44-99AB-A1519574885A}">
          <x14:formula1>
            <xm:f>Présence!$D$3:$D$85</xm:f>
          </x14:formula1>
          <xm:sqref>F3:F40</xm:sqref>
        </x14:dataValidation>
        <x14:dataValidation type="list" allowBlank="1" showInputMessage="1" showErrorMessage="1" xr:uid="{3F534A5A-ADE2-074F-89BF-AA294229865C}">
          <x14:formula1>
            <xm:f>Présence!$E$3:$E$85</xm:f>
          </x14:formula1>
          <xm:sqref>G3:G40</xm:sqref>
        </x14:dataValidation>
        <x14:dataValidation type="list" allowBlank="1" showInputMessage="1" showErrorMessage="1" xr:uid="{C9C1DC68-31CD-5F43-98B1-1430E2D21831}">
          <x14:formula1>
            <xm:f>Présence!$F$3:$F$85</xm:f>
          </x14:formula1>
          <xm:sqref>H3:H40</xm:sqref>
        </x14:dataValidation>
        <x14:dataValidation type="list" allowBlank="1" showInputMessage="1" showErrorMessage="1" xr:uid="{C9FF1A4F-5464-F64E-99A4-6D15F5A157B8}">
          <x14:formula1>
            <xm:f>Présence!$H$3:$H$85</xm:f>
          </x14:formula1>
          <xm:sqref>J3:J40</xm:sqref>
        </x14:dataValidation>
        <x14:dataValidation type="list" allowBlank="1" showInputMessage="1" showErrorMessage="1" xr:uid="{15D8B645-3ED4-2144-A97A-CBCAAE1DCA5E}">
          <x14:formula1>
            <xm:f>Présence!$I$3:$I$85</xm:f>
          </x14:formula1>
          <xm:sqref>K3:K40</xm:sqref>
        </x14:dataValidation>
        <x14:dataValidation type="list" allowBlank="1" showInputMessage="1" showErrorMessage="1" xr:uid="{E23968AD-59AC-C04C-8966-F9C4A8885EBA}">
          <x14:formula1>
            <xm:f>Présence!$J$3:$J$85</xm:f>
          </x14:formula1>
          <xm:sqref>L3:L40</xm:sqref>
        </x14:dataValidation>
        <x14:dataValidation type="list" allowBlank="1" showInputMessage="1" showErrorMessage="1" xr:uid="{F4AC601C-3F58-094A-9532-4724FEC5B215}">
          <x14:formula1>
            <xm:f>Présence!$K$3:$K$85</xm:f>
          </x14:formula1>
          <xm:sqref>M3:M40</xm:sqref>
        </x14:dataValidation>
        <x14:dataValidation type="list" allowBlank="1" showInputMessage="1" showErrorMessage="1" xr:uid="{E39382DA-9FB7-B84D-BA2E-A9F63B3CBFE0}">
          <x14:formula1>
            <xm:f>Présence!$L$3:$L$85</xm:f>
          </x14:formula1>
          <xm:sqref>N3:N40</xm:sqref>
        </x14:dataValidation>
        <x14:dataValidation type="list" allowBlank="1" showInputMessage="1" showErrorMessage="1" xr:uid="{EEE91CDC-D4B5-114C-9621-6488AE53ED92}">
          <x14:formula1>
            <xm:f>Présence!$M$3:$M$85</xm:f>
          </x14:formula1>
          <xm:sqref>O3:O40</xm:sqref>
        </x14:dataValidation>
        <x14:dataValidation type="list" allowBlank="1" showInputMessage="1" showErrorMessage="1" xr:uid="{49ADB641-A4D1-5B4B-8C7B-DDEA2B2DA0E0}">
          <x14:formula1>
            <xm:f>Présence!$N$3:$N$85</xm:f>
          </x14:formula1>
          <xm:sqref>P3:P40</xm:sqref>
        </x14:dataValidation>
        <x14:dataValidation type="list" allowBlank="1" showInputMessage="1" showErrorMessage="1" xr:uid="{189E1186-723D-5C4B-A37E-8FAAA566FEE8}">
          <x14:formula1>
            <xm:f>Présence!$O$3:$O$85</xm:f>
          </x14:formula1>
          <xm:sqref>Q3:Q40</xm:sqref>
        </x14:dataValidation>
        <x14:dataValidation type="list" allowBlank="1" showInputMessage="1" showErrorMessage="1" xr:uid="{EC456CA1-BDE0-0D4A-A272-94AFBE01280E}">
          <x14:formula1>
            <xm:f>Présence!$P$3:$P$85</xm:f>
          </x14:formula1>
          <xm:sqref>R3:R40</xm:sqref>
        </x14:dataValidation>
        <x14:dataValidation type="list" allowBlank="1" showInputMessage="1" showErrorMessage="1" xr:uid="{59D7229F-3FD6-074F-8D88-721B9B77D83A}">
          <x14:formula1>
            <xm:f>Présence!$Q$3:$Q$85</xm:f>
          </x14:formula1>
          <xm:sqref>S3:S40</xm:sqref>
        </x14:dataValidation>
        <x14:dataValidation type="list" allowBlank="1" showInputMessage="1" showErrorMessage="1" xr:uid="{BEC3B4A0-4653-A74E-B8C2-F1332282146E}">
          <x14:formula1>
            <xm:f>Présence!$R$3:$R$85</xm:f>
          </x14:formula1>
          <xm:sqref>T3:T40</xm:sqref>
        </x14:dataValidation>
        <x14:dataValidation type="list" allowBlank="1" showInputMessage="1" showErrorMessage="1" xr:uid="{A1C5E65A-2027-6D4A-B507-107545140B9E}">
          <x14:formula1>
            <xm:f>Présence!$G$3:$G$85</xm:f>
          </x14:formula1>
          <xm:sqref>I3:I22 I24:I40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06804-1611-1F4F-A44D-F98368403EAE}">
  <dimension ref="B1:H27"/>
  <sheetViews>
    <sheetView workbookViewId="0">
      <selection activeCell="E49" sqref="E49"/>
    </sheetView>
  </sheetViews>
  <sheetFormatPr baseColWidth="10" defaultRowHeight="17"/>
  <cols>
    <col min="1" max="1" width="10.7109375" style="1"/>
    <col min="2" max="2" width="8" style="1" customWidth="1"/>
    <col min="3" max="4" width="10.7109375" style="1"/>
    <col min="5" max="5" width="6.28515625" style="1" customWidth="1"/>
    <col min="6" max="6" width="7.7109375" style="1" customWidth="1"/>
    <col min="7" max="7" width="11.140625" style="1" bestFit="1" customWidth="1"/>
    <col min="8" max="16384" width="10.7109375" style="1"/>
  </cols>
  <sheetData>
    <row r="1" spans="2:8" ht="20">
      <c r="B1" s="43"/>
      <c r="C1" s="182" t="s">
        <v>66</v>
      </c>
      <c r="D1" s="183"/>
      <c r="E1" s="43"/>
      <c r="F1" s="43"/>
      <c r="G1" s="181" t="s">
        <v>194</v>
      </c>
      <c r="H1" s="181"/>
    </row>
    <row r="2" spans="2:8" ht="20">
      <c r="B2" s="43"/>
      <c r="C2" s="44" t="s">
        <v>190</v>
      </c>
      <c r="D2" s="44" t="s">
        <v>191</v>
      </c>
      <c r="E2" s="43"/>
      <c r="F2" s="43"/>
      <c r="G2" s="44" t="s">
        <v>190</v>
      </c>
      <c r="H2" s="44" t="s">
        <v>191</v>
      </c>
    </row>
    <row r="3" spans="2:8" ht="20">
      <c r="B3" s="45" t="s">
        <v>88</v>
      </c>
      <c r="C3" s="46">
        <f>G3+G13+G22</f>
        <v>0</v>
      </c>
      <c r="D3" s="46">
        <f>H3+H13+H22</f>
        <v>1</v>
      </c>
      <c r="E3" s="43"/>
      <c r="F3" s="45" t="s">
        <v>88</v>
      </c>
      <c r="G3" s="46">
        <f>COUNTIFS(DISPONIBILITE!$D$4:$D$75,"H",DISPONIBILITE!$X$4:$X$75,Tenues!$F3,DISPONIBILITE!$Y$4:$Y$75,"&gt;=4")</f>
        <v>0</v>
      </c>
      <c r="H3" s="46">
        <f>COUNTIFS(DISPONIBILITE!$D$4:$D$75,"F",DISPONIBILITE!$X$4:$X$75,Tenues!$F3,DISPONIBILITE!$Y$4:$Y$75,"&gt;=4")</f>
        <v>1</v>
      </c>
    </row>
    <row r="4" spans="2:8" ht="20">
      <c r="B4" s="45" t="s">
        <v>89</v>
      </c>
      <c r="C4" s="46">
        <f t="shared" ref="C4:C8" si="0">G4+G14+G23</f>
        <v>1</v>
      </c>
      <c r="D4" s="46">
        <f t="shared" ref="D4:D8" si="1">H4+H14+H23</f>
        <v>7</v>
      </c>
      <c r="E4" s="43"/>
      <c r="F4" s="45" t="s">
        <v>89</v>
      </c>
      <c r="G4" s="46">
        <f>COUNTIFS(DISPONIBILITE!$D$4:$D$75,"H",DISPONIBILITE!$X$4:$X$75,Tenues!$F4,DISPONIBILITE!$Y$4:$Y$75,"&gt;=4")</f>
        <v>0</v>
      </c>
      <c r="H4" s="46">
        <f>COUNTIFS(DISPONIBILITE!$D$4:$D$75,"F",DISPONIBILITE!$X$4:$X$75,Tenues!$F4,DISPONIBILITE!$Y$4:$Y$75,"&gt;=4")</f>
        <v>5</v>
      </c>
    </row>
    <row r="5" spans="2:8" ht="20">
      <c r="B5" s="45" t="s">
        <v>85</v>
      </c>
      <c r="C5" s="46">
        <f t="shared" si="0"/>
        <v>13</v>
      </c>
      <c r="D5" s="46">
        <f t="shared" si="1"/>
        <v>19</v>
      </c>
      <c r="E5" s="43"/>
      <c r="F5" s="45" t="s">
        <v>85</v>
      </c>
      <c r="G5" s="46">
        <f>COUNTIFS(DISPONIBILITE!$D$4:$D$75,"H",DISPONIBILITE!$X$4:$X$75,Tenues!$F5,DISPONIBILITE!$Y$4:$Y$75,"&gt;=4")</f>
        <v>10</v>
      </c>
      <c r="H5" s="46">
        <f>COUNTIFS(DISPONIBILITE!$D$4:$D$75,"F",DISPONIBILITE!$X$4:$X$75,Tenues!$F5,DISPONIBILITE!$Y$4:$Y$75,"&gt;=4")</f>
        <v>15</v>
      </c>
    </row>
    <row r="6" spans="2:8" ht="20">
      <c r="B6" s="45" t="s">
        <v>86</v>
      </c>
      <c r="C6" s="46">
        <f t="shared" si="0"/>
        <v>9</v>
      </c>
      <c r="D6" s="46">
        <f t="shared" si="1"/>
        <v>7</v>
      </c>
      <c r="E6" s="43"/>
      <c r="F6" s="45" t="s">
        <v>86</v>
      </c>
      <c r="G6" s="46">
        <f>COUNTIFS(DISPONIBILITE!$D$4:$D$75,"H",DISPONIBILITE!$X$4:$X$75,Tenues!$F6,DISPONIBILITE!$Y$4:$Y$75,"&gt;=4")</f>
        <v>8</v>
      </c>
      <c r="H6" s="46">
        <f>COUNTIFS(DISPONIBILITE!$D$4:$D$75,"F",DISPONIBILITE!$X$4:$X$75,Tenues!$F6,DISPONIBILITE!$Y$4:$Y$75,"&gt;=4")</f>
        <v>5</v>
      </c>
    </row>
    <row r="7" spans="2:8" ht="20">
      <c r="B7" s="45" t="s">
        <v>87</v>
      </c>
      <c r="C7" s="46">
        <f t="shared" si="0"/>
        <v>8</v>
      </c>
      <c r="D7" s="46">
        <f t="shared" si="1"/>
        <v>6</v>
      </c>
      <c r="E7" s="43"/>
      <c r="F7" s="45" t="s">
        <v>87</v>
      </c>
      <c r="G7" s="46">
        <f>COUNTIFS(DISPONIBILITE!$D$4:$D$75,"H",DISPONIBILITE!$X$4:$X$75,Tenues!$F7,DISPONIBILITE!$Y$4:$Y$75,"&gt;=4")</f>
        <v>4</v>
      </c>
      <c r="H7" s="46">
        <f>COUNTIFS(DISPONIBILITE!$D$4:$D$75,"F",DISPONIBILITE!$X$4:$X$75,Tenues!$F7,DISPONIBILITE!$Y$4:$Y$75,"&gt;=4")</f>
        <v>3</v>
      </c>
    </row>
    <row r="8" spans="2:8" ht="20">
      <c r="B8" s="45" t="s">
        <v>193</v>
      </c>
      <c r="C8" s="46">
        <f t="shared" si="0"/>
        <v>11</v>
      </c>
      <c r="D8" s="46">
        <f t="shared" si="1"/>
        <v>1</v>
      </c>
      <c r="E8" s="43"/>
      <c r="F8" s="45" t="s">
        <v>193</v>
      </c>
      <c r="G8" s="46">
        <f>COUNTIFS(DISPONIBILITE!$D$4:$D$75,"H",DISPONIBILITE!$X$4:$X$75,Tenues!$F8,DISPONIBILITE!$Y$4:$Y$75,"&gt;=4")</f>
        <v>4</v>
      </c>
      <c r="H8" s="46">
        <f>COUNTIFS(DISPONIBILITE!$D$4:$D$75,"F",DISPONIBILITE!$X$4:$X$75,Tenues!$F8,DISPONIBILITE!$Y$4:$Y$75,"&gt;=4")</f>
        <v>1</v>
      </c>
    </row>
    <row r="9" spans="2:8" ht="20">
      <c r="B9" s="72">
        <f>SUM(C9:D9)</f>
        <v>83</v>
      </c>
      <c r="C9" s="46">
        <f>SUM(C3:C8)</f>
        <v>42</v>
      </c>
      <c r="D9" s="46">
        <f>SUM(D3:D8)</f>
        <v>41</v>
      </c>
      <c r="E9" s="43"/>
      <c r="F9" s="43"/>
      <c r="G9" s="43"/>
      <c r="H9" s="43"/>
    </row>
    <row r="10" spans="2:8" ht="20">
      <c r="B10" s="43"/>
      <c r="C10" s="43"/>
      <c r="D10" s="43"/>
      <c r="E10" s="43"/>
      <c r="F10" s="43"/>
      <c r="G10" s="43"/>
      <c r="H10" s="43"/>
    </row>
    <row r="11" spans="2:8" ht="20">
      <c r="B11" s="43"/>
      <c r="C11" s="43"/>
      <c r="D11" s="43"/>
      <c r="E11" s="43"/>
      <c r="F11" s="43"/>
      <c r="G11" s="181" t="s">
        <v>42</v>
      </c>
      <c r="H11" s="181"/>
    </row>
    <row r="12" spans="2:8" ht="20">
      <c r="B12" s="43"/>
      <c r="C12" s="43"/>
      <c r="D12" s="43"/>
      <c r="E12" s="43"/>
      <c r="F12" s="43"/>
      <c r="G12" s="44" t="s">
        <v>190</v>
      </c>
      <c r="H12" s="44" t="s">
        <v>191</v>
      </c>
    </row>
    <row r="13" spans="2:8" ht="20">
      <c r="B13" s="43"/>
      <c r="C13" s="43"/>
      <c r="D13" s="43"/>
      <c r="E13" s="43"/>
      <c r="F13" s="45" t="s">
        <v>88</v>
      </c>
      <c r="G13" s="46">
        <f>COUNTIFS(CHAUFFEURS!$C$3:$C$17,"H",CHAUFFEURS!$Z$3:$Z$17,$F13)</f>
        <v>0</v>
      </c>
      <c r="H13" s="46">
        <f>COUNTIFS(CHAUFFEURS!$C$3:$C$17,"F",CHAUFFEURS!$Z$3:$Z$17,$F13)</f>
        <v>0</v>
      </c>
    </row>
    <row r="14" spans="2:8" ht="20">
      <c r="B14" s="43"/>
      <c r="C14" s="43"/>
      <c r="D14" s="43"/>
      <c r="E14" s="43"/>
      <c r="F14" s="45" t="s">
        <v>89</v>
      </c>
      <c r="G14" s="46">
        <f>COUNTIFS(CHAUFFEURS!$C$3:$C$17,"H",CHAUFFEURS!$Z$3:$Z$17,$F14)</f>
        <v>0</v>
      </c>
      <c r="H14" s="46">
        <f>COUNTIFS(CHAUFFEURS!$C$3:$C$17,"F",CHAUFFEURS!$Z$3:$Z$17,$F14)</f>
        <v>0</v>
      </c>
    </row>
    <row r="15" spans="2:8" ht="20">
      <c r="B15" s="43"/>
      <c r="C15" s="43"/>
      <c r="D15" s="43"/>
      <c r="E15" s="43"/>
      <c r="F15" s="45" t="s">
        <v>85</v>
      </c>
      <c r="G15" s="46">
        <f>COUNTIFS(CHAUFFEURS!$C$3:$C$17,"H",CHAUFFEURS!$Z$3:$Z$17,$F15)</f>
        <v>2</v>
      </c>
      <c r="H15" s="46">
        <f>COUNTIFS(CHAUFFEURS!$C$3:$C$17,"F",CHAUFFEURS!$Z$3:$Z$17,$F15)</f>
        <v>0</v>
      </c>
    </row>
    <row r="16" spans="2:8" ht="20">
      <c r="B16" s="43"/>
      <c r="C16" s="43"/>
      <c r="D16" s="43"/>
      <c r="E16" s="43"/>
      <c r="F16" s="45" t="s">
        <v>86</v>
      </c>
      <c r="G16" s="46">
        <f>COUNTIFS(CHAUFFEURS!$C$3:$C$17,"H",CHAUFFEURS!$Z$3:$Z$17,$F16)</f>
        <v>1</v>
      </c>
      <c r="H16" s="46">
        <f>COUNTIFS(CHAUFFEURS!$C$3:$C$17,"F",CHAUFFEURS!$Z$3:$Z$17,$F16)</f>
        <v>0</v>
      </c>
    </row>
    <row r="17" spans="2:8" ht="20">
      <c r="B17" s="43"/>
      <c r="C17" s="43"/>
      <c r="D17" s="43"/>
      <c r="E17" s="43"/>
      <c r="F17" s="45" t="s">
        <v>87</v>
      </c>
      <c r="G17" s="46">
        <f>COUNTIFS(CHAUFFEURS!$C$3:$C$17,"H",CHAUFFEURS!$Z$3:$Z$17,$F17)</f>
        <v>4</v>
      </c>
      <c r="H17" s="46">
        <f>COUNTIFS(CHAUFFEURS!$C$3:$C$17,"F",CHAUFFEURS!$Z$3:$Z$17,$F17)</f>
        <v>1</v>
      </c>
    </row>
    <row r="18" spans="2:8" ht="20">
      <c r="B18" s="43"/>
      <c r="C18" s="43"/>
      <c r="D18" s="43"/>
      <c r="E18" s="43"/>
      <c r="F18" s="45" t="s">
        <v>193</v>
      </c>
      <c r="G18" s="46">
        <f>COUNTIFS(CHAUFFEURS!$C$3:$C$17,"H",CHAUFFEURS!$Z$3:$Z$17,$F18)</f>
        <v>7</v>
      </c>
      <c r="H18" s="46">
        <f>COUNTIFS(CHAUFFEURS!$C$3:$C$17,"F",CHAUFFEURS!$Z$3:$Z$17,$F18)</f>
        <v>0</v>
      </c>
    </row>
    <row r="20" spans="2:8" ht="20">
      <c r="G20" s="181" t="s">
        <v>265</v>
      </c>
      <c r="H20" s="181"/>
    </row>
    <row r="21" spans="2:8" ht="20">
      <c r="G21" s="44" t="s">
        <v>190</v>
      </c>
      <c r="H21" s="44" t="s">
        <v>191</v>
      </c>
    </row>
    <row r="22" spans="2:8" ht="20">
      <c r="F22" s="45" t="s">
        <v>88</v>
      </c>
      <c r="G22" s="46">
        <f>COUNTIFS(DISPONIBILITE!$D$4:$D$75,"H",DISPONIBILITE!$X$4:$X$75,Tenues!$F22,DISPONIBILITE!$C$4:$C$75,"Etudiant")</f>
        <v>0</v>
      </c>
      <c r="H22" s="46">
        <f>COUNTIFS(DISPONIBILITE!$D$4:$D$75,"F",DISPONIBILITE!$X$4:$X$75,Tenues!$F22,DISPONIBILITE!$C$4:$C$75,"Etudiant")</f>
        <v>0</v>
      </c>
    </row>
    <row r="23" spans="2:8" ht="20">
      <c r="F23" s="45" t="s">
        <v>89</v>
      </c>
      <c r="G23" s="46">
        <f>COUNTIFS(DISPONIBILITE!$D$4:$D$75,"H",DISPONIBILITE!$X$4:$X$75,Tenues!$F23,DISPONIBILITE!$C$4:$C$75,"Etudiant")</f>
        <v>1</v>
      </c>
      <c r="H23" s="46">
        <f>COUNTIFS(DISPONIBILITE!$D$4:$D$75,"F",DISPONIBILITE!$X$4:$X$75,Tenues!$F23,DISPONIBILITE!$C$4:$C$75,"Etudiant")</f>
        <v>2</v>
      </c>
    </row>
    <row r="24" spans="2:8" ht="20">
      <c r="F24" s="45" t="s">
        <v>85</v>
      </c>
      <c r="G24" s="46">
        <f>COUNTIFS(DISPONIBILITE!$D$4:$D$75,"H",DISPONIBILITE!$X$4:$X$75,Tenues!$F24,DISPONIBILITE!$C$4:$C$75,"Etudiant")</f>
        <v>1</v>
      </c>
      <c r="H24" s="46">
        <f>COUNTIFS(DISPONIBILITE!$D$4:$D$75,"F",DISPONIBILITE!$X$4:$X$75,Tenues!$F24,DISPONIBILITE!$C$4:$C$75,"Etudiant")</f>
        <v>4</v>
      </c>
    </row>
    <row r="25" spans="2:8" ht="20">
      <c r="F25" s="45" t="s">
        <v>86</v>
      </c>
      <c r="G25" s="46">
        <f>COUNTIFS(DISPONIBILITE!$D$4:$D$75,"H",DISPONIBILITE!$X$4:$X$75,Tenues!$F25,DISPONIBILITE!$C$4:$C$75,"Etudiant")</f>
        <v>0</v>
      </c>
      <c r="H25" s="46">
        <f>COUNTIFS(DISPONIBILITE!$D$4:$D$75,"F",DISPONIBILITE!$X$4:$X$75,Tenues!$F25,DISPONIBILITE!$C$4:$C$75,"Etudiant")</f>
        <v>2</v>
      </c>
    </row>
    <row r="26" spans="2:8" ht="20">
      <c r="F26" s="45" t="s">
        <v>87</v>
      </c>
      <c r="G26" s="46">
        <f>COUNTIFS(DISPONIBILITE!$D$4:$D$75,"H",DISPONIBILITE!$X$4:$X$75,Tenues!$F26,DISPONIBILITE!$C$4:$C$75,"Etudiant")</f>
        <v>0</v>
      </c>
      <c r="H26" s="46">
        <f>COUNTIFS(DISPONIBILITE!$D$4:$D$75,"F",DISPONIBILITE!$X$4:$X$75,Tenues!$F26,DISPONIBILITE!$C$4:$C$75,"Etudiant")</f>
        <v>2</v>
      </c>
    </row>
    <row r="27" spans="2:8" ht="20">
      <c r="F27" s="45" t="s">
        <v>193</v>
      </c>
      <c r="G27" s="46">
        <f>COUNTIFS(DISPONIBILITE!$D$4:$D$75,"H",DISPONIBILITE!$X$4:$X$75,Tenues!$F27,DISPONIBILITE!$C$4:$C$75,"Etudiant")</f>
        <v>0</v>
      </c>
      <c r="H27" s="46">
        <f>COUNTIFS(DISPONIBILITE!$D$4:$D$75,"F",DISPONIBILITE!$X$4:$X$75,Tenues!$F27,DISPONIBILITE!$C$4:$C$75,"Etudiant")</f>
        <v>0</v>
      </c>
    </row>
  </sheetData>
  <mergeCells count="4">
    <mergeCell ref="G1:H1"/>
    <mergeCell ref="G11:H11"/>
    <mergeCell ref="G20:H20"/>
    <mergeCell ref="C1:D1"/>
  </mergeCells>
  <pageMargins left="0.7" right="0.7" top="0.75" bottom="0.75" header="0.3" footer="0.3"/>
  <pageSetup paperSize="9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510E5-4941-0344-9D18-3B65D0D3D0C0}">
  <dimension ref="A1:R179"/>
  <sheetViews>
    <sheetView topLeftCell="A48" zoomScale="118" workbookViewId="0">
      <selection activeCell="B81" sqref="B81"/>
    </sheetView>
  </sheetViews>
  <sheetFormatPr baseColWidth="10" defaultRowHeight="17"/>
  <cols>
    <col min="1" max="1" width="18.7109375" style="1" bestFit="1" customWidth="1"/>
    <col min="2" max="3" width="22.28515625" style="1" bestFit="1" customWidth="1"/>
    <col min="4" max="4" width="18.7109375" style="1" bestFit="1" customWidth="1"/>
    <col min="5" max="6" width="22.28515625" style="1" bestFit="1" customWidth="1"/>
    <col min="7" max="7" width="18.7109375" style="1" bestFit="1" customWidth="1"/>
    <col min="8" max="9" width="22.28515625" style="1" bestFit="1" customWidth="1"/>
    <col min="10" max="10" width="16.28515625" style="1" bestFit="1" customWidth="1"/>
    <col min="11" max="12" width="22.28515625" style="1" bestFit="1" customWidth="1"/>
    <col min="13" max="13" width="18.7109375" style="1" bestFit="1" customWidth="1"/>
    <col min="14" max="14" width="22.28515625" style="1" bestFit="1" customWidth="1"/>
    <col min="15" max="16" width="19.5703125" style="1" bestFit="1" customWidth="1"/>
    <col min="17" max="18" width="22.28515625" style="1" bestFit="1" customWidth="1"/>
    <col min="19" max="16384" width="10.7109375" style="1"/>
  </cols>
  <sheetData>
    <row r="1" spans="1:18">
      <c r="A1" s="115" t="str">
        <f>'Planning Bénévoles'!C1</f>
        <v>LUNDI 20</v>
      </c>
      <c r="B1" s="115"/>
      <c r="C1" s="115"/>
      <c r="D1" s="115" t="str">
        <f>'Planning Bénévoles'!F1</f>
        <v>MARDI 21</v>
      </c>
      <c r="E1" s="115"/>
      <c r="F1" s="115"/>
      <c r="G1" s="115" t="str">
        <f>'Planning Bénévoles'!I1</f>
        <v>MERCREDI 22</v>
      </c>
      <c r="H1" s="115"/>
      <c r="I1" s="115"/>
      <c r="J1" s="115" t="str">
        <f>'Planning Bénévoles'!L1</f>
        <v>JEUDI 23</v>
      </c>
      <c r="K1" s="115"/>
      <c r="L1" s="115"/>
      <c r="M1" s="115" t="str">
        <f>'Planning Bénévoles'!O1</f>
        <v>VENDREDI 24</v>
      </c>
      <c r="N1" s="115"/>
      <c r="O1" s="115"/>
      <c r="P1" s="115" t="str">
        <f>'Planning Bénévoles'!R1</f>
        <v>SAMEDI 25</v>
      </c>
      <c r="Q1" s="115"/>
      <c r="R1" s="32" t="str">
        <f>'Planning Bénévoles'!T1</f>
        <v>DIMANCHE 26</v>
      </c>
    </row>
    <row r="2" spans="1:18">
      <c r="A2" s="32" t="s">
        <v>68</v>
      </c>
      <c r="B2" s="32" t="s">
        <v>69</v>
      </c>
      <c r="C2" s="32" t="s">
        <v>70</v>
      </c>
      <c r="D2" s="32" t="s">
        <v>68</v>
      </c>
      <c r="E2" s="32" t="s">
        <v>69</v>
      </c>
      <c r="F2" s="32" t="s">
        <v>70</v>
      </c>
      <c r="G2" s="32" t="s">
        <v>68</v>
      </c>
      <c r="H2" s="32" t="s">
        <v>69</v>
      </c>
      <c r="I2" s="32" t="s">
        <v>70</v>
      </c>
      <c r="J2" s="32" t="s">
        <v>68</v>
      </c>
      <c r="K2" s="32" t="s">
        <v>69</v>
      </c>
      <c r="L2" s="32" t="s">
        <v>70</v>
      </c>
      <c r="M2" s="32" t="s">
        <v>68</v>
      </c>
      <c r="N2" s="32" t="s">
        <v>69</v>
      </c>
      <c r="O2" s="32" t="s">
        <v>70</v>
      </c>
      <c r="P2" s="32" t="s">
        <v>68</v>
      </c>
      <c r="Q2" s="32" t="s">
        <v>69</v>
      </c>
      <c r="R2" s="32" t="s">
        <v>92</v>
      </c>
    </row>
    <row r="3" spans="1:18">
      <c r="A3" s="1" t="str">
        <f>IF(DISPONIBILITE!F4="oui",DISPONIBILITE!$E4,"")</f>
        <v/>
      </c>
      <c r="B3" s="1" t="str">
        <f>IF(DISPONIBILITE!G4="oui",DISPONIBILITE!$E4,"")</f>
        <v/>
      </c>
      <c r="C3" s="1" t="str">
        <f>IF(DISPONIBILITE!H4="oui",DISPONIBILITE!$E4,"")</f>
        <v/>
      </c>
      <c r="D3" s="1" t="str">
        <f>IF(DISPONIBILITE!I4="oui",DISPONIBILITE!$E4,"")</f>
        <v/>
      </c>
      <c r="E3" s="1" t="str">
        <f>IF(DISPONIBILITE!J4="oui",DISPONIBILITE!$E4,"")</f>
        <v/>
      </c>
      <c r="F3" s="1" t="str">
        <f>IF(DISPONIBILITE!K4="oui",DISPONIBILITE!$E4,"")</f>
        <v/>
      </c>
      <c r="G3" s="1" t="str">
        <f>IF(DISPONIBILITE!L4="oui",DISPONIBILITE!$E4,"")</f>
        <v/>
      </c>
      <c r="H3" s="1" t="str">
        <f>IF(DISPONIBILITE!M4="oui",DISPONIBILITE!$E4,"")</f>
        <v/>
      </c>
      <c r="I3" s="1" t="str">
        <f>IF(DISPONIBILITE!N4="oui",DISPONIBILITE!$E4,"")</f>
        <v/>
      </c>
      <c r="J3" s="1" t="str">
        <f>IF(DISPONIBILITE!O4="oui",DISPONIBILITE!$E4,"")</f>
        <v/>
      </c>
      <c r="K3" s="1" t="str">
        <f>IF(DISPONIBILITE!P4="oui",DISPONIBILITE!$E4,"")</f>
        <v/>
      </c>
      <c r="L3" s="1" t="str">
        <f>IF(DISPONIBILITE!Q4="oui",DISPONIBILITE!$E4,"")</f>
        <v/>
      </c>
      <c r="M3" s="60" t="str">
        <f>IF(DISPONIBILITE!R4="oui",DISPONIBILITE!$E4,"")</f>
        <v>BALMADIER (THG) Henri</v>
      </c>
      <c r="N3" s="1" t="str">
        <f>IF(DISPONIBILITE!S4="oui",DISPONIBILITE!$E4,"")</f>
        <v>BALMADIER (THG) Henri</v>
      </c>
      <c r="O3" s="1" t="str">
        <f>IF(DISPONIBILITE!T4="oui",DISPONIBILITE!$E4,"")</f>
        <v/>
      </c>
      <c r="P3" s="1" t="str">
        <f>IF(DISPONIBILITE!U4="oui",DISPONIBILITE!$E4,"")</f>
        <v/>
      </c>
      <c r="Q3" s="1" t="str">
        <f>IF(DISPONIBILITE!V4="oui",DISPONIBILITE!$E4,"")</f>
        <v/>
      </c>
      <c r="R3" s="1" t="str">
        <f>IF(DISPONIBILITE!W4="oui",DISPONIBILITE!$E4,"")</f>
        <v/>
      </c>
    </row>
    <row r="4" spans="1:18">
      <c r="A4" s="1" t="str">
        <f>IF(DISPONIBILITE!F5="oui",DISPONIBILITE!$E5,"")</f>
        <v/>
      </c>
      <c r="B4" s="1" t="str">
        <f>IF(DISPONIBILITE!G5="oui",DISPONIBILITE!$E5,"")</f>
        <v/>
      </c>
      <c r="C4" s="1" t="str">
        <f>IF(DISPONIBILITE!H5="oui",DISPONIBILITE!$E5,"")</f>
        <v/>
      </c>
      <c r="D4" s="1" t="str">
        <f>IF(DISPONIBILITE!I5="oui",DISPONIBILITE!$E5,"")</f>
        <v/>
      </c>
      <c r="E4" s="1" t="str">
        <f>IF(DISPONIBILITE!J5="oui",DISPONIBILITE!$E5,"")</f>
        <v/>
      </c>
      <c r="F4" s="1" t="str">
        <f>IF(DISPONIBILITE!K5="oui",DISPONIBILITE!$E5,"")</f>
        <v>BASTARD Chloé</v>
      </c>
      <c r="G4" s="1" t="str">
        <f>IF(DISPONIBILITE!L5="oui",DISPONIBILITE!$E5,"")</f>
        <v/>
      </c>
      <c r="H4" s="1" t="str">
        <f>IF(DISPONIBILITE!M5="oui",DISPONIBILITE!$E5,"")</f>
        <v/>
      </c>
      <c r="I4" s="1" t="str">
        <f>IF(DISPONIBILITE!N5="oui",DISPONIBILITE!$E5,"")</f>
        <v>BASTARD Chloé</v>
      </c>
      <c r="J4" s="1" t="str">
        <f>IF(DISPONIBILITE!O5="oui",DISPONIBILITE!$E5,"")</f>
        <v/>
      </c>
      <c r="K4" s="1" t="str">
        <f>IF(DISPONIBILITE!P5="oui",DISPONIBILITE!$E5,"")</f>
        <v/>
      </c>
      <c r="L4" s="1" t="str">
        <f>IF(DISPONIBILITE!Q5="oui",DISPONIBILITE!$E5,"")</f>
        <v/>
      </c>
      <c r="M4" s="1" t="str">
        <f>IF(DISPONIBILITE!R5="oui",DISPONIBILITE!$E5,"")</f>
        <v/>
      </c>
      <c r="N4" s="1" t="str">
        <f>IF(DISPONIBILITE!S5="oui",DISPONIBILITE!$E5,"")</f>
        <v/>
      </c>
      <c r="O4" s="1" t="str">
        <f>IF(DISPONIBILITE!T5="oui",DISPONIBILITE!$E5,"")</f>
        <v/>
      </c>
      <c r="P4" s="1" t="str">
        <f>IF(DISPONIBILITE!U5="oui",DISPONIBILITE!$E5,"")</f>
        <v/>
      </c>
      <c r="Q4" s="1" t="str">
        <f>IF(DISPONIBILITE!V5="oui",DISPONIBILITE!$E5,"")</f>
        <v/>
      </c>
      <c r="R4" s="1" t="str">
        <f>IF(DISPONIBILITE!W5="oui",DISPONIBILITE!$E5,"")</f>
        <v/>
      </c>
    </row>
    <row r="5" spans="1:18">
      <c r="A5" s="1" t="str">
        <f>IF(DISPONIBILITE!F6="oui",DISPONIBILITE!$E6,"")</f>
        <v>BEAUGION (K) Régis</v>
      </c>
      <c r="B5" s="1" t="str">
        <f>IF(DISPONIBILITE!G6="oui",DISPONIBILITE!$E6,"")</f>
        <v>BEAUGION (K) Régis</v>
      </c>
      <c r="C5" s="1" t="str">
        <f>IF(DISPONIBILITE!H6="oui",DISPONIBILITE!$E6,"")</f>
        <v/>
      </c>
      <c r="D5" s="1" t="str">
        <f>IF(DISPONIBILITE!I6="oui",DISPONIBILITE!$E6,"")</f>
        <v>BEAUGION (K) Régis</v>
      </c>
      <c r="E5" s="1" t="str">
        <f>IF(DISPONIBILITE!J6="oui",DISPONIBILITE!$E6,"")</f>
        <v>BEAUGION (K) Régis</v>
      </c>
      <c r="F5" s="1" t="str">
        <f>IF(DISPONIBILITE!K6="oui",DISPONIBILITE!$E6,"")</f>
        <v/>
      </c>
      <c r="G5" s="1" t="str">
        <f>IF(DISPONIBILITE!L6="oui",DISPONIBILITE!$E6,"")</f>
        <v/>
      </c>
      <c r="H5" s="1" t="str">
        <f>IF(DISPONIBILITE!M6="oui",DISPONIBILITE!$E6,"")</f>
        <v/>
      </c>
      <c r="I5" s="1" t="str">
        <f>IF(DISPONIBILITE!N6="oui",DISPONIBILITE!$E6,"")</f>
        <v/>
      </c>
      <c r="J5" s="1" t="str">
        <f>IF(DISPONIBILITE!O6="oui",DISPONIBILITE!$E6,"")</f>
        <v>BEAUGION (K) Régis</v>
      </c>
      <c r="K5" s="1" t="str">
        <f>IF(DISPONIBILITE!P6="oui",DISPONIBILITE!$E6,"")</f>
        <v>BEAUGION (K) Régis</v>
      </c>
      <c r="L5" s="1" t="str">
        <f>IF(DISPONIBILITE!Q6="oui",DISPONIBILITE!$E6,"")</f>
        <v/>
      </c>
      <c r="M5" s="1" t="str">
        <f>IF(DISPONIBILITE!R6="oui",DISPONIBILITE!$E6,"")</f>
        <v>BEAUGION (K) Régis</v>
      </c>
      <c r="N5" s="1" t="str">
        <f>IF(DISPONIBILITE!S6="oui",DISPONIBILITE!$E6,"")</f>
        <v>BEAUGION (K) Régis</v>
      </c>
      <c r="O5" s="1" t="str">
        <f>IF(DISPONIBILITE!T6="oui",DISPONIBILITE!$E6,"")</f>
        <v/>
      </c>
      <c r="P5" s="1" t="str">
        <f>IF(DISPONIBILITE!U6="oui",DISPONIBILITE!$E6,"")</f>
        <v/>
      </c>
      <c r="Q5" s="1" t="str">
        <f>IF(DISPONIBILITE!V6="oui",DISPONIBILITE!$E6,"")</f>
        <v/>
      </c>
      <c r="R5" s="1" t="str">
        <f>IF(DISPONIBILITE!W6="oui",DISPONIBILITE!$E6,"")</f>
        <v/>
      </c>
    </row>
    <row r="6" spans="1:18">
      <c r="A6" s="1" t="str">
        <f>IF(DISPONIBILITE!F7="oui",DISPONIBILITE!$E7,"")</f>
        <v/>
      </c>
      <c r="B6" s="1" t="str">
        <f>IF(DISPONIBILITE!G7="oui",DISPONIBILITE!$E7,"")</f>
        <v/>
      </c>
      <c r="C6" s="1" t="str">
        <f>IF(DISPONIBILITE!H7="oui",DISPONIBILITE!$E7,"")</f>
        <v>BÉNIER Alizée</v>
      </c>
      <c r="D6" s="1" t="str">
        <f>IF(DISPONIBILITE!I7="oui",DISPONIBILITE!$E7,"")</f>
        <v/>
      </c>
      <c r="E6" s="1" t="str">
        <f>IF(DISPONIBILITE!J7="oui",DISPONIBILITE!$E7,"")</f>
        <v/>
      </c>
      <c r="F6" s="1" t="str">
        <f>IF(DISPONIBILITE!K7="oui",DISPONIBILITE!$E7,"")</f>
        <v>BÉNIER Alizée</v>
      </c>
      <c r="G6" s="1" t="str">
        <f>IF(DISPONIBILITE!L7="oui",DISPONIBILITE!$E7,"")</f>
        <v/>
      </c>
      <c r="H6" s="1" t="str">
        <f>IF(DISPONIBILITE!M7="oui",DISPONIBILITE!$E7,"")</f>
        <v/>
      </c>
      <c r="I6" s="1" t="str">
        <f>IF(DISPONIBILITE!N7="oui",DISPONIBILITE!$E7,"")</f>
        <v>BÉNIER Alizée</v>
      </c>
      <c r="J6" s="1" t="str">
        <f>IF(DISPONIBILITE!O7="oui",DISPONIBILITE!$E7,"")</f>
        <v/>
      </c>
      <c r="K6" s="1" t="str">
        <f>IF(DISPONIBILITE!P7="oui",DISPONIBILITE!$E7,"")</f>
        <v/>
      </c>
      <c r="L6" s="1" t="str">
        <f>IF(DISPONIBILITE!Q7="oui",DISPONIBILITE!$E7,"")</f>
        <v>BÉNIER Alizée</v>
      </c>
      <c r="M6" s="1" t="str">
        <f>IF(DISPONIBILITE!R7="oui",DISPONIBILITE!$E7,"")</f>
        <v/>
      </c>
      <c r="N6" s="1" t="str">
        <f>IF(DISPONIBILITE!S7="oui",DISPONIBILITE!$E7,"")</f>
        <v/>
      </c>
      <c r="O6" s="1" t="str">
        <f>IF(DISPONIBILITE!T7="oui",DISPONIBILITE!$E7,"")</f>
        <v>BÉNIER Alizée</v>
      </c>
      <c r="P6" s="1" t="str">
        <f>IF(DISPONIBILITE!U7="oui",DISPONIBILITE!$E7,"")</f>
        <v/>
      </c>
      <c r="Q6" s="1" t="str">
        <f>IF(DISPONIBILITE!V7="oui",DISPONIBILITE!$E7,"")</f>
        <v>BÉNIER Alizée</v>
      </c>
      <c r="R6" s="1" t="str">
        <f>IF(DISPONIBILITE!W7="oui",DISPONIBILITE!$E7,"")</f>
        <v>BÉNIER Alizée</v>
      </c>
    </row>
    <row r="7" spans="1:18">
      <c r="A7" s="1" t="str">
        <f>IF(DISPONIBILITE!F8="oui",DISPONIBILITE!$E8,"")</f>
        <v/>
      </c>
      <c r="B7" s="1" t="str">
        <f>IF(DISPONIBILITE!G8="oui",DISPONIBILITE!$E8,"")</f>
        <v/>
      </c>
      <c r="C7" s="1" t="str">
        <f>IF(DISPONIBILITE!H8="oui",DISPONIBILITE!$E8,"")</f>
        <v/>
      </c>
      <c r="D7" s="1" t="str">
        <f>IF(DISPONIBILITE!I8="oui",DISPONIBILITE!$E8,"")</f>
        <v/>
      </c>
      <c r="E7" s="1" t="str">
        <f>IF(DISPONIBILITE!J8="oui",DISPONIBILITE!$E8,"")</f>
        <v/>
      </c>
      <c r="F7" s="1" t="str">
        <f>IF(DISPONIBILITE!K8="oui",DISPONIBILITE!$E8,"")</f>
        <v/>
      </c>
      <c r="G7" s="1" t="str">
        <f>IF(DISPONIBILITE!L8="oui",DISPONIBILITE!$E8,"")</f>
        <v/>
      </c>
      <c r="H7" s="1" t="str">
        <f>IF(DISPONIBILITE!M8="oui",DISPONIBILITE!$E8,"")</f>
        <v/>
      </c>
      <c r="I7" s="1" t="str">
        <f>IF(DISPONIBILITE!N8="oui",DISPONIBILITE!$E8,"")</f>
        <v/>
      </c>
      <c r="J7" s="1" t="str">
        <f>IF(DISPONIBILITE!O8="oui",DISPONIBILITE!$E8,"")</f>
        <v/>
      </c>
      <c r="K7" s="1" t="str">
        <f>IF(DISPONIBILITE!P8="oui",DISPONIBILITE!$E8,"")</f>
        <v/>
      </c>
      <c r="L7" s="1" t="str">
        <f>IF(DISPONIBILITE!Q8="oui",DISPONIBILITE!$E8,"")</f>
        <v/>
      </c>
      <c r="M7" s="1" t="str">
        <f>IF(DISPONIBILITE!R8="oui",DISPONIBILITE!$E8,"")</f>
        <v>BERTIN (THG) Nicolas</v>
      </c>
      <c r="N7" s="1" t="str">
        <f>IF(DISPONIBILITE!S8="oui",DISPONIBILITE!$E8,"")</f>
        <v>BERTIN (THG) Nicolas</v>
      </c>
      <c r="O7" s="1" t="str">
        <f>IF(DISPONIBILITE!T8="oui",DISPONIBILITE!$E8,"")</f>
        <v/>
      </c>
      <c r="P7" s="1" t="str">
        <f>IF(DISPONIBILITE!U8="oui",DISPONIBILITE!$E8,"")</f>
        <v/>
      </c>
      <c r="Q7" s="1" t="str">
        <f>IF(DISPONIBILITE!V8="oui",DISPONIBILITE!$E8,"")</f>
        <v/>
      </c>
      <c r="R7" s="1" t="str">
        <f>IF(DISPONIBILITE!W8="oui",DISPONIBILITE!$E8,"")</f>
        <v/>
      </c>
    </row>
    <row r="8" spans="1:18">
      <c r="A8" s="1" t="str">
        <f>IF(DISPONIBILITE!F9="oui",DISPONIBILITE!$E9,"")</f>
        <v>BEZIVIN Daniel</v>
      </c>
      <c r="B8" s="1" t="str">
        <f>IF(DISPONIBILITE!G9="oui",DISPONIBILITE!$E9,"")</f>
        <v>BEZIVIN Daniel</v>
      </c>
      <c r="C8" s="1" t="str">
        <f>IF(DISPONIBILITE!H9="oui",DISPONIBILITE!$E9,"")</f>
        <v/>
      </c>
      <c r="D8" s="1" t="str">
        <f>IF(DISPONIBILITE!I9="oui",DISPONIBILITE!$E9,"")</f>
        <v/>
      </c>
      <c r="E8" s="1" t="str">
        <f>IF(DISPONIBILITE!J9="oui",DISPONIBILITE!$E9,"")</f>
        <v/>
      </c>
      <c r="F8" s="1" t="str">
        <f>IF(DISPONIBILITE!K9="oui",DISPONIBILITE!$E9,"")</f>
        <v/>
      </c>
      <c r="G8" s="1" t="str">
        <f>IF(DISPONIBILITE!L9="oui",DISPONIBILITE!$E9,"")</f>
        <v>BEZIVIN Daniel</v>
      </c>
      <c r="H8" s="1" t="str">
        <f>IF(DISPONIBILITE!M9="oui",DISPONIBILITE!$E9,"")</f>
        <v>BEZIVIN Daniel</v>
      </c>
      <c r="I8" s="1" t="str">
        <f>IF(DISPONIBILITE!N9="oui",DISPONIBILITE!$E9,"")</f>
        <v/>
      </c>
      <c r="J8" s="1" t="str">
        <f>IF(DISPONIBILITE!O9="oui",DISPONIBILITE!$E9,"")</f>
        <v/>
      </c>
      <c r="K8" s="1" t="str">
        <f>IF(DISPONIBILITE!P9="oui",DISPONIBILITE!$E9,"")</f>
        <v/>
      </c>
      <c r="L8" s="1" t="str">
        <f>IF(DISPONIBILITE!Q9="oui",DISPONIBILITE!$E9,"")</f>
        <v/>
      </c>
      <c r="M8" s="1" t="str">
        <f>IF(DISPONIBILITE!R9="oui",DISPONIBILITE!$E9,"")</f>
        <v>BEZIVIN Daniel</v>
      </c>
      <c r="N8" s="1" t="str">
        <f>IF(DISPONIBILITE!S9="oui",DISPONIBILITE!$E9,"")</f>
        <v>BEZIVIN Daniel</v>
      </c>
      <c r="O8" s="1" t="str">
        <f>IF(DISPONIBILITE!T9="oui",DISPONIBILITE!$E9,"")</f>
        <v/>
      </c>
      <c r="P8" s="1" t="str">
        <f>IF(DISPONIBILITE!U9="oui",DISPONIBILITE!$E9,"")</f>
        <v>BEZIVIN Daniel</v>
      </c>
      <c r="Q8" s="1" t="str">
        <f>IF(DISPONIBILITE!V9="oui",DISPONIBILITE!$E9,"")</f>
        <v>BEZIVIN Daniel</v>
      </c>
      <c r="R8" s="1" t="str">
        <f>IF(DISPONIBILITE!W9="oui",DISPONIBILITE!$E9,"")</f>
        <v/>
      </c>
    </row>
    <row r="9" spans="1:18">
      <c r="A9" s="1" t="str">
        <f>IF(DISPONIBILITE!F10="oui",DISPONIBILITE!$E10,"")</f>
        <v/>
      </c>
      <c r="B9" s="1" t="str">
        <f>IF(DISPONIBILITE!G10="oui",DISPONIBILITE!$E10,"")</f>
        <v/>
      </c>
      <c r="C9" s="1" t="str">
        <f>IF(DISPONIBILITE!H10="oui",DISPONIBILITE!$E10,"")</f>
        <v/>
      </c>
      <c r="D9" s="1" t="str">
        <f>IF(DISPONIBILITE!I10="oui",DISPONIBILITE!$E10,"")</f>
        <v/>
      </c>
      <c r="E9" s="1" t="str">
        <f>IF(DISPONIBILITE!J10="oui",DISPONIBILITE!$E10,"")</f>
        <v/>
      </c>
      <c r="F9" s="1" t="str">
        <f>IF(DISPONIBILITE!K10="oui",DISPONIBILITE!$E10,"")</f>
        <v/>
      </c>
      <c r="G9" s="1" t="str">
        <f>IF(DISPONIBILITE!L10="oui",DISPONIBILITE!$E10,"")</f>
        <v/>
      </c>
      <c r="H9" s="1" t="str">
        <f>IF(DISPONIBILITE!M10="oui",DISPONIBILITE!$E10,"")</f>
        <v/>
      </c>
      <c r="I9" s="1" t="str">
        <f>IF(DISPONIBILITE!N10="oui",DISPONIBILITE!$E10,"")</f>
        <v/>
      </c>
      <c r="J9" s="1" t="str">
        <f>IF(DISPONIBILITE!O10="oui",DISPONIBILITE!$E10,"")</f>
        <v>BIENNE (K) Xavier</v>
      </c>
      <c r="K9" s="1" t="str">
        <f>IF(DISPONIBILITE!P10="oui",DISPONIBILITE!$E10,"")</f>
        <v>BIENNE (K) Xavier</v>
      </c>
      <c r="L9" s="1" t="str">
        <f>IF(DISPONIBILITE!Q10="oui",DISPONIBILITE!$E10,"")</f>
        <v/>
      </c>
      <c r="M9" s="1" t="str">
        <f>IF(DISPONIBILITE!R10="oui",DISPONIBILITE!$E10,"")</f>
        <v>BIENNE (K) Xavier</v>
      </c>
      <c r="N9" s="1" t="str">
        <f>IF(DISPONIBILITE!S10="oui",DISPONIBILITE!$E10,"")</f>
        <v>BIENNE (K) Xavier</v>
      </c>
      <c r="O9" s="1" t="str">
        <f>IF(DISPONIBILITE!T10="oui",DISPONIBILITE!$E10,"")</f>
        <v/>
      </c>
      <c r="P9" s="1" t="str">
        <f>IF(DISPONIBILITE!U10="oui",DISPONIBILITE!$E10,"")</f>
        <v/>
      </c>
      <c r="Q9" s="1" t="str">
        <f>IF(DISPONIBILITE!V10="oui",DISPONIBILITE!$E10,"")</f>
        <v/>
      </c>
      <c r="R9" s="1" t="str">
        <f>IF(DISPONIBILITE!W10="oui",DISPONIBILITE!$E10,"")</f>
        <v/>
      </c>
    </row>
    <row r="10" spans="1:18">
      <c r="A10" s="1" t="str">
        <f>IF(DISPONIBILITE!F11="oui",DISPONIBILITE!$E11,"")</f>
        <v/>
      </c>
      <c r="B10" s="1" t="str">
        <f>IF(DISPONIBILITE!G11="oui",DISPONIBILITE!$E11,"")</f>
        <v>BOTHOREL Hélène</v>
      </c>
      <c r="C10" s="1" t="str">
        <f>IF(DISPONIBILITE!H11="oui",DISPONIBILITE!$E11,"")</f>
        <v>BOTHOREL Hélène</v>
      </c>
      <c r="D10" s="1" t="str">
        <f>IF(DISPONIBILITE!I11="oui",DISPONIBILITE!$E11,"")</f>
        <v>BOTHOREL Hélène</v>
      </c>
      <c r="E10" s="1" t="str">
        <f>IF(DISPONIBILITE!J11="oui",DISPONIBILITE!$E11,"")</f>
        <v>BOTHOREL Hélène</v>
      </c>
      <c r="F10" s="1" t="str">
        <f>IF(DISPONIBILITE!K11="oui",DISPONIBILITE!$E11,"")</f>
        <v/>
      </c>
      <c r="G10" s="1" t="str">
        <f>IF(DISPONIBILITE!L11="oui",DISPONIBILITE!$E11,"")</f>
        <v>BOTHOREL Hélène</v>
      </c>
      <c r="H10" s="1" t="str">
        <f>IF(DISPONIBILITE!M11="oui",DISPONIBILITE!$E11,"")</f>
        <v>BOTHOREL Hélène</v>
      </c>
      <c r="I10" s="1" t="str">
        <f>IF(DISPONIBILITE!N11="oui",DISPONIBILITE!$E11,"")</f>
        <v/>
      </c>
      <c r="J10" s="1" t="str">
        <f>IF(DISPONIBILITE!O11="oui",DISPONIBILITE!$E11,"")</f>
        <v>BOTHOREL Hélène</v>
      </c>
      <c r="K10" s="1" t="str">
        <f>IF(DISPONIBILITE!P11="oui",DISPONIBILITE!$E11,"")</f>
        <v>BOTHOREL Hélène</v>
      </c>
      <c r="L10" s="1" t="str">
        <f>IF(DISPONIBILITE!Q11="oui",DISPONIBILITE!$E11,"")</f>
        <v>BOTHOREL Hélène</v>
      </c>
      <c r="M10" s="1" t="str">
        <f>IF(DISPONIBILITE!R11="oui",DISPONIBILITE!$E11,"")</f>
        <v>BOTHOREL Hélène</v>
      </c>
      <c r="N10" s="1" t="str">
        <f>IF(DISPONIBILITE!S11="oui",DISPONIBILITE!$E11,"")</f>
        <v>BOTHOREL Hélène</v>
      </c>
      <c r="O10" s="1" t="str">
        <f>IF(DISPONIBILITE!T11="oui",DISPONIBILITE!$E11,"")</f>
        <v>BOTHOREL Hélène</v>
      </c>
      <c r="P10" s="1" t="str">
        <f>IF(DISPONIBILITE!U11="oui",DISPONIBILITE!$E11,"")</f>
        <v/>
      </c>
      <c r="Q10" s="1" t="str">
        <f>IF(DISPONIBILITE!V11="oui",DISPONIBILITE!$E11,"")</f>
        <v>BOTHOREL Hélène</v>
      </c>
      <c r="R10" s="1" t="str">
        <f>IF(DISPONIBILITE!W11="oui",DISPONIBILITE!$E11,"")</f>
        <v>BOTHOREL Hélène</v>
      </c>
    </row>
    <row r="11" spans="1:18">
      <c r="A11" s="1" t="str">
        <f>IF(DISPONIBILITE!F12="oui",DISPONIBILITE!$E12,"")</f>
        <v/>
      </c>
      <c r="B11" s="1" t="str">
        <f>IF(DISPONIBILITE!G12="oui",DISPONIBILITE!$E12,"")</f>
        <v/>
      </c>
      <c r="C11" s="1" t="str">
        <f>IF(DISPONIBILITE!H12="oui",DISPONIBILITE!$E12,"")</f>
        <v/>
      </c>
      <c r="D11" s="1" t="str">
        <f>IF(DISPONIBILITE!I12="oui",DISPONIBILITE!$E12,"")</f>
        <v/>
      </c>
      <c r="E11" s="1" t="str">
        <f>IF(DISPONIBILITE!J12="oui",DISPONIBILITE!$E12,"")</f>
        <v/>
      </c>
      <c r="F11" s="1" t="str">
        <f>IF(DISPONIBILITE!K12="oui",DISPONIBILITE!$E12,"")</f>
        <v/>
      </c>
      <c r="G11" s="1" t="str">
        <f>IF(DISPONIBILITE!L12="oui",DISPONIBILITE!$E12,"")</f>
        <v>BOURGEON (THG) Jérémy</v>
      </c>
      <c r="H11" s="1" t="str">
        <f>IF(DISPONIBILITE!M12="oui",DISPONIBILITE!$E12,"")</f>
        <v>BOURGEON (THG) Jérémy</v>
      </c>
      <c r="I11" s="1" t="str">
        <f>IF(DISPONIBILITE!N12="oui",DISPONIBILITE!$E12,"")</f>
        <v/>
      </c>
      <c r="J11" s="1" t="str">
        <f>IF(DISPONIBILITE!O12="oui",DISPONIBILITE!$E12,"")</f>
        <v>BOURGEON (THG) Jérémy</v>
      </c>
      <c r="K11" s="1" t="str">
        <f>IF(DISPONIBILITE!P12="oui",DISPONIBILITE!$E12,"")</f>
        <v>BOURGEON (THG) Jérémy</v>
      </c>
      <c r="L11" s="1" t="str">
        <f>IF(DISPONIBILITE!Q12="oui",DISPONIBILITE!$E12,"")</f>
        <v/>
      </c>
      <c r="M11" s="1" t="str">
        <f>IF(DISPONIBILITE!R12="oui",DISPONIBILITE!$E12,"")</f>
        <v/>
      </c>
      <c r="N11" s="1" t="str">
        <f>IF(DISPONIBILITE!S12="oui",DISPONIBILITE!$E12,"")</f>
        <v/>
      </c>
      <c r="O11" s="1" t="str">
        <f>IF(DISPONIBILITE!T12="oui",DISPONIBILITE!$E12,"")</f>
        <v/>
      </c>
      <c r="P11" s="1" t="str">
        <f>IF(DISPONIBILITE!U12="oui",DISPONIBILITE!$E12,"")</f>
        <v/>
      </c>
      <c r="Q11" s="1" t="str">
        <f>IF(DISPONIBILITE!V12="oui",DISPONIBILITE!$E12,"")</f>
        <v/>
      </c>
      <c r="R11" s="1" t="str">
        <f>IF(DISPONIBILITE!W12="oui",DISPONIBILITE!$E12,"")</f>
        <v/>
      </c>
    </row>
    <row r="12" spans="1:18">
      <c r="A12" s="1" t="str">
        <f>IF(DISPONIBILITE!F13="oui",DISPONIBILITE!$E13,"")</f>
        <v/>
      </c>
      <c r="B12" s="1" t="str">
        <f>IF(DISPONIBILITE!G13="oui",DISPONIBILITE!$E13,"")</f>
        <v>BOURGUIGNON Catherine</v>
      </c>
      <c r="C12" s="1" t="str">
        <f>IF(DISPONIBILITE!H13="oui",DISPONIBILITE!$E13,"")</f>
        <v>BOURGUIGNON Catherine</v>
      </c>
      <c r="D12" s="1" t="str">
        <f>IF(DISPONIBILITE!I13="oui",DISPONIBILITE!$E13,"")</f>
        <v/>
      </c>
      <c r="E12" s="1" t="str">
        <f>IF(DISPONIBILITE!J13="oui",DISPONIBILITE!$E13,"")</f>
        <v>BOURGUIGNON Catherine</v>
      </c>
      <c r="F12" s="1" t="str">
        <f>IF(DISPONIBILITE!K13="oui",DISPONIBILITE!$E13,"")</f>
        <v>BOURGUIGNON Catherine</v>
      </c>
      <c r="G12" s="1" t="str">
        <f>IF(DISPONIBILITE!L13="oui",DISPONIBILITE!$E13,"")</f>
        <v/>
      </c>
      <c r="H12" s="1" t="str">
        <f>IF(DISPONIBILITE!M13="oui",DISPONIBILITE!$E13,"")</f>
        <v>BOURGUIGNON Catherine</v>
      </c>
      <c r="I12" s="1" t="str">
        <f>IF(DISPONIBILITE!N13="oui",DISPONIBILITE!$E13,"")</f>
        <v>BOURGUIGNON Catherine</v>
      </c>
      <c r="J12" s="1" t="str">
        <f>IF(DISPONIBILITE!O13="oui",DISPONIBILITE!$E13,"")</f>
        <v/>
      </c>
      <c r="K12" s="1" t="str">
        <f>IF(DISPONIBILITE!P13="oui",DISPONIBILITE!$E13,"")</f>
        <v>BOURGUIGNON Catherine</v>
      </c>
      <c r="L12" s="1" t="str">
        <f>IF(DISPONIBILITE!Q13="oui",DISPONIBILITE!$E13,"")</f>
        <v>BOURGUIGNON Catherine</v>
      </c>
      <c r="M12" s="1" t="str">
        <f>IF(DISPONIBILITE!R13="oui",DISPONIBILITE!$E13,"")</f>
        <v/>
      </c>
      <c r="N12" s="1" t="str">
        <f>IF(DISPONIBILITE!S13="oui",DISPONIBILITE!$E13,"")</f>
        <v>BOURGUIGNON Catherine</v>
      </c>
      <c r="O12" s="1" t="str">
        <f>IF(DISPONIBILITE!T13="oui",DISPONIBILITE!$E13,"")</f>
        <v/>
      </c>
      <c r="P12" s="1" t="str">
        <f>IF(DISPONIBILITE!U13="oui",DISPONIBILITE!$E13,"")</f>
        <v/>
      </c>
      <c r="Q12" s="1" t="str">
        <f>IF(DISPONIBILITE!V13="oui",DISPONIBILITE!$E13,"")</f>
        <v>BOURGUIGNON Catherine</v>
      </c>
      <c r="R12" s="1" t="str">
        <f>IF(DISPONIBILITE!W13="oui",DISPONIBILITE!$E13,"")</f>
        <v>BOURGUIGNON Catherine</v>
      </c>
    </row>
    <row r="13" spans="1:18">
      <c r="A13" s="1" t="str">
        <f>IF(DISPONIBILITE!F14="oui",DISPONIBILITE!$E14,"")</f>
        <v/>
      </c>
      <c r="B13" s="1" t="str">
        <f>IF(DISPONIBILITE!G14="oui",DISPONIBILITE!$E14,"")</f>
        <v>CAHN Didier</v>
      </c>
      <c r="C13" s="1" t="str">
        <f>IF(DISPONIBILITE!H14="oui",DISPONIBILITE!$E14,"")</f>
        <v>CAHN Didier</v>
      </c>
      <c r="D13" s="1" t="str">
        <f>IF(DISPONIBILITE!I14="oui",DISPONIBILITE!$E14,"")</f>
        <v/>
      </c>
      <c r="E13" s="1" t="str">
        <f>IF(DISPONIBILITE!J14="oui",DISPONIBILITE!$E14,"")</f>
        <v>CAHN Didier</v>
      </c>
      <c r="F13" s="1" t="str">
        <f>IF(DISPONIBILITE!K14="oui",DISPONIBILITE!$E14,"")</f>
        <v>CAHN Didier</v>
      </c>
      <c r="G13" s="1" t="str">
        <f>IF(DISPONIBILITE!L14="oui",DISPONIBILITE!$E14,"")</f>
        <v/>
      </c>
      <c r="H13" s="1" t="str">
        <f>IF(DISPONIBILITE!M14="oui",DISPONIBILITE!$E14,"")</f>
        <v>CAHN Didier</v>
      </c>
      <c r="I13" s="1" t="str">
        <f>IF(DISPONIBILITE!N14="oui",DISPONIBILITE!$E14,"")</f>
        <v>CAHN Didier</v>
      </c>
      <c r="J13" s="1" t="str">
        <f>IF(DISPONIBILITE!O14="oui",DISPONIBILITE!$E14,"")</f>
        <v/>
      </c>
      <c r="K13" s="1" t="str">
        <f>IF(DISPONIBILITE!P14="oui",DISPONIBILITE!$E14,"")</f>
        <v>CAHN Didier</v>
      </c>
      <c r="L13" s="1" t="str">
        <f>IF(DISPONIBILITE!Q14="oui",DISPONIBILITE!$E14,"")</f>
        <v>CAHN Didier</v>
      </c>
      <c r="M13" s="1" t="str">
        <f>IF(DISPONIBILITE!R14="oui",DISPONIBILITE!$E14,"")</f>
        <v/>
      </c>
      <c r="N13" s="1" t="str">
        <f>IF(DISPONIBILITE!S14="oui",DISPONIBILITE!$E14,"")</f>
        <v>CAHN Didier</v>
      </c>
      <c r="O13" s="1" t="str">
        <f>IF(DISPONIBILITE!T14="oui",DISPONIBILITE!$E14,"")</f>
        <v/>
      </c>
      <c r="P13" s="1" t="str">
        <f>IF(DISPONIBILITE!U14="oui",DISPONIBILITE!$E14,"")</f>
        <v/>
      </c>
      <c r="Q13" s="1" t="str">
        <f>IF(DISPONIBILITE!V14="oui",DISPONIBILITE!$E14,"")</f>
        <v>CAHN Didier</v>
      </c>
      <c r="R13" s="1" t="str">
        <f>IF(DISPONIBILITE!W14="oui",DISPONIBILITE!$E14,"")</f>
        <v>CAHN Didier</v>
      </c>
    </row>
    <row r="14" spans="1:18">
      <c r="A14" s="1" t="str">
        <f>IF(DISPONIBILITE!F15="oui",DISPONIBILITE!$E15,"")</f>
        <v/>
      </c>
      <c r="B14" s="1" t="str">
        <f>IF(DISPONIBILITE!G15="oui",DISPONIBILITE!$E15,"")</f>
        <v/>
      </c>
      <c r="C14" s="1" t="str">
        <f>IF(DISPONIBILITE!H15="oui",DISPONIBILITE!$E15,"")</f>
        <v/>
      </c>
      <c r="D14" s="1" t="str">
        <f>IF(DISPONIBILITE!I15="oui",DISPONIBILITE!$E15,"")</f>
        <v/>
      </c>
      <c r="E14" s="1" t="str">
        <f>IF(DISPONIBILITE!J15="oui",DISPONIBILITE!$E15,"")</f>
        <v/>
      </c>
      <c r="F14" s="1" t="str">
        <f>IF(DISPONIBILITE!K15="oui",DISPONIBILITE!$E15,"")</f>
        <v/>
      </c>
      <c r="G14" s="1" t="str">
        <f>IF(DISPONIBILITE!L15="oui",DISPONIBILITE!$E15,"")</f>
        <v/>
      </c>
      <c r="H14" s="1" t="str">
        <f>IF(DISPONIBILITE!M15="oui",DISPONIBILITE!$E15,"")</f>
        <v/>
      </c>
      <c r="I14" s="1" t="str">
        <f>IF(DISPONIBILITE!N15="oui",DISPONIBILITE!$E15,"")</f>
        <v/>
      </c>
      <c r="J14" s="1" t="str">
        <f>IF(DISPONIBILITE!O15="oui",DISPONIBILITE!$E15,"")</f>
        <v>CLOAREC (K) Didier</v>
      </c>
      <c r="K14" s="1" t="str">
        <f>IF(DISPONIBILITE!P15="oui",DISPONIBILITE!$E15,"")</f>
        <v>CLOAREC (K) Didier</v>
      </c>
      <c r="L14" s="1" t="str">
        <f>IF(DISPONIBILITE!Q15="oui",DISPONIBILITE!$E15,"")</f>
        <v/>
      </c>
      <c r="M14" s="1" t="str">
        <f>IF(DISPONIBILITE!R15="oui",DISPONIBILITE!$E15,"")</f>
        <v>CLOAREC (K) Didier</v>
      </c>
      <c r="N14" s="1" t="str">
        <f>IF(DISPONIBILITE!S15="oui",DISPONIBILITE!$E15,"")</f>
        <v>CLOAREC (K) Didier</v>
      </c>
      <c r="O14" s="1" t="str">
        <f>IF(DISPONIBILITE!T15="oui",DISPONIBILITE!$E15,"")</f>
        <v/>
      </c>
      <c r="P14" s="1" t="str">
        <f>IF(DISPONIBILITE!U15="oui",DISPONIBILITE!$E15,"")</f>
        <v/>
      </c>
      <c r="Q14" s="1" t="str">
        <f>IF(DISPONIBILITE!V15="oui",DISPONIBILITE!$E15,"")</f>
        <v/>
      </c>
      <c r="R14" s="1" t="str">
        <f>IF(DISPONIBILITE!W15="oui",DISPONIBILITE!$E15,"")</f>
        <v/>
      </c>
    </row>
    <row r="15" spans="1:18">
      <c r="A15" s="1" t="str">
        <f>IF(DISPONIBILITE!F16="oui",DISPONIBILITE!$E16,"")</f>
        <v/>
      </c>
      <c r="B15" s="1" t="str">
        <f>IF(DISPONIBILITE!G16="oui",DISPONIBILITE!$E16,"")</f>
        <v>COCHOU Philippe</v>
      </c>
      <c r="C15" s="1" t="str">
        <f>IF(DISPONIBILITE!H16="oui",DISPONIBILITE!$E16,"")</f>
        <v/>
      </c>
      <c r="D15" s="1" t="str">
        <f>IF(DISPONIBILITE!I16="oui",DISPONIBILITE!$E16,"")</f>
        <v/>
      </c>
      <c r="E15" s="1" t="str">
        <f>IF(DISPONIBILITE!J16="oui",DISPONIBILITE!$E16,"")</f>
        <v/>
      </c>
      <c r="F15" s="1" t="str">
        <f>IF(DISPONIBILITE!K16="oui",DISPONIBILITE!$E16,"")</f>
        <v/>
      </c>
      <c r="G15" s="1" t="str">
        <f>IF(DISPONIBILITE!L16="oui",DISPONIBILITE!$E16,"")</f>
        <v/>
      </c>
      <c r="H15" s="1" t="str">
        <f>IF(DISPONIBILITE!M16="oui",DISPONIBILITE!$E16,"")</f>
        <v>COCHOU Philippe</v>
      </c>
      <c r="I15" s="1" t="str">
        <f>IF(DISPONIBILITE!N16="oui",DISPONIBILITE!$E16,"")</f>
        <v/>
      </c>
      <c r="J15" s="1" t="str">
        <f>IF(DISPONIBILITE!O16="oui",DISPONIBILITE!$E16,"")</f>
        <v/>
      </c>
      <c r="K15" s="1" t="str">
        <f>IF(DISPONIBILITE!P16="oui",DISPONIBILITE!$E16,"")</f>
        <v>COCHOU Philippe</v>
      </c>
      <c r="L15" s="1" t="str">
        <f>IF(DISPONIBILITE!Q16="oui",DISPONIBILITE!$E16,"")</f>
        <v/>
      </c>
      <c r="M15" s="1" t="str">
        <f>IF(DISPONIBILITE!R16="oui",DISPONIBILITE!$E16,"")</f>
        <v/>
      </c>
      <c r="N15" s="1" t="str">
        <f>IF(DISPONIBILITE!S16="oui",DISPONIBILITE!$E16,"")</f>
        <v>COCHOU Philippe</v>
      </c>
      <c r="O15" s="1" t="str">
        <f>IF(DISPONIBILITE!T16="oui",DISPONIBILITE!$E16,"")</f>
        <v/>
      </c>
      <c r="P15" s="1" t="str">
        <f>IF(DISPONIBILITE!U16="oui",DISPONIBILITE!$E16,"")</f>
        <v/>
      </c>
      <c r="Q15" s="1" t="str">
        <f>IF(DISPONIBILITE!V16="oui",DISPONIBILITE!$E16,"")</f>
        <v>COCHOU Philippe</v>
      </c>
      <c r="R15" s="1" t="str">
        <f>IF(DISPONIBILITE!W16="oui",DISPONIBILITE!$E16,"")</f>
        <v/>
      </c>
    </row>
    <row r="16" spans="1:18">
      <c r="A16" s="1" t="str">
        <f>IF(DISPONIBILITE!F17="oui",DISPONIBILITE!$E17,"")</f>
        <v/>
      </c>
      <c r="B16" s="1" t="str">
        <f>IF(DISPONIBILITE!G17="oui",DISPONIBILITE!$E17,"")</f>
        <v/>
      </c>
      <c r="C16" s="1" t="str">
        <f>IF(DISPONIBILITE!H17="oui",DISPONIBILITE!$E17,"")</f>
        <v>CORNEC Lucas</v>
      </c>
      <c r="D16" s="1" t="str">
        <f>IF(DISPONIBILITE!I17="oui",DISPONIBILITE!$E17,"")</f>
        <v/>
      </c>
      <c r="E16" s="1" t="str">
        <f>IF(DISPONIBILITE!J17="oui",DISPONIBILITE!$E17,"")</f>
        <v/>
      </c>
      <c r="F16" s="1" t="str">
        <f>IF(DISPONIBILITE!K17="oui",DISPONIBILITE!$E17,"")</f>
        <v>CORNEC Lucas</v>
      </c>
      <c r="G16" s="1" t="str">
        <f>IF(DISPONIBILITE!L17="oui",DISPONIBILITE!$E17,"")</f>
        <v/>
      </c>
      <c r="H16" s="1" t="str">
        <f>IF(DISPONIBILITE!M17="oui",DISPONIBILITE!$E17,"")</f>
        <v/>
      </c>
      <c r="I16" s="1" t="str">
        <f>IF(DISPONIBILITE!N17="oui",DISPONIBILITE!$E17,"")</f>
        <v>CORNEC Lucas</v>
      </c>
      <c r="J16" s="1" t="str">
        <f>IF(DISPONIBILITE!O17="oui",DISPONIBILITE!$E17,"")</f>
        <v/>
      </c>
      <c r="K16" s="1" t="str">
        <f>IF(DISPONIBILITE!P17="oui",DISPONIBILITE!$E17,"")</f>
        <v/>
      </c>
      <c r="L16" s="1" t="str">
        <f>IF(DISPONIBILITE!Q17="oui",DISPONIBILITE!$E17,"")</f>
        <v>CORNEC Lucas</v>
      </c>
      <c r="M16" s="1" t="str">
        <f>IF(DISPONIBILITE!R17="oui",DISPONIBILITE!$E17,"")</f>
        <v/>
      </c>
      <c r="N16" s="1" t="str">
        <f>IF(DISPONIBILITE!S17="oui",DISPONIBILITE!$E17,"")</f>
        <v/>
      </c>
      <c r="O16" s="1" t="str">
        <f>IF(DISPONIBILITE!T17="oui",DISPONIBILITE!$E17,"")</f>
        <v>CORNEC Lucas</v>
      </c>
      <c r="P16" s="1" t="str">
        <f>IF(DISPONIBILITE!U17="oui",DISPONIBILITE!$E17,"")</f>
        <v/>
      </c>
      <c r="Q16" s="1" t="str">
        <f>IF(DISPONIBILITE!V17="oui",DISPONIBILITE!$E17,"")</f>
        <v/>
      </c>
      <c r="R16" s="1" t="str">
        <f>IF(DISPONIBILITE!W17="oui",DISPONIBILITE!$E17,"")</f>
        <v/>
      </c>
    </row>
    <row r="17" spans="1:18">
      <c r="A17" s="1" t="str">
        <f>IF(DISPONIBILITE!F18="oui",DISPONIBILITE!$E18,"")</f>
        <v/>
      </c>
      <c r="B17" s="1" t="str">
        <f>IF(DISPONIBILITE!G18="oui",DISPONIBILITE!$E18,"")</f>
        <v/>
      </c>
      <c r="C17" s="1" t="str">
        <f>IF(DISPONIBILITE!H18="oui",DISPONIBILITE!$E18,"")</f>
        <v>DANGÉ Yann</v>
      </c>
      <c r="D17" s="1" t="str">
        <f>IF(DISPONIBILITE!I18="oui",DISPONIBILITE!$E18,"")</f>
        <v/>
      </c>
      <c r="E17" s="1" t="str">
        <f>IF(DISPONIBILITE!J18="oui",DISPONIBILITE!$E18,"")</f>
        <v/>
      </c>
      <c r="F17" s="1" t="str">
        <f>IF(DISPONIBILITE!K18="oui",DISPONIBILITE!$E18,"")</f>
        <v>DANGÉ Yann</v>
      </c>
      <c r="G17" s="1" t="str">
        <f>IF(DISPONIBILITE!L18="oui",DISPONIBILITE!$E18,"")</f>
        <v/>
      </c>
      <c r="H17" s="1" t="str">
        <f>IF(DISPONIBILITE!M18="oui",DISPONIBILITE!$E18,"")</f>
        <v/>
      </c>
      <c r="I17" s="1" t="str">
        <f>IF(DISPONIBILITE!N18="oui",DISPONIBILITE!$E18,"")</f>
        <v/>
      </c>
      <c r="J17" s="1" t="str">
        <f>IF(DISPONIBILITE!O18="oui",DISPONIBILITE!$E18,"")</f>
        <v/>
      </c>
      <c r="K17" s="1" t="str">
        <f>IF(DISPONIBILITE!P18="oui",DISPONIBILITE!$E18,"")</f>
        <v/>
      </c>
      <c r="L17" s="1" t="str">
        <f>IF(DISPONIBILITE!Q18="oui",DISPONIBILITE!$E18,"")</f>
        <v>DANGÉ Yann</v>
      </c>
      <c r="M17" s="1" t="str">
        <f>IF(DISPONIBILITE!R18="oui",DISPONIBILITE!$E18,"")</f>
        <v/>
      </c>
      <c r="N17" s="1" t="str">
        <f>IF(DISPONIBILITE!S18="oui",DISPONIBILITE!$E18,"")</f>
        <v/>
      </c>
      <c r="O17" s="1" t="str">
        <f>IF(DISPONIBILITE!T18="oui",DISPONIBILITE!$E18,"")</f>
        <v>DANGÉ Yann</v>
      </c>
      <c r="P17" s="1" t="str">
        <f>IF(DISPONIBILITE!U18="oui",DISPONIBILITE!$E18,"")</f>
        <v>DANGÉ Yann</v>
      </c>
      <c r="Q17" s="1" t="str">
        <f>IF(DISPONIBILITE!V18="oui",DISPONIBILITE!$E18,"")</f>
        <v>DANGÉ Yann</v>
      </c>
      <c r="R17" s="1" t="str">
        <f>IF(DISPONIBILITE!W18="oui",DISPONIBILITE!$E18,"")</f>
        <v>DANGÉ Yann</v>
      </c>
    </row>
    <row r="18" spans="1:18">
      <c r="A18" s="1" t="str">
        <f>IF(DISPONIBILITE!F19="oui",DISPONIBILITE!$E19,"")</f>
        <v>DANGÉ Jean Pierre</v>
      </c>
      <c r="B18" s="1" t="str">
        <f>IF(DISPONIBILITE!G19="oui",DISPONIBILITE!$E19,"")</f>
        <v/>
      </c>
      <c r="C18" s="1" t="str">
        <f>IF(DISPONIBILITE!H19="oui",DISPONIBILITE!$E19,"")</f>
        <v/>
      </c>
      <c r="D18" s="1" t="str">
        <f>IF(DISPONIBILITE!I19="oui",DISPONIBILITE!$E19,"")</f>
        <v>DANGÉ Jean Pierre</v>
      </c>
      <c r="E18" s="1" t="str">
        <f>IF(DISPONIBILITE!J19="oui",DISPONIBILITE!$E19,"")</f>
        <v/>
      </c>
      <c r="F18" s="1" t="str">
        <f>IF(DISPONIBILITE!K19="oui",DISPONIBILITE!$E19,"")</f>
        <v/>
      </c>
      <c r="G18" s="1" t="str">
        <f>IF(DISPONIBILITE!L19="oui",DISPONIBILITE!$E19,"")</f>
        <v>DANGÉ Jean Pierre</v>
      </c>
      <c r="H18" s="1" t="str">
        <f>IF(DISPONIBILITE!M19="oui",DISPONIBILITE!$E19,"")</f>
        <v/>
      </c>
      <c r="I18" s="1" t="str">
        <f>IF(DISPONIBILITE!N19="oui",DISPONIBILITE!$E19,"")</f>
        <v/>
      </c>
      <c r="J18" s="1" t="str">
        <f>IF(DISPONIBILITE!O19="oui",DISPONIBILITE!$E19,"")</f>
        <v>DANGÉ Jean Pierre</v>
      </c>
      <c r="K18" s="1" t="str">
        <f>IF(DISPONIBILITE!P19="oui",DISPONIBILITE!$E19,"")</f>
        <v/>
      </c>
      <c r="L18" s="1" t="str">
        <f>IF(DISPONIBILITE!Q19="oui",DISPONIBILITE!$E19,"")</f>
        <v/>
      </c>
      <c r="M18" s="1" t="str">
        <f>IF(DISPONIBILITE!R19="oui",DISPONIBILITE!$E19,"")</f>
        <v>DANGÉ Jean Pierre</v>
      </c>
      <c r="N18" s="1" t="str">
        <f>IF(DISPONIBILITE!S19="oui",DISPONIBILITE!$E19,"")</f>
        <v/>
      </c>
      <c r="O18" s="1" t="str">
        <f>IF(DISPONIBILITE!T19="oui",DISPONIBILITE!$E19,"")</f>
        <v/>
      </c>
      <c r="P18" s="1" t="str">
        <f>IF(DISPONIBILITE!U19="oui",DISPONIBILITE!$E19,"")</f>
        <v>DANGÉ Jean Pierre</v>
      </c>
      <c r="Q18" s="1" t="str">
        <f>IF(DISPONIBILITE!V19="oui",DISPONIBILITE!$E19,"")</f>
        <v/>
      </c>
      <c r="R18" s="1" t="str">
        <f>IF(DISPONIBILITE!W19="oui",DISPONIBILITE!$E19,"")</f>
        <v/>
      </c>
    </row>
    <row r="19" spans="1:18">
      <c r="A19" s="1" t="str">
        <f>IF(DISPONIBILITE!F20="oui",DISPONIBILITE!$E20,"")</f>
        <v/>
      </c>
      <c r="B19" s="1" t="str">
        <f>IF(DISPONIBILITE!G20="oui",DISPONIBILITE!$E20,"")</f>
        <v>DANIEL Alain</v>
      </c>
      <c r="C19" s="1" t="str">
        <f>IF(DISPONIBILITE!H20="oui",DISPONIBILITE!$E20,"")</f>
        <v>DANIEL Alain</v>
      </c>
      <c r="D19" s="1" t="str">
        <f>IF(DISPONIBILITE!I20="oui",DISPONIBILITE!$E20,"")</f>
        <v/>
      </c>
      <c r="E19" s="1" t="str">
        <f>IF(DISPONIBILITE!J20="oui",DISPONIBILITE!$E20,"")</f>
        <v>DANIEL Alain</v>
      </c>
      <c r="F19" s="1" t="str">
        <f>IF(DISPONIBILITE!K20="oui",DISPONIBILITE!$E20,"")</f>
        <v>DANIEL Alain</v>
      </c>
      <c r="G19" s="1" t="str">
        <f>IF(DISPONIBILITE!L20="oui",DISPONIBILITE!$E20,"")</f>
        <v/>
      </c>
      <c r="H19" s="1" t="str">
        <f>IF(DISPONIBILITE!M20="oui",DISPONIBILITE!$E20,"")</f>
        <v>DANIEL Alain</v>
      </c>
      <c r="I19" s="1" t="str">
        <f>IF(DISPONIBILITE!N20="oui",DISPONIBILITE!$E20,"")</f>
        <v/>
      </c>
      <c r="J19" s="1" t="str">
        <f>IF(DISPONIBILITE!O20="oui",DISPONIBILITE!$E20,"")</f>
        <v/>
      </c>
      <c r="K19" s="1" t="str">
        <f>IF(DISPONIBILITE!P20="oui",DISPONIBILITE!$E20,"")</f>
        <v/>
      </c>
      <c r="L19" s="1" t="str">
        <f>IF(DISPONIBILITE!Q20="oui",DISPONIBILITE!$E20,"")</f>
        <v>DANIEL Alain</v>
      </c>
      <c r="M19" s="1" t="str">
        <f>IF(DISPONIBILITE!R20="oui",DISPONIBILITE!$E20,"")</f>
        <v/>
      </c>
      <c r="N19" s="1" t="str">
        <f>IF(DISPONIBILITE!S20="oui",DISPONIBILITE!$E20,"")</f>
        <v>DANIEL Alain</v>
      </c>
      <c r="O19" s="1" t="str">
        <f>IF(DISPONIBILITE!T20="oui",DISPONIBILITE!$E20,"")</f>
        <v>DANIEL Alain</v>
      </c>
      <c r="P19" s="1" t="str">
        <f>IF(DISPONIBILITE!U20="oui",DISPONIBILITE!$E20,"")</f>
        <v>DANIEL Alain</v>
      </c>
      <c r="Q19" s="1" t="str">
        <f>IF(DISPONIBILITE!V20="oui",DISPONIBILITE!$E20,"")</f>
        <v>DANIEL Alain</v>
      </c>
      <c r="R19" s="1" t="str">
        <f>IF(DISPONIBILITE!W20="oui",DISPONIBILITE!$E20,"")</f>
        <v>DANIEL Alain</v>
      </c>
    </row>
    <row r="20" spans="1:18">
      <c r="A20" s="1" t="str">
        <f>IF(DISPONIBILITE!F21="oui",DISPONIBILITE!$E21,"")</f>
        <v/>
      </c>
      <c r="B20" s="1" t="str">
        <f>IF(DISPONIBILITE!G21="oui",DISPONIBILITE!$E21,"")</f>
        <v/>
      </c>
      <c r="C20" s="1" t="str">
        <f>IF(DISPONIBILITE!H21="oui",DISPONIBILITE!$E21,"")</f>
        <v>DANIEL Annie France</v>
      </c>
      <c r="D20" s="1" t="str">
        <f>IF(DISPONIBILITE!I21="oui",DISPONIBILITE!$E21,"")</f>
        <v/>
      </c>
      <c r="E20" s="1" t="str">
        <f>IF(DISPONIBILITE!J21="oui",DISPONIBILITE!$E21,"")</f>
        <v>DANIEL Annie France</v>
      </c>
      <c r="F20" s="1" t="str">
        <f>IF(DISPONIBILITE!K21="oui",DISPONIBILITE!$E21,"")</f>
        <v>DANIEL Annie France</v>
      </c>
      <c r="G20" s="1" t="str">
        <f>IF(DISPONIBILITE!L21="oui",DISPONIBILITE!$E21,"")</f>
        <v/>
      </c>
      <c r="H20" s="1" t="str">
        <f>IF(DISPONIBILITE!M21="oui",DISPONIBILITE!$E21,"")</f>
        <v/>
      </c>
      <c r="I20" s="1" t="str">
        <f>IF(DISPONIBILITE!N21="oui",DISPONIBILITE!$E21,"")</f>
        <v/>
      </c>
      <c r="J20" s="1" t="str">
        <f>IF(DISPONIBILITE!O21="oui",DISPONIBILITE!$E21,"")</f>
        <v/>
      </c>
      <c r="K20" s="1" t="str">
        <f>IF(DISPONIBILITE!P21="oui",DISPONIBILITE!$E21,"")</f>
        <v/>
      </c>
      <c r="L20" s="1" t="str">
        <f>IF(DISPONIBILITE!Q21="oui",DISPONIBILITE!$E21,"")</f>
        <v>DANIEL Annie France</v>
      </c>
      <c r="M20" s="1" t="str">
        <f>IF(DISPONIBILITE!R21="oui",DISPONIBILITE!$E21,"")</f>
        <v/>
      </c>
      <c r="N20" s="1" t="str">
        <f>IF(DISPONIBILITE!S21="oui",DISPONIBILITE!$E21,"")</f>
        <v>DANIEL Annie France</v>
      </c>
      <c r="O20" s="1" t="str">
        <f>IF(DISPONIBILITE!T21="oui",DISPONIBILITE!$E21,"")</f>
        <v>DANIEL Annie France</v>
      </c>
      <c r="P20" s="1" t="str">
        <f>IF(DISPONIBILITE!U21="oui",DISPONIBILITE!$E21,"")</f>
        <v>DANIEL Annie France</v>
      </c>
      <c r="Q20" s="1" t="str">
        <f>IF(DISPONIBILITE!V21="oui",DISPONIBILITE!$E21,"")</f>
        <v>DANIEL Annie France</v>
      </c>
      <c r="R20" s="1" t="str">
        <f>IF(DISPONIBILITE!W21="oui",DISPONIBILITE!$E21,"")</f>
        <v>DANIEL Annie France</v>
      </c>
    </row>
    <row r="21" spans="1:18">
      <c r="A21" s="1" t="str">
        <f>IF(DISPONIBILITE!F22="oui",DISPONIBILITE!$E22,"")</f>
        <v/>
      </c>
      <c r="B21" s="1" t="str">
        <f>IF(DISPONIBILITE!G22="oui",DISPONIBILITE!$E22,"")</f>
        <v>DENES Annick</v>
      </c>
      <c r="C21" s="1" t="str">
        <f>IF(DISPONIBILITE!H22="oui",DISPONIBILITE!$E22,"")</f>
        <v/>
      </c>
      <c r="D21" s="1" t="str">
        <f>IF(DISPONIBILITE!I22="oui",DISPONIBILITE!$E22,"")</f>
        <v/>
      </c>
      <c r="E21" s="1" t="str">
        <f>IF(DISPONIBILITE!J22="oui",DISPONIBILITE!$E22,"")</f>
        <v/>
      </c>
      <c r="F21" s="1" t="str">
        <f>IF(DISPONIBILITE!K22="oui",DISPONIBILITE!$E22,"")</f>
        <v>DENES Annick</v>
      </c>
      <c r="G21" s="1" t="str">
        <f>IF(DISPONIBILITE!L22="oui",DISPONIBILITE!$E22,"")</f>
        <v/>
      </c>
      <c r="H21" s="1" t="str">
        <f>IF(DISPONIBILITE!M22="oui",DISPONIBILITE!$E22,"")</f>
        <v>DENES Annick</v>
      </c>
      <c r="I21" s="1" t="str">
        <f>IF(DISPONIBILITE!N22="oui",DISPONIBILITE!$E22,"")</f>
        <v/>
      </c>
      <c r="J21" s="1" t="str">
        <f>IF(DISPONIBILITE!O22="oui",DISPONIBILITE!$E22,"")</f>
        <v/>
      </c>
      <c r="K21" s="1" t="str">
        <f>IF(DISPONIBILITE!P22="oui",DISPONIBILITE!$E22,"")</f>
        <v>DENES Annick</v>
      </c>
      <c r="L21" s="1" t="str">
        <f>IF(DISPONIBILITE!Q22="oui",DISPONIBILITE!$E22,"")</f>
        <v>DENES Annick</v>
      </c>
      <c r="M21" s="1" t="str">
        <f>IF(DISPONIBILITE!R22="oui",DISPONIBILITE!$E22,"")</f>
        <v/>
      </c>
      <c r="N21" s="1" t="str">
        <f>IF(DISPONIBILITE!S22="oui",DISPONIBILITE!$E22,"")</f>
        <v>DENES Annick</v>
      </c>
      <c r="O21" s="1" t="str">
        <f>IF(DISPONIBILITE!T22="oui",DISPONIBILITE!$E22,"")</f>
        <v>DENES Annick</v>
      </c>
      <c r="P21" s="1" t="str">
        <f>IF(DISPONIBILITE!U22="oui",DISPONIBILITE!$E22,"")</f>
        <v/>
      </c>
      <c r="Q21" s="1" t="str">
        <f>IF(DISPONIBILITE!V22="oui",DISPONIBILITE!$E22,"")</f>
        <v>DENES Annick</v>
      </c>
      <c r="R21" s="1" t="str">
        <f>IF(DISPONIBILITE!W22="oui",DISPONIBILITE!$E22,"")</f>
        <v>DENES Annick</v>
      </c>
    </row>
    <row r="22" spans="1:18">
      <c r="A22" s="1" t="str">
        <f>IF(DISPONIBILITE!F23="oui",DISPONIBILITE!$E23,"")</f>
        <v/>
      </c>
      <c r="B22" s="1" t="str">
        <f>IF(DISPONIBILITE!G23="oui",DISPONIBILITE!$E23,"")</f>
        <v>DESECHALLIERS Carole</v>
      </c>
      <c r="C22" s="1" t="str">
        <f>IF(DISPONIBILITE!H23="oui",DISPONIBILITE!$E23,"")</f>
        <v/>
      </c>
      <c r="D22" s="1" t="str">
        <f>IF(DISPONIBILITE!I23="oui",DISPONIBILITE!$E23,"")</f>
        <v/>
      </c>
      <c r="E22" s="1" t="str">
        <f>IF(DISPONIBILITE!J23="oui",DISPONIBILITE!$E23,"")</f>
        <v>DESECHALLIERS Carole</v>
      </c>
      <c r="F22" s="1" t="str">
        <f>IF(DISPONIBILITE!K23="oui",DISPONIBILITE!$E23,"")</f>
        <v/>
      </c>
      <c r="G22" s="1" t="str">
        <f>IF(DISPONIBILITE!L23="oui",DISPONIBILITE!$E23,"")</f>
        <v/>
      </c>
      <c r="H22" s="1" t="str">
        <f>IF(DISPONIBILITE!M23="oui",DISPONIBILITE!$E23,"")</f>
        <v/>
      </c>
      <c r="I22" s="1" t="str">
        <f>IF(DISPONIBILITE!N23="oui",DISPONIBILITE!$E23,"")</f>
        <v/>
      </c>
      <c r="J22" s="1" t="str">
        <f>IF(DISPONIBILITE!O23="oui",DISPONIBILITE!$E23,"")</f>
        <v/>
      </c>
      <c r="K22" s="1" t="str">
        <f>IF(DISPONIBILITE!P23="oui",DISPONIBILITE!$E23,"")</f>
        <v/>
      </c>
      <c r="L22" s="1" t="str">
        <f>IF(DISPONIBILITE!Q23="oui",DISPONIBILITE!$E23,"")</f>
        <v>DESECHALLIERS Carole</v>
      </c>
      <c r="M22" s="1" t="str">
        <f>IF(DISPONIBILITE!R23="oui",DISPONIBILITE!$E23,"")</f>
        <v/>
      </c>
      <c r="N22" s="1" t="str">
        <f>IF(DISPONIBILITE!S23="oui",DISPONIBILITE!$E23,"")</f>
        <v/>
      </c>
      <c r="O22" s="1" t="str">
        <f>IF(DISPONIBILITE!T23="oui",DISPONIBILITE!$E23,"")</f>
        <v>DESECHALLIERS Carole</v>
      </c>
      <c r="P22" s="1" t="str">
        <f>IF(DISPONIBILITE!U23="oui",DISPONIBILITE!$E23,"")</f>
        <v>DESECHALLIERS Carole</v>
      </c>
      <c r="Q22" s="1" t="str">
        <f>IF(DISPONIBILITE!V23="oui",DISPONIBILITE!$E23,"")</f>
        <v>DESECHALLIERS Carole</v>
      </c>
      <c r="R22" s="1" t="str">
        <f>IF(DISPONIBILITE!W23="oui",DISPONIBILITE!$E23,"")</f>
        <v>DESECHALLIERS Carole</v>
      </c>
    </row>
    <row r="23" spans="1:18">
      <c r="A23" s="1" t="str">
        <f>IF(DISPONIBILITE!F24="oui",DISPONIBILITE!$E24,"")</f>
        <v>DESJARDINS Jean Luc</v>
      </c>
      <c r="B23" s="1" t="str">
        <f>IF(DISPONIBILITE!G24="oui",DISPONIBILITE!$E24,"")</f>
        <v>DESJARDINS Jean Luc</v>
      </c>
      <c r="C23" s="1" t="str">
        <f>IF(DISPONIBILITE!H24="oui",DISPONIBILITE!$E24,"")</f>
        <v/>
      </c>
      <c r="D23" s="1" t="str">
        <f>IF(DISPONIBILITE!I24="oui",DISPONIBILITE!$E24,"")</f>
        <v>DESJARDINS Jean Luc</v>
      </c>
      <c r="E23" s="1" t="str">
        <f>IF(DISPONIBILITE!J24="oui",DISPONIBILITE!$E24,"")</f>
        <v>DESJARDINS Jean Luc</v>
      </c>
      <c r="F23" s="1" t="str">
        <f>IF(DISPONIBILITE!K24="oui",DISPONIBILITE!$E24,"")</f>
        <v/>
      </c>
      <c r="G23" s="1" t="str">
        <f>IF(DISPONIBILITE!L24="oui",DISPONIBILITE!$E24,"")</f>
        <v>DESJARDINS Jean Luc</v>
      </c>
      <c r="H23" s="1" t="str">
        <f>IF(DISPONIBILITE!M24="oui",DISPONIBILITE!$E24,"")</f>
        <v>DESJARDINS Jean Luc</v>
      </c>
      <c r="I23" s="1" t="str">
        <f>IF(DISPONIBILITE!N24="oui",DISPONIBILITE!$E24,"")</f>
        <v/>
      </c>
      <c r="J23" s="1" t="str">
        <f>IF(DISPONIBILITE!O24="oui",DISPONIBILITE!$E24,"")</f>
        <v/>
      </c>
      <c r="K23" s="1" t="str">
        <f>IF(DISPONIBILITE!P24="oui",DISPONIBILITE!$E24,"")</f>
        <v>DESJARDINS Jean Luc</v>
      </c>
      <c r="L23" s="1" t="str">
        <f>IF(DISPONIBILITE!Q24="oui",DISPONIBILITE!$E24,"")</f>
        <v/>
      </c>
      <c r="M23" s="1" t="str">
        <f>IF(DISPONIBILITE!R24="oui",DISPONIBILITE!$E24,"")</f>
        <v>DESJARDINS Jean Luc</v>
      </c>
      <c r="N23" s="1" t="str">
        <f>IF(DISPONIBILITE!S24="oui",DISPONIBILITE!$E24,"")</f>
        <v>DESJARDINS Jean Luc</v>
      </c>
      <c r="O23" s="1" t="str">
        <f>IF(DISPONIBILITE!T24="oui",DISPONIBILITE!$E24,"")</f>
        <v/>
      </c>
      <c r="P23" s="1" t="str">
        <f>IF(DISPONIBILITE!U24="oui",DISPONIBILITE!$E24,"")</f>
        <v>DESJARDINS Jean Luc</v>
      </c>
      <c r="Q23" s="1" t="str">
        <f>IF(DISPONIBILITE!V24="oui",DISPONIBILITE!$E24,"")</f>
        <v/>
      </c>
      <c r="R23" s="1" t="str">
        <f>IF(DISPONIBILITE!W24="oui",DISPONIBILITE!$E24,"")</f>
        <v>DESJARDINS Jean Luc</v>
      </c>
    </row>
    <row r="24" spans="1:18">
      <c r="A24" s="1" t="str">
        <f>IF(DISPONIBILITE!F25="oui",DISPONIBILITE!$E25,"")</f>
        <v>DUPUY Isabelle</v>
      </c>
      <c r="B24" s="1" t="str">
        <f>IF(DISPONIBILITE!G25="oui",DISPONIBILITE!$E25,"")</f>
        <v>DUPUY Isabelle</v>
      </c>
      <c r="C24" s="1" t="str">
        <f>IF(DISPONIBILITE!H25="oui",DISPONIBILITE!$E25,"")</f>
        <v>DUPUY Isabelle</v>
      </c>
      <c r="D24" s="1" t="str">
        <f>IF(DISPONIBILITE!I25="oui",DISPONIBILITE!$E25,"")</f>
        <v>DUPUY Isabelle</v>
      </c>
      <c r="E24" s="1" t="str">
        <f>IF(DISPONIBILITE!J25="oui",DISPONIBILITE!$E25,"")</f>
        <v/>
      </c>
      <c r="F24" s="1" t="str">
        <f>IF(DISPONIBILITE!K25="oui",DISPONIBILITE!$E25,"")</f>
        <v/>
      </c>
      <c r="G24" s="1" t="str">
        <f>IF(DISPONIBILITE!L25="oui",DISPONIBILITE!$E25,"")</f>
        <v/>
      </c>
      <c r="H24" s="1" t="str">
        <f>IF(DISPONIBILITE!M25="oui",DISPONIBILITE!$E25,"")</f>
        <v/>
      </c>
      <c r="I24" s="1" t="str">
        <f>IF(DISPONIBILITE!N25="oui",DISPONIBILITE!$E25,"")</f>
        <v/>
      </c>
      <c r="J24" s="1" t="str">
        <f>IF(DISPONIBILITE!O25="oui",DISPONIBILITE!$E25,"")</f>
        <v>DUPUY Isabelle</v>
      </c>
      <c r="K24" s="1" t="str">
        <f>IF(DISPONIBILITE!P25="oui",DISPONIBILITE!$E25,"")</f>
        <v>DUPUY Isabelle</v>
      </c>
      <c r="L24" s="1" t="str">
        <f>IF(DISPONIBILITE!Q25="oui",DISPONIBILITE!$E25,"")</f>
        <v>DUPUY Isabelle</v>
      </c>
      <c r="M24" s="1" t="str">
        <f>IF(DISPONIBILITE!R25="oui",DISPONIBILITE!$E25,"")</f>
        <v>DUPUY Isabelle</v>
      </c>
      <c r="N24" s="1" t="str">
        <f>IF(DISPONIBILITE!S25="oui",DISPONIBILITE!$E25,"")</f>
        <v>DUPUY Isabelle</v>
      </c>
      <c r="O24" s="1" t="str">
        <f>IF(DISPONIBILITE!T25="oui",DISPONIBILITE!$E25,"")</f>
        <v>DUPUY Isabelle</v>
      </c>
      <c r="P24" s="1" t="str">
        <f>IF(DISPONIBILITE!U25="oui",DISPONIBILITE!$E25,"")</f>
        <v>DUPUY Isabelle</v>
      </c>
      <c r="Q24" s="1" t="str">
        <f>IF(DISPONIBILITE!V25="oui",DISPONIBILITE!$E25,"")</f>
        <v>DUPUY Isabelle</v>
      </c>
      <c r="R24" s="1" t="str">
        <f>IF(DISPONIBILITE!W25="oui",DISPONIBILITE!$E25,"")</f>
        <v>DUPUY Isabelle</v>
      </c>
    </row>
    <row r="25" spans="1:18">
      <c r="A25" s="1" t="str">
        <f>IF(DISPONIBILITE!F26="oui",DISPONIBILITE!$E26,"")</f>
        <v/>
      </c>
      <c r="B25" s="1" t="str">
        <f>IF(DISPONIBILITE!G26="oui",DISPONIBILITE!$E26,"")</f>
        <v>DUTERQUE Frédérique</v>
      </c>
      <c r="C25" s="1" t="str">
        <f>IF(DISPONIBILITE!H26="oui",DISPONIBILITE!$E26,"")</f>
        <v>DUTERQUE Frédérique</v>
      </c>
      <c r="D25" s="1" t="str">
        <f>IF(DISPONIBILITE!I26="oui",DISPONIBILITE!$E26,"")</f>
        <v/>
      </c>
      <c r="E25" s="1" t="str">
        <f>IF(DISPONIBILITE!J26="oui",DISPONIBILITE!$E26,"")</f>
        <v>DUTERQUE Frédérique</v>
      </c>
      <c r="F25" s="1" t="str">
        <f>IF(DISPONIBILITE!K26="oui",DISPONIBILITE!$E26,"")</f>
        <v>DUTERQUE Frédérique</v>
      </c>
      <c r="G25" s="1" t="str">
        <f>IF(DISPONIBILITE!L26="oui",DISPONIBILITE!$E26,"")</f>
        <v/>
      </c>
      <c r="H25" s="1" t="str">
        <f>IF(DISPONIBILITE!M26="oui",DISPONIBILITE!$E26,"")</f>
        <v/>
      </c>
      <c r="I25" s="1" t="str">
        <f>IF(DISPONIBILITE!N26="oui",DISPONIBILITE!$E26,"")</f>
        <v/>
      </c>
      <c r="J25" s="1" t="str">
        <f>IF(DISPONIBILITE!O26="oui",DISPONIBILITE!$E26,"")</f>
        <v/>
      </c>
      <c r="K25" s="1" t="str">
        <f>IF(DISPONIBILITE!P26="oui",DISPONIBILITE!$E26,"")</f>
        <v>DUTERQUE Frédérique</v>
      </c>
      <c r="L25" s="1" t="str">
        <f>IF(DISPONIBILITE!Q26="oui",DISPONIBILITE!$E26,"")</f>
        <v>DUTERQUE Frédérique</v>
      </c>
      <c r="M25" s="1" t="str">
        <f>IF(DISPONIBILITE!R26="oui",DISPONIBILITE!$E26,"")</f>
        <v/>
      </c>
      <c r="N25" s="1" t="str">
        <f>IF(DISPONIBILITE!S26="oui",DISPONIBILITE!$E26,"")</f>
        <v/>
      </c>
      <c r="O25" s="1" t="str">
        <f>IF(DISPONIBILITE!T26="oui",DISPONIBILITE!$E26,"")</f>
        <v/>
      </c>
      <c r="P25" s="1" t="str">
        <f>IF(DISPONIBILITE!U26="oui",DISPONIBILITE!$E26,"")</f>
        <v>DUTERQUE Frédérique</v>
      </c>
      <c r="Q25" s="1" t="str">
        <f>IF(DISPONIBILITE!V26="oui",DISPONIBILITE!$E26,"")</f>
        <v>DUTERQUE Frédérique</v>
      </c>
      <c r="R25" s="1" t="str">
        <f>IF(DISPONIBILITE!W26="oui",DISPONIBILITE!$E26,"")</f>
        <v>DUTERQUE Frédérique</v>
      </c>
    </row>
    <row r="26" spans="1:18">
      <c r="A26" s="1" t="str">
        <f>IF(DISPONIBILITE!F27="oui",DISPONIBILITE!$E27,"")</f>
        <v/>
      </c>
      <c r="B26" s="1" t="str">
        <f>IF(DISPONIBILITE!G27="oui",DISPONIBILITE!$E27,"")</f>
        <v/>
      </c>
      <c r="C26" s="1" t="str">
        <f>IF(DISPONIBILITE!H27="oui",DISPONIBILITE!$E27,"")</f>
        <v/>
      </c>
      <c r="D26" s="1" t="str">
        <f>IF(DISPONIBILITE!I27="oui",DISPONIBILITE!$E27,"")</f>
        <v/>
      </c>
      <c r="E26" s="1" t="str">
        <f>IF(DISPONIBILITE!J27="oui",DISPONIBILITE!$E27,"")</f>
        <v/>
      </c>
      <c r="F26" s="1" t="str">
        <f>IF(DISPONIBILITE!K27="oui",DISPONIBILITE!$E27,"")</f>
        <v/>
      </c>
      <c r="G26" s="1" t="str">
        <f>IF(DISPONIBILITE!L27="oui",DISPONIBILITE!$E27,"")</f>
        <v>FER (THG) Mélissa</v>
      </c>
      <c r="H26" s="1" t="str">
        <f>IF(DISPONIBILITE!M27="oui",DISPONIBILITE!$E27,"")</f>
        <v>FER (THG) Mélissa</v>
      </c>
      <c r="I26" s="1" t="str">
        <f>IF(DISPONIBILITE!N27="oui",DISPONIBILITE!$E27,"")</f>
        <v/>
      </c>
      <c r="J26" s="1" t="str">
        <f>IF(DISPONIBILITE!O27="oui",DISPONIBILITE!$E27,"")</f>
        <v>FER (THG) Mélissa</v>
      </c>
      <c r="K26" s="1" t="str">
        <f>IF(DISPONIBILITE!P27="oui",DISPONIBILITE!$E27,"")</f>
        <v>FER (THG) Mélissa</v>
      </c>
      <c r="L26" s="1" t="str">
        <f>IF(DISPONIBILITE!Q27="oui",DISPONIBILITE!$E27,"")</f>
        <v/>
      </c>
      <c r="M26" s="1" t="str">
        <f>IF(DISPONIBILITE!R27="oui",DISPONIBILITE!$E27,"")</f>
        <v/>
      </c>
      <c r="N26" s="1" t="str">
        <f>IF(DISPONIBILITE!S27="oui",DISPONIBILITE!$E27,"")</f>
        <v/>
      </c>
      <c r="O26" s="1" t="str">
        <f>IF(DISPONIBILITE!T27="oui",DISPONIBILITE!$E27,"")</f>
        <v/>
      </c>
      <c r="P26" s="1" t="str">
        <f>IF(DISPONIBILITE!U27="oui",DISPONIBILITE!$E27,"")</f>
        <v/>
      </c>
      <c r="Q26" s="1" t="str">
        <f>IF(DISPONIBILITE!V27="oui",DISPONIBILITE!$E27,"")</f>
        <v/>
      </c>
      <c r="R26" s="1" t="str">
        <f>IF(DISPONIBILITE!W27="oui",DISPONIBILITE!$E27,"")</f>
        <v/>
      </c>
    </row>
    <row r="27" spans="1:18">
      <c r="A27" s="1" t="str">
        <f>IF(DISPONIBILITE!F28="oui",DISPONIBILITE!$E28,"")</f>
        <v/>
      </c>
      <c r="B27" s="1" t="str">
        <f>IF(DISPONIBILITE!G28="oui",DISPONIBILITE!$E28,"")</f>
        <v>FISSEUX Rosalina</v>
      </c>
      <c r="C27" s="1" t="str">
        <f>IF(DISPONIBILITE!H28="oui",DISPONIBILITE!$E28,"")</f>
        <v/>
      </c>
      <c r="D27" s="1" t="str">
        <f>IF(DISPONIBILITE!I28="oui",DISPONIBILITE!$E28,"")</f>
        <v/>
      </c>
      <c r="E27" s="1" t="str">
        <f>IF(DISPONIBILITE!J28="oui",DISPONIBILITE!$E28,"")</f>
        <v/>
      </c>
      <c r="F27" s="1" t="str">
        <f>IF(DISPONIBILITE!K28="oui",DISPONIBILITE!$E28,"")</f>
        <v/>
      </c>
      <c r="G27" s="1" t="str">
        <f>IF(DISPONIBILITE!L28="oui",DISPONIBILITE!$E28,"")</f>
        <v>FISSEUX Rosalina</v>
      </c>
      <c r="H27" s="1" t="str">
        <f>IF(DISPONIBILITE!M28="oui",DISPONIBILITE!$E28,"")</f>
        <v/>
      </c>
      <c r="I27" s="1" t="str">
        <f>IF(DISPONIBILITE!N28="oui",DISPONIBILITE!$E28,"")</f>
        <v/>
      </c>
      <c r="J27" s="1" t="str">
        <f>IF(DISPONIBILITE!O28="oui",DISPONIBILITE!$E28,"")</f>
        <v/>
      </c>
      <c r="K27" s="1" t="str">
        <f>IF(DISPONIBILITE!P28="oui",DISPONIBILITE!$E28,"")</f>
        <v>FISSEUX Rosalina</v>
      </c>
      <c r="L27" s="1" t="str">
        <f>IF(DISPONIBILITE!Q28="oui",DISPONIBILITE!$E28,"")</f>
        <v/>
      </c>
      <c r="M27" s="1" t="str">
        <f>IF(DISPONIBILITE!R28="oui",DISPONIBILITE!$E28,"")</f>
        <v/>
      </c>
      <c r="N27" s="1" t="str">
        <f>IF(DISPONIBILITE!S28="oui",DISPONIBILITE!$E28,"")</f>
        <v/>
      </c>
      <c r="O27" s="1" t="str">
        <f>IF(DISPONIBILITE!T28="oui",DISPONIBILITE!$E28,"")</f>
        <v>FISSEUX Rosalina</v>
      </c>
      <c r="P27" s="1" t="str">
        <f>IF(DISPONIBILITE!U28="oui",DISPONIBILITE!$E28,"")</f>
        <v/>
      </c>
      <c r="Q27" s="1" t="str">
        <f>IF(DISPONIBILITE!V28="oui",DISPONIBILITE!$E28,"")</f>
        <v/>
      </c>
      <c r="R27" s="1" t="str">
        <f>IF(DISPONIBILITE!W28="oui",DISPONIBILITE!$E28,"")</f>
        <v>FISSEUX Rosalina</v>
      </c>
    </row>
    <row r="28" spans="1:18">
      <c r="A28" s="1" t="str">
        <f>IF(DISPONIBILITE!F29="oui",DISPONIBILITE!$E29,"")</f>
        <v>FLOCH Philippe</v>
      </c>
      <c r="B28" s="1" t="str">
        <f>IF(DISPONIBILITE!G29="oui",DISPONIBILITE!$E29,"")</f>
        <v/>
      </c>
      <c r="C28" s="1" t="str">
        <f>IF(DISPONIBILITE!H29="oui",DISPONIBILITE!$E29,"")</f>
        <v/>
      </c>
      <c r="D28" s="1" t="str">
        <f>IF(DISPONIBILITE!I29="oui",DISPONIBILITE!$E29,"")</f>
        <v>FLOCH Philippe</v>
      </c>
      <c r="E28" s="1" t="str">
        <f>IF(DISPONIBILITE!J29="oui",DISPONIBILITE!$E29,"")</f>
        <v/>
      </c>
      <c r="F28" s="1" t="str">
        <f>IF(DISPONIBILITE!K29="oui",DISPONIBILITE!$E29,"")</f>
        <v/>
      </c>
      <c r="G28" s="1" t="str">
        <f>IF(DISPONIBILITE!L29="oui",DISPONIBILITE!$E29,"")</f>
        <v>FLOCH Philippe</v>
      </c>
      <c r="H28" s="1" t="str">
        <f>IF(DISPONIBILITE!M29="oui",DISPONIBILITE!$E29,"")</f>
        <v/>
      </c>
      <c r="I28" s="1" t="str">
        <f>IF(DISPONIBILITE!N29="oui",DISPONIBILITE!$E29,"")</f>
        <v/>
      </c>
      <c r="J28" s="1" t="str">
        <f>IF(DISPONIBILITE!O29="oui",DISPONIBILITE!$E29,"")</f>
        <v>FLOCH Philippe</v>
      </c>
      <c r="K28" s="1" t="str">
        <f>IF(DISPONIBILITE!P29="oui",DISPONIBILITE!$E29,"")</f>
        <v/>
      </c>
      <c r="L28" s="1" t="str">
        <f>IF(DISPONIBILITE!Q29="oui",DISPONIBILITE!$E29,"")</f>
        <v/>
      </c>
      <c r="M28" s="1" t="str">
        <f>IF(DISPONIBILITE!R29="oui",DISPONIBILITE!$E29,"")</f>
        <v>FLOCH Philippe</v>
      </c>
      <c r="N28" s="1" t="str">
        <f>IF(DISPONIBILITE!S29="oui",DISPONIBILITE!$E29,"")</f>
        <v/>
      </c>
      <c r="O28" s="1" t="str">
        <f>IF(DISPONIBILITE!T29="oui",DISPONIBILITE!$E29,"")</f>
        <v/>
      </c>
      <c r="P28" s="1" t="str">
        <f>IF(DISPONIBILITE!U29="oui",DISPONIBILITE!$E29,"")</f>
        <v/>
      </c>
      <c r="Q28" s="1" t="str">
        <f>IF(DISPONIBILITE!V29="oui",DISPONIBILITE!$E29,"")</f>
        <v/>
      </c>
      <c r="R28" s="1" t="str">
        <f>IF(DISPONIBILITE!W29="oui",DISPONIBILITE!$E29,"")</f>
        <v/>
      </c>
    </row>
    <row r="29" spans="1:18">
      <c r="A29" s="1" t="str">
        <f>IF(DISPONIBILITE!F30="oui",DISPONIBILITE!$E30,"")</f>
        <v>GAONACH (THG) Sarah</v>
      </c>
      <c r="B29" s="1" t="str">
        <f>IF(DISPONIBILITE!G30="oui",DISPONIBILITE!$E30,"")</f>
        <v>GAONACH (THG) Sarah</v>
      </c>
      <c r="C29" s="1" t="str">
        <f>IF(DISPONIBILITE!H30="oui",DISPONIBILITE!$E30,"")</f>
        <v/>
      </c>
      <c r="D29" s="1" t="str">
        <f>IF(DISPONIBILITE!I30="oui",DISPONIBILITE!$E30,"")</f>
        <v>GAONACH (THG) Sarah</v>
      </c>
      <c r="E29" s="1" t="str">
        <f>IF(DISPONIBILITE!J30="oui",DISPONIBILITE!$E30,"")</f>
        <v>GAONACH (THG) Sarah</v>
      </c>
      <c r="F29" s="1" t="str">
        <f>IF(DISPONIBILITE!K30="oui",DISPONIBILITE!$E30,"")</f>
        <v/>
      </c>
      <c r="G29" s="1" t="str">
        <f>IF(DISPONIBILITE!L30="oui",DISPONIBILITE!$E30,"")</f>
        <v/>
      </c>
      <c r="H29" s="1" t="str">
        <f>IF(DISPONIBILITE!M30="oui",DISPONIBILITE!$E30,"")</f>
        <v/>
      </c>
      <c r="I29" s="1" t="str">
        <f>IF(DISPONIBILITE!N30="oui",DISPONIBILITE!$E30,"")</f>
        <v/>
      </c>
      <c r="J29" s="1" t="str">
        <f>IF(DISPONIBILITE!O30="oui",DISPONIBILITE!$E30,"")</f>
        <v/>
      </c>
      <c r="K29" s="1" t="str">
        <f>IF(DISPONIBILITE!P30="oui",DISPONIBILITE!$E30,"")</f>
        <v/>
      </c>
      <c r="L29" s="1" t="str">
        <f>IF(DISPONIBILITE!Q30="oui",DISPONIBILITE!$E30,"")</f>
        <v/>
      </c>
      <c r="M29" s="1" t="str">
        <f>IF(DISPONIBILITE!R30="oui",DISPONIBILITE!$E30,"")</f>
        <v/>
      </c>
      <c r="N29" s="1" t="str">
        <f>IF(DISPONIBILITE!S30="oui",DISPONIBILITE!$E30,"")</f>
        <v/>
      </c>
      <c r="O29" s="1" t="str">
        <f>IF(DISPONIBILITE!T30="oui",DISPONIBILITE!$E30,"")</f>
        <v/>
      </c>
      <c r="P29" s="1" t="str">
        <f>IF(DISPONIBILITE!U30="oui",DISPONIBILITE!$E30,"")</f>
        <v/>
      </c>
      <c r="Q29" s="1" t="str">
        <f>IF(DISPONIBILITE!V30="oui",DISPONIBILITE!$E30,"")</f>
        <v/>
      </c>
      <c r="R29" s="1" t="str">
        <f>IF(DISPONIBILITE!W30="oui",DISPONIBILITE!$E30,"")</f>
        <v/>
      </c>
    </row>
    <row r="30" spans="1:18">
      <c r="A30" s="1" t="str">
        <f>IF(DISPONIBILITE!F31="oui",DISPONIBILITE!$E31,"")</f>
        <v/>
      </c>
      <c r="B30" s="1" t="str">
        <f>IF(DISPONIBILITE!G31="oui",DISPONIBILITE!$E31,"")</f>
        <v/>
      </c>
      <c r="C30" s="1" t="str">
        <f>IF(DISPONIBILITE!H31="oui",DISPONIBILITE!$E31,"")</f>
        <v>GARCETTE Jade</v>
      </c>
      <c r="D30" s="1" t="str">
        <f>IF(DISPONIBILITE!I31="oui",DISPONIBILITE!$E31,"")</f>
        <v/>
      </c>
      <c r="E30" s="1" t="str">
        <f>IF(DISPONIBILITE!J31="oui",DISPONIBILITE!$E31,"")</f>
        <v/>
      </c>
      <c r="F30" s="1" t="str">
        <f>IF(DISPONIBILITE!K31="oui",DISPONIBILITE!$E31,"")</f>
        <v>GARCETTE Jade</v>
      </c>
      <c r="G30" s="1" t="str">
        <f>IF(DISPONIBILITE!L31="oui",DISPONIBILITE!$E31,"")</f>
        <v/>
      </c>
      <c r="H30" s="1" t="str">
        <f>IF(DISPONIBILITE!M31="oui",DISPONIBILITE!$E31,"")</f>
        <v/>
      </c>
      <c r="I30" s="1" t="str">
        <f>IF(DISPONIBILITE!N31="oui",DISPONIBILITE!$E31,"")</f>
        <v>GARCETTE Jade</v>
      </c>
      <c r="J30" s="1" t="str">
        <f>IF(DISPONIBILITE!O31="oui",DISPONIBILITE!$E31,"")</f>
        <v/>
      </c>
      <c r="K30" s="1" t="str">
        <f>IF(DISPONIBILITE!P31="oui",DISPONIBILITE!$E31,"")</f>
        <v/>
      </c>
      <c r="L30" s="1" t="str">
        <f>IF(DISPONIBILITE!Q31="oui",DISPONIBILITE!$E31,"")</f>
        <v>GARCETTE Jade</v>
      </c>
      <c r="M30" s="1" t="str">
        <f>IF(DISPONIBILITE!R31="oui",DISPONIBILITE!$E31,"")</f>
        <v/>
      </c>
      <c r="N30" s="1" t="str">
        <f>IF(DISPONIBILITE!S31="oui",DISPONIBILITE!$E31,"")</f>
        <v/>
      </c>
      <c r="O30" s="1" t="str">
        <f>IF(DISPONIBILITE!T31="oui",DISPONIBILITE!$E31,"")</f>
        <v>GARCETTE Jade</v>
      </c>
      <c r="P30" s="1" t="str">
        <f>IF(DISPONIBILITE!U31="oui",DISPONIBILITE!$E31,"")</f>
        <v/>
      </c>
      <c r="Q30" s="1" t="str">
        <f>IF(DISPONIBILITE!V31="oui",DISPONIBILITE!$E31,"")</f>
        <v>GARCETTE Jade</v>
      </c>
      <c r="R30" s="1" t="str">
        <f>IF(DISPONIBILITE!W31="oui",DISPONIBILITE!$E31,"")</f>
        <v>GARCETTE Jade</v>
      </c>
    </row>
    <row r="31" spans="1:18">
      <c r="A31" s="1" t="str">
        <f>IF(DISPONIBILITE!F32="oui",DISPONIBILITE!$E32,"")</f>
        <v/>
      </c>
      <c r="B31" s="1" t="str">
        <f>IF(DISPONIBILITE!G32="oui",DISPONIBILITE!$E32,"")</f>
        <v/>
      </c>
      <c r="C31" s="1" t="str">
        <f>IF(DISPONIBILITE!H32="oui",DISPONIBILITE!$E32,"")</f>
        <v/>
      </c>
      <c r="D31" s="1" t="str">
        <f>IF(DISPONIBILITE!I32="oui",DISPONIBILITE!$E32,"")</f>
        <v/>
      </c>
      <c r="E31" s="1" t="str">
        <f>IF(DISPONIBILITE!J32="oui",DISPONIBILITE!$E32,"")</f>
        <v/>
      </c>
      <c r="F31" s="1" t="str">
        <f>IF(DISPONIBILITE!K32="oui",DISPONIBILITE!$E32,"")</f>
        <v/>
      </c>
      <c r="G31" s="1" t="str">
        <f>IF(DISPONIBILITE!L32="oui",DISPONIBILITE!$E32,"")</f>
        <v/>
      </c>
      <c r="H31" s="1" t="str">
        <f>IF(DISPONIBILITE!M32="oui",DISPONIBILITE!$E32,"")</f>
        <v/>
      </c>
      <c r="I31" s="1" t="str">
        <f>IF(DISPONIBILITE!N32="oui",DISPONIBILITE!$E32,"")</f>
        <v/>
      </c>
      <c r="J31" s="1" t="str">
        <f>IF(DISPONIBILITE!O32="oui",DISPONIBILITE!$E32,"")</f>
        <v/>
      </c>
      <c r="K31" s="1" t="str">
        <f>IF(DISPONIBILITE!P32="oui",DISPONIBILITE!$E32,"")</f>
        <v/>
      </c>
      <c r="L31" s="1" t="str">
        <f>IF(DISPONIBILITE!Q32="oui",DISPONIBILITE!$E32,"")</f>
        <v/>
      </c>
      <c r="M31" s="1" t="str">
        <f>IF(DISPONIBILITE!R32="oui",DISPONIBILITE!$E32,"")</f>
        <v/>
      </c>
      <c r="N31" s="1" t="str">
        <f>IF(DISPONIBILITE!S32="oui",DISPONIBILITE!$E32,"")</f>
        <v/>
      </c>
      <c r="O31" s="1" t="str">
        <f>IF(DISPONIBILITE!T32="oui",DISPONIBILITE!$E32,"")</f>
        <v/>
      </c>
      <c r="P31" s="1" t="str">
        <f>IF(DISPONIBILITE!U32="oui",DISPONIBILITE!$E32,"")</f>
        <v/>
      </c>
      <c r="Q31" s="1" t="str">
        <f>IF(DISPONIBILITE!V32="oui",DISPONIBILITE!$E32,"")</f>
        <v>GERNIGON Laurence</v>
      </c>
      <c r="R31" s="1" t="str">
        <f>IF(DISPONIBILITE!W32="oui",DISPONIBILITE!$E32,"")</f>
        <v>GERNIGON Laurence</v>
      </c>
    </row>
    <row r="32" spans="1:18">
      <c r="A32" s="1" t="str">
        <f>IF(DISPONIBILITE!F33="oui",DISPONIBILITE!$E33,"")</f>
        <v>GUEGUEN (K) Sébastien</v>
      </c>
      <c r="B32" s="1" t="str">
        <f>IF(DISPONIBILITE!G33="oui",DISPONIBILITE!$E33,"")</f>
        <v>GUEGUEN (K) Sébastien</v>
      </c>
      <c r="C32" s="1" t="str">
        <f>IF(DISPONIBILITE!H33="oui",DISPONIBILITE!$E33,"")</f>
        <v/>
      </c>
      <c r="D32" s="1" t="str">
        <f>IF(DISPONIBILITE!I33="oui",DISPONIBILITE!$E33,"")</f>
        <v>GUEGUEN (K) Sébastien</v>
      </c>
      <c r="E32" s="1" t="str">
        <f>IF(DISPONIBILITE!J33="oui",DISPONIBILITE!$E33,"")</f>
        <v>GUEGUEN (K) Sébastien</v>
      </c>
      <c r="F32" s="1" t="str">
        <f>IF(DISPONIBILITE!K33="oui",DISPONIBILITE!$E33,"")</f>
        <v/>
      </c>
      <c r="G32" s="1" t="str">
        <f>IF(DISPONIBILITE!L33="oui",DISPONIBILITE!$E33,"")</f>
        <v/>
      </c>
      <c r="H32" s="1" t="str">
        <f>IF(DISPONIBILITE!M33="oui",DISPONIBILITE!$E33,"")</f>
        <v/>
      </c>
      <c r="I32" s="1" t="str">
        <f>IF(DISPONIBILITE!N33="oui",DISPONIBILITE!$E33,"")</f>
        <v/>
      </c>
      <c r="J32" s="1" t="str">
        <f>IF(DISPONIBILITE!O33="oui",DISPONIBILITE!$E33,"")</f>
        <v>GUEGUEN (K) Sébastien</v>
      </c>
      <c r="K32" s="1" t="str">
        <f>IF(DISPONIBILITE!P33="oui",DISPONIBILITE!$E33,"")</f>
        <v>GUEGUEN (K) Sébastien</v>
      </c>
      <c r="L32" s="1" t="str">
        <f>IF(DISPONIBILITE!Q33="oui",DISPONIBILITE!$E33,"")</f>
        <v/>
      </c>
      <c r="M32" s="1" t="str">
        <f>IF(DISPONIBILITE!R33="oui",DISPONIBILITE!$E33,"")</f>
        <v>GUEGUEN (K) Sébastien</v>
      </c>
      <c r="N32" s="1" t="str">
        <f>IF(DISPONIBILITE!S33="oui",DISPONIBILITE!$E33,"")</f>
        <v>GUEGUEN (K) Sébastien</v>
      </c>
      <c r="O32" s="1" t="str">
        <f>IF(DISPONIBILITE!T33="oui",DISPONIBILITE!$E33,"")</f>
        <v/>
      </c>
      <c r="P32" s="1" t="str">
        <f>IF(DISPONIBILITE!U33="oui",DISPONIBILITE!$E33,"")</f>
        <v/>
      </c>
      <c r="Q32" s="1" t="str">
        <f>IF(DISPONIBILITE!V33="oui",DISPONIBILITE!$E33,"")</f>
        <v/>
      </c>
      <c r="R32" s="1" t="str">
        <f>IF(DISPONIBILITE!W33="oui",DISPONIBILITE!$E33,"")</f>
        <v/>
      </c>
    </row>
    <row r="33" spans="1:18">
      <c r="A33" s="1" t="str">
        <f>IF(DISPONIBILITE!F34="oui",DISPONIBILITE!$E34,"")</f>
        <v>GUERROT (THG) Gildas</v>
      </c>
      <c r="B33" s="1" t="str">
        <f>IF(DISPONIBILITE!G34="oui",DISPONIBILITE!$E34,"")</f>
        <v>GUERROT (THG) Gildas</v>
      </c>
      <c r="C33" s="1" t="str">
        <f>IF(DISPONIBILITE!H34="oui",DISPONIBILITE!$E34,"")</f>
        <v/>
      </c>
      <c r="D33" s="1" t="str">
        <f>IF(DISPONIBILITE!I34="oui",DISPONIBILITE!$E34,"")</f>
        <v>GUERROT (THG) Gildas</v>
      </c>
      <c r="E33" s="1" t="str">
        <f>IF(DISPONIBILITE!J34="oui",DISPONIBILITE!$E34,"")</f>
        <v>GUERROT (THG) Gildas</v>
      </c>
      <c r="F33" s="1" t="str">
        <f>IF(DISPONIBILITE!K34="oui",DISPONIBILITE!$E34,"")</f>
        <v/>
      </c>
      <c r="G33" s="1" t="str">
        <f>IF(DISPONIBILITE!L34="oui",DISPONIBILITE!$E34,"")</f>
        <v/>
      </c>
      <c r="H33" s="1" t="str">
        <f>IF(DISPONIBILITE!M34="oui",DISPONIBILITE!$E34,"")</f>
        <v/>
      </c>
      <c r="I33" s="1" t="str">
        <f>IF(DISPONIBILITE!N34="oui",DISPONIBILITE!$E34,"")</f>
        <v/>
      </c>
      <c r="J33" s="1" t="str">
        <f>IF(DISPONIBILITE!O34="oui",DISPONIBILITE!$E34,"")</f>
        <v/>
      </c>
      <c r="K33" s="1" t="str">
        <f>IF(DISPONIBILITE!P34="oui",DISPONIBILITE!$E34,"")</f>
        <v/>
      </c>
      <c r="L33" s="1" t="str">
        <f>IF(DISPONIBILITE!Q34="oui",DISPONIBILITE!$E34,"")</f>
        <v/>
      </c>
      <c r="M33" s="1" t="str">
        <f>IF(DISPONIBILITE!R34="oui",DISPONIBILITE!$E34,"")</f>
        <v/>
      </c>
      <c r="N33" s="1" t="str">
        <f>IF(DISPONIBILITE!S34="oui",DISPONIBILITE!$E34,"")</f>
        <v/>
      </c>
      <c r="O33" s="1" t="str">
        <f>IF(DISPONIBILITE!T34="oui",DISPONIBILITE!$E34,"")</f>
        <v/>
      </c>
      <c r="P33" s="1" t="str">
        <f>IF(DISPONIBILITE!U34="oui",DISPONIBILITE!$E34,"")</f>
        <v/>
      </c>
      <c r="Q33" s="1" t="str">
        <f>IF(DISPONIBILITE!V34="oui",DISPONIBILITE!$E34,"")</f>
        <v/>
      </c>
      <c r="R33" s="1" t="str">
        <f>IF(DISPONIBILITE!W34="oui",DISPONIBILITE!$E34,"")</f>
        <v/>
      </c>
    </row>
    <row r="34" spans="1:18">
      <c r="A34" s="1" t="str">
        <f>IF(DISPONIBILITE!F35="oui",DISPONIBILITE!$E35,"")</f>
        <v>GUEZENNEC (K) Bruno</v>
      </c>
      <c r="B34" s="1" t="str">
        <f>IF(DISPONIBILITE!G35="oui",DISPONIBILITE!$E35,"")</f>
        <v>GUEZENNEC (K) Bruno</v>
      </c>
      <c r="C34" s="1" t="str">
        <f>IF(DISPONIBILITE!H35="oui",DISPONIBILITE!$E35,"")</f>
        <v/>
      </c>
      <c r="D34" s="1" t="str">
        <f>IF(DISPONIBILITE!I35="oui",DISPONIBILITE!$E35,"")</f>
        <v>GUEZENNEC (K) Bruno</v>
      </c>
      <c r="E34" s="1" t="str">
        <f>IF(DISPONIBILITE!J35="oui",DISPONIBILITE!$E35,"")</f>
        <v>GUEZENNEC (K) Bruno</v>
      </c>
      <c r="F34" s="1" t="str">
        <f>IF(DISPONIBILITE!K35="oui",DISPONIBILITE!$E35,"")</f>
        <v/>
      </c>
      <c r="G34" s="1" t="str">
        <f>IF(DISPONIBILITE!L35="oui",DISPONIBILITE!$E35,"")</f>
        <v/>
      </c>
      <c r="H34" s="1" t="str">
        <f>IF(DISPONIBILITE!M35="oui",DISPONIBILITE!$E35,"")</f>
        <v/>
      </c>
      <c r="I34" s="1" t="str">
        <f>IF(DISPONIBILITE!N35="oui",DISPONIBILITE!$E35,"")</f>
        <v/>
      </c>
      <c r="J34" s="1" t="str">
        <f>IF(DISPONIBILITE!O35="oui",DISPONIBILITE!$E35,"")</f>
        <v/>
      </c>
      <c r="K34" s="1" t="str">
        <f>IF(DISPONIBILITE!P35="oui",DISPONIBILITE!$E35,"")</f>
        <v/>
      </c>
      <c r="L34" s="1" t="str">
        <f>IF(DISPONIBILITE!Q35="oui",DISPONIBILITE!$E35,"")</f>
        <v/>
      </c>
      <c r="M34" s="1" t="str">
        <f>IF(DISPONIBILITE!R35="oui",DISPONIBILITE!$E35,"")</f>
        <v/>
      </c>
      <c r="N34" s="1" t="str">
        <f>IF(DISPONIBILITE!S35="oui",DISPONIBILITE!$E35,"")</f>
        <v/>
      </c>
      <c r="O34" s="1" t="str">
        <f>IF(DISPONIBILITE!T35="oui",DISPONIBILITE!$E35,"")</f>
        <v/>
      </c>
      <c r="P34" s="1" t="str">
        <f>IF(DISPONIBILITE!U35="oui",DISPONIBILITE!$E35,"")</f>
        <v/>
      </c>
      <c r="Q34" s="1" t="str">
        <f>IF(DISPONIBILITE!V35="oui",DISPONIBILITE!$E35,"")</f>
        <v/>
      </c>
      <c r="R34" s="1" t="str">
        <f>IF(DISPONIBILITE!W35="oui",DISPONIBILITE!$E35,"")</f>
        <v/>
      </c>
    </row>
    <row r="35" spans="1:18">
      <c r="A35" s="1" t="str">
        <f>IF(DISPONIBILITE!F36="oui",DISPONIBILITE!$E36,"")</f>
        <v/>
      </c>
      <c r="B35" s="1" t="str">
        <f>IF(DISPONIBILITE!G36="oui",DISPONIBILITE!$E36,"")</f>
        <v/>
      </c>
      <c r="C35" s="1" t="str">
        <f>IF(DISPONIBILITE!H36="oui",DISPONIBILITE!$E36,"")</f>
        <v/>
      </c>
      <c r="D35" s="1" t="str">
        <f>IF(DISPONIBILITE!I36="oui",DISPONIBILITE!$E36,"")</f>
        <v/>
      </c>
      <c r="E35" s="1" t="str">
        <f>IF(DISPONIBILITE!J36="oui",DISPONIBILITE!$E36,"")</f>
        <v/>
      </c>
      <c r="F35" s="1" t="str">
        <f>IF(DISPONIBILITE!K36="oui",DISPONIBILITE!$E36,"")</f>
        <v>GUTIERREZ Valentina</v>
      </c>
      <c r="G35" s="1" t="str">
        <f>IF(DISPONIBILITE!L36="oui",DISPONIBILITE!$E36,"")</f>
        <v/>
      </c>
      <c r="H35" s="1" t="str">
        <f>IF(DISPONIBILITE!M36="oui",DISPONIBILITE!$E36,"")</f>
        <v/>
      </c>
      <c r="I35" s="1" t="str">
        <f>IF(DISPONIBILITE!N36="oui",DISPONIBILITE!$E36,"")</f>
        <v>GUTIERREZ Valentina</v>
      </c>
      <c r="J35" s="1" t="str">
        <f>IF(DISPONIBILITE!O36="oui",DISPONIBILITE!$E36,"")</f>
        <v/>
      </c>
      <c r="K35" s="1" t="str">
        <f>IF(DISPONIBILITE!P36="oui",DISPONIBILITE!$E36,"")</f>
        <v/>
      </c>
      <c r="L35" s="1" t="str">
        <f>IF(DISPONIBILITE!Q36="oui",DISPONIBILITE!$E36,"")</f>
        <v/>
      </c>
      <c r="M35" s="1" t="str">
        <f>IF(DISPONIBILITE!R36="oui",DISPONIBILITE!$E36,"")</f>
        <v/>
      </c>
      <c r="N35" s="1" t="str">
        <f>IF(DISPONIBILITE!S36="oui",DISPONIBILITE!$E36,"")</f>
        <v/>
      </c>
      <c r="O35" s="1" t="str">
        <f>IF(DISPONIBILITE!T36="oui",DISPONIBILITE!$E36,"")</f>
        <v/>
      </c>
      <c r="P35" s="1" t="str">
        <f>IF(DISPONIBILITE!U36="oui",DISPONIBILITE!$E36,"")</f>
        <v/>
      </c>
      <c r="Q35" s="1" t="str">
        <f>IF(DISPONIBILITE!V36="oui",DISPONIBILITE!$E36,"")</f>
        <v/>
      </c>
      <c r="R35" s="1" t="str">
        <f>IF(DISPONIBILITE!W36="oui",DISPONIBILITE!$E36,"")</f>
        <v/>
      </c>
    </row>
    <row r="36" spans="1:18">
      <c r="A36" s="1" t="str">
        <f>IF(DISPONIBILITE!F37="oui",DISPONIBILITE!$E37,"")</f>
        <v/>
      </c>
      <c r="B36" s="1" t="str">
        <f>IF(DISPONIBILITE!G37="oui",DISPONIBILITE!$E37,"")</f>
        <v/>
      </c>
      <c r="C36" s="1" t="str">
        <f>IF(DISPONIBILITE!H37="oui",DISPONIBILITE!$E37,"")</f>
        <v>HADOUZI Yasmine</v>
      </c>
      <c r="D36" s="1" t="str">
        <f>IF(DISPONIBILITE!I37="oui",DISPONIBILITE!$E37,"")</f>
        <v/>
      </c>
      <c r="E36" s="1" t="str">
        <f>IF(DISPONIBILITE!J37="oui",DISPONIBILITE!$E37,"")</f>
        <v/>
      </c>
      <c r="F36" s="1" t="str">
        <f>IF(DISPONIBILITE!K37="oui",DISPONIBILITE!$E37,"")</f>
        <v>HADOUZI Yasmine</v>
      </c>
      <c r="G36" s="1" t="str">
        <f>IF(DISPONIBILITE!L37="oui",DISPONIBILITE!$E37,"")</f>
        <v/>
      </c>
      <c r="H36" s="1" t="str">
        <f>IF(DISPONIBILITE!M37="oui",DISPONIBILITE!$E37,"")</f>
        <v/>
      </c>
      <c r="I36" s="1" t="str">
        <f>IF(DISPONIBILITE!N37="oui",DISPONIBILITE!$E37,"")</f>
        <v>HADOUZI Yasmine</v>
      </c>
      <c r="J36" s="1" t="str">
        <f>IF(DISPONIBILITE!O37="oui",DISPONIBILITE!$E37,"")</f>
        <v/>
      </c>
      <c r="K36" s="1" t="str">
        <f>IF(DISPONIBILITE!P37="oui",DISPONIBILITE!$E37,"")</f>
        <v/>
      </c>
      <c r="L36" s="1" t="str">
        <f>IF(DISPONIBILITE!Q37="oui",DISPONIBILITE!$E37,"")</f>
        <v>HADOUZI Yasmine</v>
      </c>
      <c r="M36" s="1" t="str">
        <f>IF(DISPONIBILITE!R37="oui",DISPONIBILITE!$E37,"")</f>
        <v/>
      </c>
      <c r="N36" s="1" t="str">
        <f>IF(DISPONIBILITE!S37="oui",DISPONIBILITE!$E37,"")</f>
        <v/>
      </c>
      <c r="O36" s="1" t="str">
        <f>IF(DISPONIBILITE!T37="oui",DISPONIBILITE!$E37,"")</f>
        <v>HADOUZI Yasmine</v>
      </c>
      <c r="P36" s="1" t="str">
        <f>IF(DISPONIBILITE!U37="oui",DISPONIBILITE!$E37,"")</f>
        <v/>
      </c>
      <c r="Q36" s="1" t="str">
        <f>IF(DISPONIBILITE!V37="oui",DISPONIBILITE!$E37,"")</f>
        <v>HADOUZI Yasmine</v>
      </c>
      <c r="R36" s="1" t="str">
        <f>IF(DISPONIBILITE!W37="oui",DISPONIBILITE!$E37,"")</f>
        <v>HADOUZI Yasmine</v>
      </c>
    </row>
    <row r="37" spans="1:18">
      <c r="A37" s="1" t="str">
        <f>IF(DISPONIBILITE!F38="oui",DISPONIBILITE!$E38,"")</f>
        <v/>
      </c>
      <c r="B37" s="1" t="str">
        <f>IF(DISPONIBILITE!G38="oui",DISPONIBILITE!$E38,"")</f>
        <v/>
      </c>
      <c r="C37" s="1" t="str">
        <f>IF(DISPONIBILITE!H38="oui",DISPONIBILITE!$E38,"")</f>
        <v/>
      </c>
      <c r="D37" s="1" t="str">
        <f>IF(DISPONIBILITE!I38="oui",DISPONIBILITE!$E38,"")</f>
        <v/>
      </c>
      <c r="E37" s="1" t="str">
        <f>IF(DISPONIBILITE!J38="oui",DISPONIBILITE!$E38,"")</f>
        <v/>
      </c>
      <c r="F37" s="1" t="str">
        <f>IF(DISPONIBILITE!K38="oui",DISPONIBILITE!$E38,"")</f>
        <v>HELAC Adélie</v>
      </c>
      <c r="G37" s="1" t="str">
        <f>IF(DISPONIBILITE!L38="oui",DISPONIBILITE!$E38,"")</f>
        <v/>
      </c>
      <c r="H37" s="1" t="str">
        <f>IF(DISPONIBILITE!M38="oui",DISPONIBILITE!$E38,"")</f>
        <v/>
      </c>
      <c r="I37" s="1" t="str">
        <f>IF(DISPONIBILITE!N38="oui",DISPONIBILITE!$E38,"")</f>
        <v>HELAC Adélie</v>
      </c>
      <c r="J37" s="1" t="str">
        <f>IF(DISPONIBILITE!O38="oui",DISPONIBILITE!$E38,"")</f>
        <v/>
      </c>
      <c r="K37" s="1" t="str">
        <f>IF(DISPONIBILITE!P38="oui",DISPONIBILITE!$E38,"")</f>
        <v/>
      </c>
      <c r="L37" s="1" t="str">
        <f>IF(DISPONIBILITE!Q38="oui",DISPONIBILITE!$E38,"")</f>
        <v/>
      </c>
      <c r="M37" s="1" t="str">
        <f>IF(DISPONIBILITE!R38="oui",DISPONIBILITE!$E38,"")</f>
        <v/>
      </c>
      <c r="N37" s="1" t="str">
        <f>IF(DISPONIBILITE!S38="oui",DISPONIBILITE!$E38,"")</f>
        <v/>
      </c>
      <c r="O37" s="1" t="str">
        <f>IF(DISPONIBILITE!T38="oui",DISPONIBILITE!$E38,"")</f>
        <v/>
      </c>
      <c r="P37" s="1" t="str">
        <f>IF(DISPONIBILITE!U38="oui",DISPONIBILITE!$E38,"")</f>
        <v/>
      </c>
      <c r="Q37" s="1" t="str">
        <f>IF(DISPONIBILITE!V38="oui",DISPONIBILITE!$E38,"")</f>
        <v>HELAC Adélie</v>
      </c>
      <c r="R37" s="1" t="str">
        <f>IF(DISPONIBILITE!W38="oui",DISPONIBILITE!$E38,"")</f>
        <v/>
      </c>
    </row>
    <row r="38" spans="1:18">
      <c r="A38" s="1" t="str">
        <f>IF(DISPONIBILITE!F39="oui",DISPONIBILITE!$E39,"")</f>
        <v>JANOT (K) Laetitia</v>
      </c>
      <c r="B38" s="1" t="str">
        <f>IF(DISPONIBILITE!G39="oui",DISPONIBILITE!$E39,"")</f>
        <v>JANOT (K) Laetitia</v>
      </c>
      <c r="C38" s="1" t="str">
        <f>IF(DISPONIBILITE!H39="oui",DISPONIBILITE!$E39,"")</f>
        <v/>
      </c>
      <c r="D38" s="1" t="str">
        <f>IF(DISPONIBILITE!I39="oui",DISPONIBILITE!$E39,"")</f>
        <v>JANOT (K) Laetitia</v>
      </c>
      <c r="E38" s="1" t="str">
        <f>IF(DISPONIBILITE!J39="oui",DISPONIBILITE!$E39,"")</f>
        <v>JANOT (K) Laetitia</v>
      </c>
      <c r="F38" s="1" t="str">
        <f>IF(DISPONIBILITE!K39="oui",DISPONIBILITE!$E39,"")</f>
        <v/>
      </c>
      <c r="G38" s="1" t="str">
        <f>IF(DISPONIBILITE!L39="oui",DISPONIBILITE!$E39,"")</f>
        <v/>
      </c>
      <c r="H38" s="1" t="str">
        <f>IF(DISPONIBILITE!M39="oui",DISPONIBILITE!$E39,"")</f>
        <v/>
      </c>
      <c r="I38" s="1" t="str">
        <f>IF(DISPONIBILITE!N39="oui",DISPONIBILITE!$E39,"")</f>
        <v/>
      </c>
      <c r="J38" s="1" t="str">
        <f>IF(DISPONIBILITE!O39="oui",DISPONIBILITE!$E39,"")</f>
        <v>JANOT (K) Laetitia</v>
      </c>
      <c r="K38" s="1" t="str">
        <f>IF(DISPONIBILITE!P39="oui",DISPONIBILITE!$E39,"")</f>
        <v>JANOT (K) Laetitia</v>
      </c>
      <c r="L38" s="1" t="str">
        <f>IF(DISPONIBILITE!Q39="oui",DISPONIBILITE!$E39,"")</f>
        <v/>
      </c>
      <c r="M38" s="1" t="str">
        <f>IF(DISPONIBILITE!R39="oui",DISPONIBILITE!$E39,"")</f>
        <v>JANOT (K) Laetitia</v>
      </c>
      <c r="N38" s="1" t="str">
        <f>IF(DISPONIBILITE!S39="oui",DISPONIBILITE!$E39,"")</f>
        <v>JANOT (K) Laetitia</v>
      </c>
      <c r="O38" s="1" t="str">
        <f>IF(DISPONIBILITE!T39="oui",DISPONIBILITE!$E39,"")</f>
        <v/>
      </c>
      <c r="P38" s="1" t="str">
        <f>IF(DISPONIBILITE!U39="oui",DISPONIBILITE!$E39,"")</f>
        <v/>
      </c>
      <c r="Q38" s="1" t="str">
        <f>IF(DISPONIBILITE!V39="oui",DISPONIBILITE!$E39,"")</f>
        <v/>
      </c>
      <c r="R38" s="1" t="str">
        <f>IF(DISPONIBILITE!W39="oui",DISPONIBILITE!$E39,"")</f>
        <v/>
      </c>
    </row>
    <row r="39" spans="1:18">
      <c r="A39" s="1" t="str">
        <f>IF(DISPONIBILITE!F40="oui",DISPONIBILITE!$E40,"")</f>
        <v/>
      </c>
      <c r="B39" s="1" t="str">
        <f>IF(DISPONIBILITE!G40="oui",DISPONIBILITE!$E40,"")</f>
        <v/>
      </c>
      <c r="C39" s="1" t="str">
        <f>IF(DISPONIBILITE!H40="oui",DISPONIBILITE!$E40,"")</f>
        <v/>
      </c>
      <c r="D39" s="1" t="str">
        <f>IF(DISPONIBILITE!I40="oui",DISPONIBILITE!$E40,"")</f>
        <v/>
      </c>
      <c r="E39" s="1" t="str">
        <f>IF(DISPONIBILITE!J40="oui",DISPONIBILITE!$E40,"")</f>
        <v>KERLEO Anne Marie</v>
      </c>
      <c r="F39" s="1" t="str">
        <f>IF(DISPONIBILITE!K40="oui",DISPONIBILITE!$E40,"")</f>
        <v/>
      </c>
      <c r="G39" s="1" t="str">
        <f>IF(DISPONIBILITE!L40="oui",DISPONIBILITE!$E40,"")</f>
        <v/>
      </c>
      <c r="H39" s="1" t="str">
        <f>IF(DISPONIBILITE!M40="oui",DISPONIBILITE!$E40,"")</f>
        <v/>
      </c>
      <c r="I39" s="1" t="str">
        <f>IF(DISPONIBILITE!N40="oui",DISPONIBILITE!$E40,"")</f>
        <v/>
      </c>
      <c r="J39" s="1" t="str">
        <f>IF(DISPONIBILITE!O40="oui",DISPONIBILITE!$E40,"")</f>
        <v/>
      </c>
      <c r="K39" s="1" t="str">
        <f>IF(DISPONIBILITE!P40="oui",DISPONIBILITE!$E40,"")</f>
        <v>KERLEO Anne Marie</v>
      </c>
      <c r="L39" s="1" t="str">
        <f>IF(DISPONIBILITE!Q40="oui",DISPONIBILITE!$E40,"")</f>
        <v/>
      </c>
      <c r="M39" s="1" t="str">
        <f>IF(DISPONIBILITE!R40="oui",DISPONIBILITE!$E40,"")</f>
        <v/>
      </c>
      <c r="N39" s="1" t="str">
        <f>IF(DISPONIBILITE!S40="oui",DISPONIBILITE!$E40,"")</f>
        <v>KERLEO Anne Marie</v>
      </c>
      <c r="O39" s="1" t="str">
        <f>IF(DISPONIBILITE!T40="oui",DISPONIBILITE!$E40,"")</f>
        <v/>
      </c>
      <c r="P39" s="1" t="str">
        <f>IF(DISPONIBILITE!U40="oui",DISPONIBILITE!$E40,"")</f>
        <v/>
      </c>
      <c r="Q39" s="1" t="str">
        <f>IF(DISPONIBILITE!V40="oui",DISPONIBILITE!$E40,"")</f>
        <v>KERLEO Anne Marie</v>
      </c>
      <c r="R39" s="1" t="str">
        <f>IF(DISPONIBILITE!W40="oui",DISPONIBILITE!$E40,"")</f>
        <v/>
      </c>
    </row>
    <row r="40" spans="1:18">
      <c r="A40" s="1" t="str">
        <f>IF(DISPONIBILITE!F41="oui",DISPONIBILITE!$E41,"")</f>
        <v/>
      </c>
      <c r="B40" s="1" t="str">
        <f>IF(DISPONIBILITE!G41="oui",DISPONIBILITE!$E41,"")</f>
        <v/>
      </c>
      <c r="C40" s="1" t="str">
        <f>IF(DISPONIBILITE!H41="oui",DISPONIBILITE!$E41,"")</f>
        <v/>
      </c>
      <c r="D40" s="1" t="str">
        <f>IF(DISPONIBILITE!I41="oui",DISPONIBILITE!$E41,"")</f>
        <v/>
      </c>
      <c r="E40" s="1" t="str">
        <f>IF(DISPONIBILITE!J41="oui",DISPONIBILITE!$E41,"")</f>
        <v/>
      </c>
      <c r="F40" s="1" t="str">
        <f>IF(DISPONIBILITE!K41="oui",DISPONIBILITE!$E41,"")</f>
        <v/>
      </c>
      <c r="G40" s="1" t="str">
        <f>IF(DISPONIBILITE!L41="oui",DISPONIBILITE!$E41,"")</f>
        <v/>
      </c>
      <c r="H40" s="1" t="str">
        <f>IF(DISPONIBILITE!M41="oui",DISPONIBILITE!$E41,"")</f>
        <v/>
      </c>
      <c r="I40" s="1" t="str">
        <f>IF(DISPONIBILITE!N41="oui",DISPONIBILITE!$E41,"")</f>
        <v/>
      </c>
      <c r="J40" s="1" t="str">
        <f>IF(DISPONIBILITE!O41="oui",DISPONIBILITE!$E41,"")</f>
        <v>KERVELLA (K) Virginie</v>
      </c>
      <c r="K40" s="1" t="str">
        <f>IF(DISPONIBILITE!P41="oui",DISPONIBILITE!$E41,"")</f>
        <v>KERVELLA (K) Virginie</v>
      </c>
      <c r="L40" s="1" t="str">
        <f>IF(DISPONIBILITE!Q41="oui",DISPONIBILITE!$E41,"")</f>
        <v/>
      </c>
      <c r="M40" s="1" t="str">
        <f>IF(DISPONIBILITE!R41="oui",DISPONIBILITE!$E41,"")</f>
        <v>KERVELLA (K) Virginie</v>
      </c>
      <c r="N40" s="1" t="str">
        <f>IF(DISPONIBILITE!S41="oui",DISPONIBILITE!$E41,"")</f>
        <v>KERVELLA (K) Virginie</v>
      </c>
      <c r="O40" s="1" t="str">
        <f>IF(DISPONIBILITE!T41="oui",DISPONIBILITE!$E41,"")</f>
        <v/>
      </c>
      <c r="P40" s="1" t="str">
        <f>IF(DISPONIBILITE!U41="oui",DISPONIBILITE!$E41,"")</f>
        <v/>
      </c>
      <c r="Q40" s="1" t="str">
        <f>IF(DISPONIBILITE!V41="oui",DISPONIBILITE!$E41,"")</f>
        <v/>
      </c>
      <c r="R40" s="1" t="str">
        <f>IF(DISPONIBILITE!W41="oui",DISPONIBILITE!$E41,"")</f>
        <v/>
      </c>
    </row>
    <row r="41" spans="1:18">
      <c r="A41" s="1" t="str">
        <f>IF(DISPONIBILITE!F42="oui",DISPONIBILITE!$E42,"")</f>
        <v>LANDOUARD Frédéric</v>
      </c>
      <c r="B41" s="1" t="str">
        <f>IF(DISPONIBILITE!G42="oui",DISPONIBILITE!$E42,"")</f>
        <v>LANDOUARD Frédéric</v>
      </c>
      <c r="C41" s="1" t="str">
        <f>IF(DISPONIBILITE!H42="oui",DISPONIBILITE!$E42,"")</f>
        <v>LANDOUARD Frédéric</v>
      </c>
      <c r="D41" s="1" t="str">
        <f>IF(DISPONIBILITE!I42="oui",DISPONIBILITE!$E42,"")</f>
        <v>LANDOUARD Frédéric</v>
      </c>
      <c r="E41" s="1" t="str">
        <f>IF(DISPONIBILITE!J42="oui",DISPONIBILITE!$E42,"")</f>
        <v>LANDOUARD Frédéric</v>
      </c>
      <c r="F41" s="1" t="str">
        <f>IF(DISPONIBILITE!K42="oui",DISPONIBILITE!$E42,"")</f>
        <v>LANDOUARD Frédéric</v>
      </c>
      <c r="G41" s="1" t="str">
        <f>IF(DISPONIBILITE!L42="oui",DISPONIBILITE!$E42,"")</f>
        <v>LANDOUARD Frédéric</v>
      </c>
      <c r="H41" s="1" t="str">
        <f>IF(DISPONIBILITE!M42="oui",DISPONIBILITE!$E42,"")</f>
        <v>LANDOUARD Frédéric</v>
      </c>
      <c r="I41" s="1" t="str">
        <f>IF(DISPONIBILITE!N42="oui",DISPONIBILITE!$E42,"")</f>
        <v>LANDOUARD Frédéric</v>
      </c>
      <c r="J41" s="1" t="str">
        <f>IF(DISPONIBILITE!O42="oui",DISPONIBILITE!$E42,"")</f>
        <v>LANDOUARD Frédéric</v>
      </c>
      <c r="K41" s="1" t="str">
        <f>IF(DISPONIBILITE!P42="oui",DISPONIBILITE!$E42,"")</f>
        <v>LANDOUARD Frédéric</v>
      </c>
      <c r="L41" s="1" t="str">
        <f>IF(DISPONIBILITE!Q42="oui",DISPONIBILITE!$E42,"")</f>
        <v>LANDOUARD Frédéric</v>
      </c>
      <c r="M41" s="1" t="str">
        <f>IF(DISPONIBILITE!R42="oui",DISPONIBILITE!$E42,"")</f>
        <v>LANDOUARD Frédéric</v>
      </c>
      <c r="N41" s="1" t="str">
        <f>IF(DISPONIBILITE!S42="oui",DISPONIBILITE!$E42,"")</f>
        <v>LANDOUARD Frédéric</v>
      </c>
      <c r="O41" s="1" t="str">
        <f>IF(DISPONIBILITE!T42="oui",DISPONIBILITE!$E42,"")</f>
        <v>LANDOUARD Frédéric</v>
      </c>
      <c r="P41" s="1" t="str">
        <f>IF(DISPONIBILITE!U42="oui",DISPONIBILITE!$E42,"")</f>
        <v>LANDOUARD Frédéric</v>
      </c>
      <c r="Q41" s="1" t="str">
        <f>IF(DISPONIBILITE!V42="oui",DISPONIBILITE!$E42,"")</f>
        <v>LANDOUARD Frédéric</v>
      </c>
      <c r="R41" s="1" t="str">
        <f>IF(DISPONIBILITE!W42="oui",DISPONIBILITE!$E42,"")</f>
        <v>LANDOUARD Frédéric</v>
      </c>
    </row>
    <row r="42" spans="1:18">
      <c r="A42" s="1" t="str">
        <f>IF(DISPONIBILITE!F43="oui",DISPONIBILITE!$E43,"")</f>
        <v>LE BIHAN Guy</v>
      </c>
      <c r="B42" s="1" t="str">
        <f>IF(DISPONIBILITE!G43="oui",DISPONIBILITE!$E43,"")</f>
        <v/>
      </c>
      <c r="C42" s="1" t="str">
        <f>IF(DISPONIBILITE!H43="oui",DISPONIBILITE!$E43,"")</f>
        <v/>
      </c>
      <c r="D42" s="1" t="str">
        <f>IF(DISPONIBILITE!I43="oui",DISPONIBILITE!$E43,"")</f>
        <v/>
      </c>
      <c r="E42" s="1" t="str">
        <f>IF(DISPONIBILITE!J43="oui",DISPONIBILITE!$E43,"")</f>
        <v>LE BIHAN Guy</v>
      </c>
      <c r="F42" s="1" t="str">
        <f>IF(DISPONIBILITE!K43="oui",DISPONIBILITE!$E43,"")</f>
        <v>LE BIHAN Guy</v>
      </c>
      <c r="G42" s="1" t="str">
        <f>IF(DISPONIBILITE!L43="oui",DISPONIBILITE!$E43,"")</f>
        <v>LE BIHAN Guy</v>
      </c>
      <c r="H42" s="1" t="str">
        <f>IF(DISPONIBILITE!M43="oui",DISPONIBILITE!$E43,"")</f>
        <v/>
      </c>
      <c r="I42" s="1" t="str">
        <f>IF(DISPONIBILITE!N43="oui",DISPONIBILITE!$E43,"")</f>
        <v>LE BIHAN Guy</v>
      </c>
      <c r="J42" s="1" t="str">
        <f>IF(DISPONIBILITE!O43="oui",DISPONIBILITE!$E43,"")</f>
        <v/>
      </c>
      <c r="K42" s="1" t="str">
        <f>IF(DISPONIBILITE!P43="oui",DISPONIBILITE!$E43,"")</f>
        <v>LE BIHAN Guy</v>
      </c>
      <c r="L42" s="1" t="str">
        <f>IF(DISPONIBILITE!Q43="oui",DISPONIBILITE!$E43,"")</f>
        <v>LE BIHAN Guy</v>
      </c>
      <c r="M42" s="1" t="str">
        <f>IF(DISPONIBILITE!R43="oui",DISPONIBILITE!$E43,"")</f>
        <v/>
      </c>
      <c r="N42" s="1" t="str">
        <f>IF(DISPONIBILITE!S43="oui",DISPONIBILITE!$E43,"")</f>
        <v/>
      </c>
      <c r="O42" s="1" t="str">
        <f>IF(DISPONIBILITE!T43="oui",DISPONIBILITE!$E43,"")</f>
        <v>LE BIHAN Guy</v>
      </c>
      <c r="P42" s="1" t="str">
        <f>IF(DISPONIBILITE!U43="oui",DISPONIBILITE!$E43,"")</f>
        <v/>
      </c>
      <c r="Q42" s="1" t="str">
        <f>IF(DISPONIBILITE!V43="oui",DISPONIBILITE!$E43,"")</f>
        <v/>
      </c>
      <c r="R42" s="1" t="str">
        <f>IF(DISPONIBILITE!W43="oui",DISPONIBILITE!$E43,"")</f>
        <v/>
      </c>
    </row>
    <row r="43" spans="1:18">
      <c r="A43" s="1" t="str">
        <f>IF(DISPONIBILITE!F44="oui",DISPONIBILITE!$E44,"")</f>
        <v/>
      </c>
      <c r="B43" s="1" t="str">
        <f>IF(DISPONIBILITE!G44="oui",DISPONIBILITE!$E44,"")</f>
        <v>LE BOSSER Jean René</v>
      </c>
      <c r="C43" s="1" t="str">
        <f>IF(DISPONIBILITE!H44="oui",DISPONIBILITE!$E44,"")</f>
        <v/>
      </c>
      <c r="D43" s="1" t="str">
        <f>IF(DISPONIBILITE!I44="oui",DISPONIBILITE!$E44,"")</f>
        <v/>
      </c>
      <c r="E43" s="1" t="str">
        <f>IF(DISPONIBILITE!J44="oui",DISPONIBILITE!$E44,"")</f>
        <v/>
      </c>
      <c r="F43" s="1" t="str">
        <f>IF(DISPONIBILITE!K44="oui",DISPONIBILITE!$E44,"")</f>
        <v/>
      </c>
      <c r="G43" s="1" t="str">
        <f>IF(DISPONIBILITE!L44="oui",DISPONIBILITE!$E44,"")</f>
        <v/>
      </c>
      <c r="H43" s="1" t="str">
        <f>IF(DISPONIBILITE!M44="oui",DISPONIBILITE!$E44,"")</f>
        <v>LE BOSSER Jean René</v>
      </c>
      <c r="I43" s="1" t="str">
        <f>IF(DISPONIBILITE!N44="oui",DISPONIBILITE!$E44,"")</f>
        <v/>
      </c>
      <c r="J43" s="1" t="str">
        <f>IF(DISPONIBILITE!O44="oui",DISPONIBILITE!$E44,"")</f>
        <v/>
      </c>
      <c r="K43" s="1" t="str">
        <f>IF(DISPONIBILITE!P44="oui",DISPONIBILITE!$E44,"")</f>
        <v/>
      </c>
      <c r="L43" s="1" t="str">
        <f>IF(DISPONIBILITE!Q44="oui",DISPONIBILITE!$E44,"")</f>
        <v>LE BOSSER Jean René</v>
      </c>
      <c r="M43" s="1" t="str">
        <f>IF(DISPONIBILITE!R44="oui",DISPONIBILITE!$E44,"")</f>
        <v/>
      </c>
      <c r="N43" s="1" t="str">
        <f>IF(DISPONIBILITE!S44="oui",DISPONIBILITE!$E44,"")</f>
        <v>LE BOSSER Jean René</v>
      </c>
      <c r="O43" s="1" t="str">
        <f>IF(DISPONIBILITE!T44="oui",DISPONIBILITE!$E44,"")</f>
        <v/>
      </c>
      <c r="P43" s="1" t="str">
        <f>IF(DISPONIBILITE!U44="oui",DISPONIBILITE!$E44,"")</f>
        <v/>
      </c>
      <c r="Q43" s="1" t="str">
        <f>IF(DISPONIBILITE!V44="oui",DISPONIBILITE!$E44,"")</f>
        <v>LE BOSSER Jean René</v>
      </c>
      <c r="R43" s="1" t="str">
        <f>IF(DISPONIBILITE!W44="oui",DISPONIBILITE!$E44,"")</f>
        <v>LE BOSSER Jean René</v>
      </c>
    </row>
    <row r="44" spans="1:18">
      <c r="A44" s="1" t="str">
        <f>IF(DISPONIBILITE!F45="oui",DISPONIBILITE!$E45,"")</f>
        <v/>
      </c>
      <c r="B44" s="1" t="str">
        <f>IF(DISPONIBILITE!G45="oui",DISPONIBILITE!$E45,"")</f>
        <v>LE BOSSER Liliane</v>
      </c>
      <c r="C44" s="1" t="str">
        <f>IF(DISPONIBILITE!H45="oui",DISPONIBILITE!$E45,"")</f>
        <v/>
      </c>
      <c r="D44" s="1" t="str">
        <f>IF(DISPONIBILITE!I45="oui",DISPONIBILITE!$E45,"")</f>
        <v/>
      </c>
      <c r="E44" s="1" t="str">
        <f>IF(DISPONIBILITE!J45="oui",DISPONIBILITE!$E45,"")</f>
        <v/>
      </c>
      <c r="F44" s="1" t="str">
        <f>IF(DISPONIBILITE!K45="oui",DISPONIBILITE!$E45,"")</f>
        <v/>
      </c>
      <c r="G44" s="1" t="str">
        <f>IF(DISPONIBILITE!L45="oui",DISPONIBILITE!$E45,"")</f>
        <v/>
      </c>
      <c r="H44" s="1" t="str">
        <f>IF(DISPONIBILITE!M45="oui",DISPONIBILITE!$E45,"")</f>
        <v>LE BOSSER Liliane</v>
      </c>
      <c r="I44" s="1" t="str">
        <f>IF(DISPONIBILITE!N45="oui",DISPONIBILITE!$E45,"")</f>
        <v/>
      </c>
      <c r="J44" s="1" t="str">
        <f>IF(DISPONIBILITE!O45="oui",DISPONIBILITE!$E45,"")</f>
        <v/>
      </c>
      <c r="K44" s="1" t="str">
        <f>IF(DISPONIBILITE!P45="oui",DISPONIBILITE!$E45,"")</f>
        <v/>
      </c>
      <c r="L44" s="1" t="str">
        <f>IF(DISPONIBILITE!Q45="oui",DISPONIBILITE!$E45,"")</f>
        <v>LE BOSSER Liliane</v>
      </c>
      <c r="M44" s="1" t="str">
        <f>IF(DISPONIBILITE!R45="oui",DISPONIBILITE!$E45,"")</f>
        <v/>
      </c>
      <c r="N44" s="1" t="str">
        <f>IF(DISPONIBILITE!S45="oui",DISPONIBILITE!$E45,"")</f>
        <v>LE BOSSER Liliane</v>
      </c>
      <c r="O44" s="1" t="str">
        <f>IF(DISPONIBILITE!T45="oui",DISPONIBILITE!$E45,"")</f>
        <v/>
      </c>
      <c r="P44" s="1" t="str">
        <f>IF(DISPONIBILITE!U45="oui",DISPONIBILITE!$E45,"")</f>
        <v/>
      </c>
      <c r="Q44" s="1" t="str">
        <f>IF(DISPONIBILITE!V45="oui",DISPONIBILITE!$E45,"")</f>
        <v>LE BOSSER Liliane</v>
      </c>
      <c r="R44" s="1" t="str">
        <f>IF(DISPONIBILITE!W45="oui",DISPONIBILITE!$E45,"")</f>
        <v>LE BOSSER Liliane</v>
      </c>
    </row>
    <row r="45" spans="1:18">
      <c r="A45" s="1" t="str">
        <f>IF(DISPONIBILITE!F46="oui",DISPONIBILITE!$E46,"")</f>
        <v>LE CORRE  Jérémy</v>
      </c>
      <c r="B45" s="1" t="str">
        <f>IF(DISPONIBILITE!G46="oui",DISPONIBILITE!$E46,"")</f>
        <v>LE CORRE  Jérémy</v>
      </c>
      <c r="C45" s="1" t="str">
        <f>IF(DISPONIBILITE!H46="oui",DISPONIBILITE!$E46,"")</f>
        <v>LE CORRE  Jérémy</v>
      </c>
      <c r="D45" s="1" t="str">
        <f>IF(DISPONIBILITE!I46="oui",DISPONIBILITE!$E46,"")</f>
        <v>LE CORRE  Jérémy</v>
      </c>
      <c r="E45" s="1" t="str">
        <f>IF(DISPONIBILITE!J46="oui",DISPONIBILITE!$E46,"")</f>
        <v>LE CORRE  Jérémy</v>
      </c>
      <c r="F45" s="1" t="str">
        <f>IF(DISPONIBILITE!K46="oui",DISPONIBILITE!$E46,"")</f>
        <v>LE CORRE  Jérémy</v>
      </c>
      <c r="G45" s="1" t="str">
        <f>IF(DISPONIBILITE!L46="oui",DISPONIBILITE!$E46,"")</f>
        <v>LE CORRE  Jérémy</v>
      </c>
      <c r="H45" s="1" t="str">
        <f>IF(DISPONIBILITE!M46="oui",DISPONIBILITE!$E46,"")</f>
        <v>LE CORRE  Jérémy</v>
      </c>
      <c r="I45" s="1" t="str">
        <f>IF(DISPONIBILITE!N46="oui",DISPONIBILITE!$E46,"")</f>
        <v>LE CORRE  Jérémy</v>
      </c>
      <c r="J45" s="1" t="str">
        <f>IF(DISPONIBILITE!O46="oui",DISPONIBILITE!$E46,"")</f>
        <v>LE CORRE  Jérémy</v>
      </c>
      <c r="K45" s="1" t="str">
        <f>IF(DISPONIBILITE!P46="oui",DISPONIBILITE!$E46,"")</f>
        <v>LE CORRE  Jérémy</v>
      </c>
      <c r="L45" s="1" t="str">
        <f>IF(DISPONIBILITE!Q46="oui",DISPONIBILITE!$E46,"")</f>
        <v>LE CORRE  Jérémy</v>
      </c>
      <c r="M45" s="1" t="str">
        <f>IF(DISPONIBILITE!R46="oui",DISPONIBILITE!$E46,"")</f>
        <v>LE CORRE  Jérémy</v>
      </c>
      <c r="N45" s="1" t="str">
        <f>IF(DISPONIBILITE!S46="oui",DISPONIBILITE!$E46,"")</f>
        <v>LE CORRE  Jérémy</v>
      </c>
      <c r="O45" s="1" t="str">
        <f>IF(DISPONIBILITE!T46="oui",DISPONIBILITE!$E46,"")</f>
        <v>LE CORRE  Jérémy</v>
      </c>
      <c r="P45" s="1" t="str">
        <f>IF(DISPONIBILITE!U46="oui",DISPONIBILITE!$E46,"")</f>
        <v>LE CORRE  Jérémy</v>
      </c>
      <c r="Q45" s="1" t="str">
        <f>IF(DISPONIBILITE!V46="oui",DISPONIBILITE!$E46,"")</f>
        <v>LE CORRE  Jérémy</v>
      </c>
      <c r="R45" s="1" t="str">
        <f>IF(DISPONIBILITE!W46="oui",DISPONIBILITE!$E46,"")</f>
        <v>LE CORRE  Jérémy</v>
      </c>
    </row>
    <row r="46" spans="1:18">
      <c r="A46" s="1" t="str">
        <f>IF(DISPONIBILITE!F47="oui",DISPONIBILITE!$E47,"")</f>
        <v>LE GALL Yves</v>
      </c>
      <c r="B46" s="1" t="str">
        <f>IF(DISPONIBILITE!G47="oui",DISPONIBILITE!$E47,"")</f>
        <v>LE GALL Yves</v>
      </c>
      <c r="C46" s="1" t="str">
        <f>IF(DISPONIBILITE!H47="oui",DISPONIBILITE!$E47,"")</f>
        <v/>
      </c>
      <c r="D46" s="1" t="str">
        <f>IF(DISPONIBILITE!I47="oui",DISPONIBILITE!$E47,"")</f>
        <v>LE GALL Yves</v>
      </c>
      <c r="E46" s="1" t="str">
        <f>IF(DISPONIBILITE!J47="oui",DISPONIBILITE!$E47,"")</f>
        <v>LE GALL Yves</v>
      </c>
      <c r="F46" s="1" t="str">
        <f>IF(DISPONIBILITE!K47="oui",DISPONIBILITE!$E47,"")</f>
        <v/>
      </c>
      <c r="G46" s="1" t="str">
        <f>IF(DISPONIBILITE!L47="oui",DISPONIBILITE!$E47,"")</f>
        <v>LE GALL Yves</v>
      </c>
      <c r="H46" s="1" t="str">
        <f>IF(DISPONIBILITE!M47="oui",DISPONIBILITE!$E47,"")</f>
        <v>LE GALL Yves</v>
      </c>
      <c r="I46" s="1" t="str">
        <f>IF(DISPONIBILITE!N47="oui",DISPONIBILITE!$E47,"")</f>
        <v/>
      </c>
      <c r="J46" s="1" t="str">
        <f>IF(DISPONIBILITE!O47="oui",DISPONIBILITE!$E47,"")</f>
        <v/>
      </c>
      <c r="K46" s="1" t="str">
        <f>IF(DISPONIBILITE!P47="oui",DISPONIBILITE!$E47,"")</f>
        <v/>
      </c>
      <c r="L46" s="1" t="str">
        <f>IF(DISPONIBILITE!Q47="oui",DISPONIBILITE!$E47,"")</f>
        <v/>
      </c>
      <c r="M46" s="1" t="str">
        <f>IF(DISPONIBILITE!R47="oui",DISPONIBILITE!$E47,"")</f>
        <v>LE GALL Yves</v>
      </c>
      <c r="N46" s="1" t="str">
        <f>IF(DISPONIBILITE!S47="oui",DISPONIBILITE!$E47,"")</f>
        <v>LE GALL Yves</v>
      </c>
      <c r="O46" s="1" t="str">
        <f>IF(DISPONIBILITE!T47="oui",DISPONIBILITE!$E47,"")</f>
        <v/>
      </c>
      <c r="P46" s="1" t="str">
        <f>IF(DISPONIBILITE!U47="oui",DISPONIBILITE!$E47,"")</f>
        <v>LE GALL Yves</v>
      </c>
      <c r="Q46" s="1" t="str">
        <f>IF(DISPONIBILITE!V47="oui",DISPONIBILITE!$E47,"")</f>
        <v>LE GALL Yves</v>
      </c>
      <c r="R46" s="1" t="str">
        <f>IF(DISPONIBILITE!W47="oui",DISPONIBILITE!$E47,"")</f>
        <v>LE GALL Yves</v>
      </c>
    </row>
    <row r="47" spans="1:18">
      <c r="A47" s="1" t="str">
        <f>IF(DISPONIBILITE!F48="oui",DISPONIBILITE!$E48,"")</f>
        <v>LE ROUX Stéphanie</v>
      </c>
      <c r="B47" s="1" t="str">
        <f>IF(DISPONIBILITE!G48="oui",DISPONIBILITE!$E48,"")</f>
        <v/>
      </c>
      <c r="C47" s="1" t="str">
        <f>IF(DISPONIBILITE!H48="oui",DISPONIBILITE!$E48,"")</f>
        <v/>
      </c>
      <c r="D47" s="1" t="str">
        <f>IF(DISPONIBILITE!I48="oui",DISPONIBILITE!$E48,"")</f>
        <v/>
      </c>
      <c r="E47" s="1" t="str">
        <f>IF(DISPONIBILITE!J48="oui",DISPONIBILITE!$E48,"")</f>
        <v>LE ROUX Stéphanie</v>
      </c>
      <c r="F47" s="1" t="str">
        <f>IF(DISPONIBILITE!K48="oui",DISPONIBILITE!$E48,"")</f>
        <v>LE ROUX Stéphanie</v>
      </c>
      <c r="G47" s="1" t="str">
        <f>IF(DISPONIBILITE!L48="oui",DISPONIBILITE!$E48,"")</f>
        <v/>
      </c>
      <c r="H47" s="1" t="str">
        <f>IF(DISPONIBILITE!M48="oui",DISPONIBILITE!$E48,"")</f>
        <v/>
      </c>
      <c r="I47" s="1" t="str">
        <f>IF(DISPONIBILITE!N48="oui",DISPONIBILITE!$E48,"")</f>
        <v/>
      </c>
      <c r="J47" s="1" t="str">
        <f>IF(DISPONIBILITE!O48="oui",DISPONIBILITE!$E48,"")</f>
        <v/>
      </c>
      <c r="K47" s="1" t="str">
        <f>IF(DISPONIBILITE!P48="oui",DISPONIBILITE!$E48,"")</f>
        <v/>
      </c>
      <c r="L47" s="1" t="str">
        <f>IF(DISPONIBILITE!Q48="oui",DISPONIBILITE!$E48,"")</f>
        <v/>
      </c>
      <c r="M47" s="1" t="str">
        <f>IF(DISPONIBILITE!R48="oui",DISPONIBILITE!$E48,"")</f>
        <v/>
      </c>
      <c r="N47" s="1" t="str">
        <f>IF(DISPONIBILITE!S48="oui",DISPONIBILITE!$E48,"")</f>
        <v>LE ROUX Stéphanie</v>
      </c>
      <c r="O47" s="1" t="str">
        <f>IF(DISPONIBILITE!T48="oui",DISPONIBILITE!$E48,"")</f>
        <v>LE ROUX Stéphanie</v>
      </c>
      <c r="P47" s="1" t="str">
        <f>IF(DISPONIBILITE!U48="oui",DISPONIBILITE!$E48,"")</f>
        <v/>
      </c>
      <c r="Q47" s="1" t="str">
        <f>IF(DISPONIBILITE!V48="oui",DISPONIBILITE!$E48,"")</f>
        <v/>
      </c>
      <c r="R47" s="1" t="str">
        <f>IF(DISPONIBILITE!W48="oui",DISPONIBILITE!$E48,"")</f>
        <v/>
      </c>
    </row>
    <row r="48" spans="1:18">
      <c r="A48" s="1" t="str">
        <f>IF(DISPONIBILITE!F49="oui",DISPONIBILITE!$E49,"")</f>
        <v/>
      </c>
      <c r="B48" s="1" t="str">
        <f>IF(DISPONIBILITE!G49="oui",DISPONIBILITE!$E49,"")</f>
        <v>LE ROY  Julian</v>
      </c>
      <c r="C48" s="1" t="str">
        <f>IF(DISPONIBILITE!H49="oui",DISPONIBILITE!$E49,"")</f>
        <v>LE ROY  Julian</v>
      </c>
      <c r="D48" s="1" t="str">
        <f>IF(DISPONIBILITE!I49="oui",DISPONIBILITE!$E49,"")</f>
        <v/>
      </c>
      <c r="E48" s="1" t="str">
        <f>IF(DISPONIBILITE!J49="oui",DISPONIBILITE!$E49,"")</f>
        <v>LE ROY  Julian</v>
      </c>
      <c r="F48" s="1" t="str">
        <f>IF(DISPONIBILITE!K49="oui",DISPONIBILITE!$E49,"")</f>
        <v>LE ROY  Julian</v>
      </c>
      <c r="G48" s="1" t="str">
        <f>IF(DISPONIBILITE!L49="oui",DISPONIBILITE!$E49,"")</f>
        <v/>
      </c>
      <c r="H48" s="1" t="str">
        <f>IF(DISPONIBILITE!M49="oui",DISPONIBILITE!$E49,"")</f>
        <v>LE ROY  Julian</v>
      </c>
      <c r="I48" s="1" t="str">
        <f>IF(DISPONIBILITE!N49="oui",DISPONIBILITE!$E49,"")</f>
        <v>LE ROY  Julian</v>
      </c>
      <c r="J48" s="1" t="str">
        <f>IF(DISPONIBILITE!O49="oui",DISPONIBILITE!$E49,"")</f>
        <v/>
      </c>
      <c r="K48" s="1" t="str">
        <f>IF(DISPONIBILITE!P49="oui",DISPONIBILITE!$E49,"")</f>
        <v>LE ROY  Julian</v>
      </c>
      <c r="L48" s="1" t="str">
        <f>IF(DISPONIBILITE!Q49="oui",DISPONIBILITE!$E49,"")</f>
        <v>LE ROY  Julian</v>
      </c>
      <c r="M48" s="1" t="str">
        <f>IF(DISPONIBILITE!R49="oui",DISPONIBILITE!$E49,"")</f>
        <v/>
      </c>
      <c r="N48" s="1" t="str">
        <f>IF(DISPONIBILITE!S49="oui",DISPONIBILITE!$E49,"")</f>
        <v>LE ROY  Julian</v>
      </c>
      <c r="O48" s="1" t="str">
        <f>IF(DISPONIBILITE!T49="oui",DISPONIBILITE!$E49,"")</f>
        <v>LE ROY  Julian</v>
      </c>
      <c r="P48" s="1" t="str">
        <f>IF(DISPONIBILITE!U49="oui",DISPONIBILITE!$E49,"")</f>
        <v>LE ROY  Julian</v>
      </c>
      <c r="Q48" s="1" t="str">
        <f>IF(DISPONIBILITE!V49="oui",DISPONIBILITE!$E49,"")</f>
        <v>LE ROY  Julian</v>
      </c>
      <c r="R48" s="1" t="str">
        <f>IF(DISPONIBILITE!W49="oui",DISPONIBILITE!$E49,"")</f>
        <v>LE ROY  Julian</v>
      </c>
    </row>
    <row r="49" spans="1:18">
      <c r="A49" s="1" t="str">
        <f>IF(DISPONIBILITE!F50="oui",DISPONIBILITE!$E50,"")</f>
        <v/>
      </c>
      <c r="B49" s="1" t="str">
        <f>IF(DISPONIBILITE!G50="oui",DISPONIBILITE!$E50,"")</f>
        <v/>
      </c>
      <c r="C49" s="1" t="str">
        <f>IF(DISPONIBILITE!H50="oui",DISPONIBILITE!$E50,"")</f>
        <v/>
      </c>
      <c r="D49" s="1" t="str">
        <f>IF(DISPONIBILITE!I50="oui",DISPONIBILITE!$E50,"")</f>
        <v/>
      </c>
      <c r="E49" s="1" t="str">
        <f>IF(DISPONIBILITE!J50="oui",DISPONIBILITE!$E50,"")</f>
        <v/>
      </c>
      <c r="F49" s="1" t="str">
        <f>IF(DISPONIBILITE!K50="oui",DISPONIBILITE!$E50,"")</f>
        <v/>
      </c>
      <c r="G49" s="1" t="str">
        <f>IF(DISPONIBILITE!L50="oui",DISPONIBILITE!$E50,"")</f>
        <v/>
      </c>
      <c r="H49" s="1" t="str">
        <f>IF(DISPONIBILITE!M50="oui",DISPONIBILITE!$E50,"")</f>
        <v/>
      </c>
      <c r="I49" s="1" t="str">
        <f>IF(DISPONIBILITE!N50="oui",DISPONIBILITE!$E50,"")</f>
        <v/>
      </c>
      <c r="J49" s="1" t="str">
        <f>IF(DISPONIBILITE!O50="oui",DISPONIBILITE!$E50,"")</f>
        <v/>
      </c>
      <c r="K49" s="1" t="str">
        <f>IF(DISPONIBILITE!P50="oui",DISPONIBILITE!$E50,"")</f>
        <v/>
      </c>
      <c r="L49" s="1" t="str">
        <f>IF(DISPONIBILITE!Q50="oui",DISPONIBILITE!$E50,"")</f>
        <v/>
      </c>
      <c r="M49" s="1" t="str">
        <f>IF(DISPONIBILITE!R50="oui",DISPONIBILITE!$E50,"")</f>
        <v>LE ROY (THG) Christelle</v>
      </c>
      <c r="N49" s="1" t="str">
        <f>IF(DISPONIBILITE!S50="oui",DISPONIBILITE!$E50,"")</f>
        <v>LE ROY (THG) Christelle</v>
      </c>
      <c r="O49" s="1" t="str">
        <f>IF(DISPONIBILITE!T50="oui",DISPONIBILITE!$E50,"")</f>
        <v/>
      </c>
      <c r="P49" s="1" t="str">
        <f>IF(DISPONIBILITE!U50="oui",DISPONIBILITE!$E50,"")</f>
        <v/>
      </c>
      <c r="Q49" s="1" t="str">
        <f>IF(DISPONIBILITE!V50="oui",DISPONIBILITE!$E50,"")</f>
        <v/>
      </c>
      <c r="R49" s="1" t="str">
        <f>IF(DISPONIBILITE!W50="oui",DISPONIBILITE!$E50,"")</f>
        <v/>
      </c>
    </row>
    <row r="50" spans="1:18">
      <c r="A50" s="1" t="str">
        <f>IF(DISPONIBILITE!F51="oui",DISPONIBILITE!$E51,"")</f>
        <v/>
      </c>
      <c r="B50" s="1" t="str">
        <f>IF(DISPONIBILITE!G51="oui",DISPONIBILITE!$E51,"")</f>
        <v/>
      </c>
      <c r="C50" s="1" t="str">
        <f>IF(DISPONIBILITE!H51="oui",DISPONIBILITE!$E51,"")</f>
        <v/>
      </c>
      <c r="D50" s="1" t="str">
        <f>IF(DISPONIBILITE!I51="oui",DISPONIBILITE!$E51,"")</f>
        <v>LECHAT Loïc</v>
      </c>
      <c r="E50" s="1" t="str">
        <f>IF(DISPONIBILITE!J51="oui",DISPONIBILITE!$E51,"")</f>
        <v/>
      </c>
      <c r="F50" s="1" t="str">
        <f>IF(DISPONIBILITE!K51="oui",DISPONIBILITE!$E51,"")</f>
        <v/>
      </c>
      <c r="G50" s="1" t="str">
        <f>IF(DISPONIBILITE!L51="oui",DISPONIBILITE!$E51,"")</f>
        <v/>
      </c>
      <c r="H50" s="1" t="str">
        <f>IF(DISPONIBILITE!M51="oui",DISPONIBILITE!$E51,"")</f>
        <v/>
      </c>
      <c r="I50" s="1" t="str">
        <f>IF(DISPONIBILITE!N51="oui",DISPONIBILITE!$E51,"")</f>
        <v/>
      </c>
      <c r="J50" s="1" t="str">
        <f>IF(DISPONIBILITE!O51="oui",DISPONIBILITE!$E51,"")</f>
        <v/>
      </c>
      <c r="K50" s="1" t="str">
        <f>IF(DISPONIBILITE!P51="oui",DISPONIBILITE!$E51,"")</f>
        <v/>
      </c>
      <c r="L50" s="1" t="str">
        <f>IF(DISPONIBILITE!Q51="oui",DISPONIBILITE!$E51,"")</f>
        <v>LECHAT Loïc</v>
      </c>
      <c r="M50" s="1" t="str">
        <f>IF(DISPONIBILITE!R51="oui",DISPONIBILITE!$E51,"")</f>
        <v/>
      </c>
      <c r="N50" s="1" t="str">
        <f>IF(DISPONIBILITE!S51="oui",DISPONIBILITE!$E51,"")</f>
        <v/>
      </c>
      <c r="O50" s="1" t="str">
        <f>IF(DISPONIBILITE!T51="oui",DISPONIBILITE!$E51,"")</f>
        <v/>
      </c>
      <c r="P50" s="1" t="str">
        <f>IF(DISPONIBILITE!U51="oui",DISPONIBILITE!$E51,"")</f>
        <v/>
      </c>
      <c r="Q50" s="1" t="str">
        <f>IF(DISPONIBILITE!V51="oui",DISPONIBILITE!$E51,"")</f>
        <v>LECHAT Loïc</v>
      </c>
      <c r="R50" s="1" t="str">
        <f>IF(DISPONIBILITE!W51="oui",DISPONIBILITE!$E51,"")</f>
        <v/>
      </c>
    </row>
    <row r="51" spans="1:18">
      <c r="A51" s="1" t="str">
        <f>IF(DISPONIBILITE!F52="oui",DISPONIBILITE!$E52,"")</f>
        <v>MALANDAIN Manuela</v>
      </c>
      <c r="B51" s="1" t="str">
        <f>IF(DISPONIBILITE!G52="oui",DISPONIBILITE!$E52,"")</f>
        <v>MALANDAIN Manuela</v>
      </c>
      <c r="C51" s="1" t="str">
        <f>IF(DISPONIBILITE!H52="oui",DISPONIBILITE!$E52,"")</f>
        <v/>
      </c>
      <c r="D51" s="1" t="str">
        <f>IF(DISPONIBILITE!I52="oui",DISPONIBILITE!$E52,"")</f>
        <v>MALANDAIN Manuela</v>
      </c>
      <c r="E51" s="1" t="str">
        <f>IF(DISPONIBILITE!J52="oui",DISPONIBILITE!$E52,"")</f>
        <v>MALANDAIN Manuela</v>
      </c>
      <c r="F51" s="1" t="str">
        <f>IF(DISPONIBILITE!K52="oui",DISPONIBILITE!$E52,"")</f>
        <v>MALANDAIN Manuela</v>
      </c>
      <c r="G51" s="1" t="str">
        <f>IF(DISPONIBILITE!L52="oui",DISPONIBILITE!$E52,"")</f>
        <v>MALANDAIN Manuela</v>
      </c>
      <c r="H51" s="1" t="str">
        <f>IF(DISPONIBILITE!M52="oui",DISPONIBILITE!$E52,"")</f>
        <v>MALANDAIN Manuela</v>
      </c>
      <c r="I51" s="1" t="str">
        <f>IF(DISPONIBILITE!N52="oui",DISPONIBILITE!$E52,"")</f>
        <v>MALANDAIN Manuela</v>
      </c>
      <c r="J51" s="1" t="str">
        <f>IF(DISPONIBILITE!O52="oui",DISPONIBILITE!$E52,"")</f>
        <v>MALANDAIN Manuela</v>
      </c>
      <c r="K51" s="1" t="str">
        <f>IF(DISPONIBILITE!P52="oui",DISPONIBILITE!$E52,"")</f>
        <v>MALANDAIN Manuela</v>
      </c>
      <c r="L51" s="1" t="str">
        <f>IF(DISPONIBILITE!Q52="oui",DISPONIBILITE!$E52,"")</f>
        <v>MALANDAIN Manuela</v>
      </c>
      <c r="M51" s="1" t="str">
        <f>IF(DISPONIBILITE!R52="oui",DISPONIBILITE!$E52,"")</f>
        <v/>
      </c>
      <c r="N51" s="1" t="str">
        <f>IF(DISPONIBILITE!S52="oui",DISPONIBILITE!$E52,"")</f>
        <v/>
      </c>
      <c r="O51" s="1" t="str">
        <f>IF(DISPONIBILITE!T52="oui",DISPONIBILITE!$E52,"")</f>
        <v/>
      </c>
      <c r="P51" s="1" t="str">
        <f>IF(DISPONIBILITE!U52="oui",DISPONIBILITE!$E52,"")</f>
        <v>MALANDAIN Manuela</v>
      </c>
      <c r="Q51" s="1" t="str">
        <f>IF(DISPONIBILITE!V52="oui",DISPONIBILITE!$E52,"")</f>
        <v>MALANDAIN Manuela</v>
      </c>
      <c r="R51" s="1" t="str">
        <f>IF(DISPONIBILITE!W52="oui",DISPONIBILITE!$E52,"")</f>
        <v>MALANDAIN Manuela</v>
      </c>
    </row>
    <row r="52" spans="1:18">
      <c r="A52" s="1" t="str">
        <f>IF(DISPONIBILITE!F53="oui",DISPONIBILITE!$E53,"")</f>
        <v>MARCHE Sophie</v>
      </c>
      <c r="B52" s="1" t="str">
        <f>IF(DISPONIBILITE!G53="oui",DISPONIBILITE!$E53,"")</f>
        <v>MARCHE Sophie</v>
      </c>
      <c r="C52" s="1" t="str">
        <f>IF(DISPONIBILITE!H53="oui",DISPONIBILITE!$E53,"")</f>
        <v>MARCHE Sophie</v>
      </c>
      <c r="D52" s="1" t="str">
        <f>IF(DISPONIBILITE!I53="oui",DISPONIBILITE!$E53,"")</f>
        <v>MARCHE Sophie</v>
      </c>
      <c r="E52" s="1" t="str">
        <f>IF(DISPONIBILITE!J53="oui",DISPONIBILITE!$E53,"")</f>
        <v>MARCHE Sophie</v>
      </c>
      <c r="F52" s="1" t="str">
        <f>IF(DISPONIBILITE!K53="oui",DISPONIBILITE!$E53,"")</f>
        <v>MARCHE Sophie</v>
      </c>
      <c r="G52" s="1" t="str">
        <f>IF(DISPONIBILITE!L53="oui",DISPONIBILITE!$E53,"")</f>
        <v>MARCHE Sophie</v>
      </c>
      <c r="H52" s="1" t="str">
        <f>IF(DISPONIBILITE!M53="oui",DISPONIBILITE!$E53,"")</f>
        <v>MARCHE Sophie</v>
      </c>
      <c r="I52" s="1" t="str">
        <f>IF(DISPONIBILITE!N53="oui",DISPONIBILITE!$E53,"")</f>
        <v>MARCHE Sophie</v>
      </c>
      <c r="J52" s="1" t="str">
        <f>IF(DISPONIBILITE!O53="oui",DISPONIBILITE!$E53,"")</f>
        <v>MARCHE Sophie</v>
      </c>
      <c r="K52" s="1" t="str">
        <f>IF(DISPONIBILITE!P53="oui",DISPONIBILITE!$E53,"")</f>
        <v>MARCHE Sophie</v>
      </c>
      <c r="L52" s="1" t="str">
        <f>IF(DISPONIBILITE!Q53="oui",DISPONIBILITE!$E53,"")</f>
        <v>MARCHE Sophie</v>
      </c>
      <c r="M52" s="1" t="str">
        <f>IF(DISPONIBILITE!R53="oui",DISPONIBILITE!$E53,"")</f>
        <v>MARCHE Sophie</v>
      </c>
      <c r="N52" s="1" t="str">
        <f>IF(DISPONIBILITE!S53="oui",DISPONIBILITE!$E53,"")</f>
        <v>MARCHE Sophie</v>
      </c>
      <c r="O52" s="1" t="str">
        <f>IF(DISPONIBILITE!T53="oui",DISPONIBILITE!$E53,"")</f>
        <v>MARCHE Sophie</v>
      </c>
      <c r="P52" s="1" t="str">
        <f>IF(DISPONIBILITE!U53="oui",DISPONIBILITE!$E53,"")</f>
        <v>MARCHE Sophie</v>
      </c>
      <c r="Q52" s="1" t="str">
        <f>IF(DISPONIBILITE!V53="oui",DISPONIBILITE!$E53,"")</f>
        <v>MARCHE Sophie</v>
      </c>
      <c r="R52" s="1" t="str">
        <f>IF(DISPONIBILITE!W53="oui",DISPONIBILITE!$E53,"")</f>
        <v>MARCHE Sophie</v>
      </c>
    </row>
    <row r="53" spans="1:18">
      <c r="A53" s="1" t="str">
        <f>IF(DISPONIBILITE!F54="oui",DISPONIBILITE!$E54,"")</f>
        <v/>
      </c>
      <c r="B53" s="1" t="str">
        <f>IF(DISPONIBILITE!G54="oui",DISPONIBILITE!$E54,"")</f>
        <v>MIGLIACCIO Claire</v>
      </c>
      <c r="C53" s="1" t="str">
        <f>IF(DISPONIBILITE!H54="oui",DISPONIBILITE!$E54,"")</f>
        <v>MIGLIACCIO Claire</v>
      </c>
      <c r="D53" s="1" t="str">
        <f>IF(DISPONIBILITE!I54="oui",DISPONIBILITE!$E54,"")</f>
        <v/>
      </c>
      <c r="E53" s="1" t="str">
        <f>IF(DISPONIBILITE!J54="oui",DISPONIBILITE!$E54,"")</f>
        <v/>
      </c>
      <c r="F53" s="1" t="str">
        <f>IF(DISPONIBILITE!K54="oui",DISPONIBILITE!$E54,"")</f>
        <v>MIGLIACCIO Claire</v>
      </c>
      <c r="G53" s="1" t="str">
        <f>IF(DISPONIBILITE!L54="oui",DISPONIBILITE!$E54,"")</f>
        <v/>
      </c>
      <c r="H53" s="1" t="str">
        <f>IF(DISPONIBILITE!M54="oui",DISPONIBILITE!$E54,"")</f>
        <v/>
      </c>
      <c r="I53" s="1" t="str">
        <f>IF(DISPONIBILITE!N54="oui",DISPONIBILITE!$E54,"")</f>
        <v/>
      </c>
      <c r="J53" s="1" t="str">
        <f>IF(DISPONIBILITE!O54="oui",DISPONIBILITE!$E54,"")</f>
        <v/>
      </c>
      <c r="K53" s="1" t="str">
        <f>IF(DISPONIBILITE!P54="oui",DISPONIBILITE!$E54,"")</f>
        <v/>
      </c>
      <c r="L53" s="1" t="str">
        <f>IF(DISPONIBILITE!Q54="oui",DISPONIBILITE!$E54,"")</f>
        <v>MIGLIACCIO Claire</v>
      </c>
      <c r="M53" s="1" t="str">
        <f>IF(DISPONIBILITE!R54="oui",DISPONIBILITE!$E54,"")</f>
        <v/>
      </c>
      <c r="N53" s="1" t="str">
        <f>IF(DISPONIBILITE!S54="oui",DISPONIBILITE!$E54,"")</f>
        <v/>
      </c>
      <c r="O53" s="1" t="str">
        <f>IF(DISPONIBILITE!T54="oui",DISPONIBILITE!$E54,"")</f>
        <v>MIGLIACCIO Claire</v>
      </c>
      <c r="P53" s="1" t="str">
        <f>IF(DISPONIBILITE!U54="oui",DISPONIBILITE!$E54,"")</f>
        <v/>
      </c>
      <c r="Q53" s="1" t="str">
        <f>IF(DISPONIBILITE!V54="oui",DISPONIBILITE!$E54,"")</f>
        <v>MIGLIACCIO Claire</v>
      </c>
      <c r="R53" s="1" t="str">
        <f>IF(DISPONIBILITE!W54="oui",DISPONIBILITE!$E54,"")</f>
        <v>MIGLIACCIO Claire</v>
      </c>
    </row>
    <row r="54" spans="1:18">
      <c r="A54" s="1" t="str">
        <f>IF(DISPONIBILITE!F55="oui",DISPONIBILITE!$E55,"")</f>
        <v>MOAL Alain</v>
      </c>
      <c r="B54" s="1" t="str">
        <f>IF(DISPONIBILITE!G55="oui",DISPONIBILITE!$E55,"")</f>
        <v>MOAL Alain</v>
      </c>
      <c r="C54" s="1" t="str">
        <f>IF(DISPONIBILITE!H55="oui",DISPONIBILITE!$E55,"")</f>
        <v>MOAL Alain</v>
      </c>
      <c r="D54" s="1" t="str">
        <f>IF(DISPONIBILITE!I55="oui",DISPONIBILITE!$E55,"")</f>
        <v>MOAL Alain</v>
      </c>
      <c r="E54" s="1" t="str">
        <f>IF(DISPONIBILITE!J55="oui",DISPONIBILITE!$E55,"")</f>
        <v>MOAL Alain</v>
      </c>
      <c r="F54" s="1" t="str">
        <f>IF(DISPONIBILITE!K55="oui",DISPONIBILITE!$E55,"")</f>
        <v>MOAL Alain</v>
      </c>
      <c r="G54" s="1" t="str">
        <f>IF(DISPONIBILITE!L55="oui",DISPONIBILITE!$E55,"")</f>
        <v>MOAL Alain</v>
      </c>
      <c r="H54" s="1" t="str">
        <f>IF(DISPONIBILITE!M55="oui",DISPONIBILITE!$E55,"")</f>
        <v>MOAL Alain</v>
      </c>
      <c r="I54" s="1" t="str">
        <f>IF(DISPONIBILITE!N55="oui",DISPONIBILITE!$E55,"")</f>
        <v>MOAL Alain</v>
      </c>
      <c r="J54" s="1" t="str">
        <f>IF(DISPONIBILITE!O55="oui",DISPONIBILITE!$E55,"")</f>
        <v>MOAL Alain</v>
      </c>
      <c r="K54" s="1" t="str">
        <f>IF(DISPONIBILITE!P55="oui",DISPONIBILITE!$E55,"")</f>
        <v>MOAL Alain</v>
      </c>
      <c r="L54" s="1" t="str">
        <f>IF(DISPONIBILITE!Q55="oui",DISPONIBILITE!$E55,"")</f>
        <v>MOAL Alain</v>
      </c>
      <c r="M54" s="1" t="str">
        <f>IF(DISPONIBILITE!R55="oui",DISPONIBILITE!$E55,"")</f>
        <v>MOAL Alain</v>
      </c>
      <c r="N54" s="1" t="str">
        <f>IF(DISPONIBILITE!S55="oui",DISPONIBILITE!$E55,"")</f>
        <v>MOAL Alain</v>
      </c>
      <c r="O54" s="1" t="str">
        <f>IF(DISPONIBILITE!T55="oui",DISPONIBILITE!$E55,"")</f>
        <v>MOAL Alain</v>
      </c>
      <c r="P54" s="1" t="str">
        <f>IF(DISPONIBILITE!U55="oui",DISPONIBILITE!$E55,"")</f>
        <v>MOAL Alain</v>
      </c>
      <c r="Q54" s="1" t="str">
        <f>IF(DISPONIBILITE!V55="oui",DISPONIBILITE!$E55,"")</f>
        <v>MOAL Alain</v>
      </c>
      <c r="R54" s="1" t="str">
        <f>IF(DISPONIBILITE!W55="oui",DISPONIBILITE!$E55,"")</f>
        <v>MOAL Alain</v>
      </c>
    </row>
    <row r="55" spans="1:18">
      <c r="A55" s="1" t="str">
        <f>IF(DISPONIBILITE!F56="oui",DISPONIBILITE!$E56,"")</f>
        <v>NHEK (K) Alexandrine</v>
      </c>
      <c r="B55" s="1" t="str">
        <f>IF(DISPONIBILITE!G56="oui",DISPONIBILITE!$E56,"")</f>
        <v>NHEK (K) Alexandrine</v>
      </c>
      <c r="C55" s="1" t="str">
        <f>IF(DISPONIBILITE!H56="oui",DISPONIBILITE!$E56,"")</f>
        <v/>
      </c>
      <c r="D55" s="1" t="str">
        <f>IF(DISPONIBILITE!I56="oui",DISPONIBILITE!$E56,"")</f>
        <v>NHEK (K) Alexandrine</v>
      </c>
      <c r="E55" s="1" t="str">
        <f>IF(DISPONIBILITE!J56="oui",DISPONIBILITE!$E56,"")</f>
        <v>NHEK (K) Alexandrine</v>
      </c>
      <c r="F55" s="1" t="str">
        <f>IF(DISPONIBILITE!K56="oui",DISPONIBILITE!$E56,"")</f>
        <v/>
      </c>
      <c r="G55" s="1" t="str">
        <f>IF(DISPONIBILITE!L56="oui",DISPONIBILITE!$E56,"")</f>
        <v/>
      </c>
      <c r="H55" s="1" t="str">
        <f>IF(DISPONIBILITE!M56="oui",DISPONIBILITE!$E56,"")</f>
        <v/>
      </c>
      <c r="I55" s="1" t="str">
        <f>IF(DISPONIBILITE!N56="oui",DISPONIBILITE!$E56,"")</f>
        <v/>
      </c>
      <c r="J55" s="1" t="str">
        <f>IF(DISPONIBILITE!O56="oui",DISPONIBILITE!$E56,"")</f>
        <v>NHEK (K) Alexandrine</v>
      </c>
      <c r="K55" s="1" t="str">
        <f>IF(DISPONIBILITE!P56="oui",DISPONIBILITE!$E56,"")</f>
        <v>NHEK (K) Alexandrine</v>
      </c>
      <c r="L55" s="1" t="str">
        <f>IF(DISPONIBILITE!Q56="oui",DISPONIBILITE!$E56,"")</f>
        <v/>
      </c>
      <c r="M55" s="1" t="str">
        <f>IF(DISPONIBILITE!R56="oui",DISPONIBILITE!$E56,"")</f>
        <v>NHEK (K) Alexandrine</v>
      </c>
      <c r="N55" s="1" t="str">
        <f>IF(DISPONIBILITE!S56="oui",DISPONIBILITE!$E56,"")</f>
        <v>NHEK (K) Alexandrine</v>
      </c>
      <c r="O55" s="1" t="str">
        <f>IF(DISPONIBILITE!T56="oui",DISPONIBILITE!$E56,"")</f>
        <v/>
      </c>
      <c r="P55" s="1" t="str">
        <f>IF(DISPONIBILITE!U56="oui",DISPONIBILITE!$E56,"")</f>
        <v/>
      </c>
      <c r="Q55" s="1" t="str">
        <f>IF(DISPONIBILITE!V56="oui",DISPONIBILITE!$E56,"")</f>
        <v/>
      </c>
      <c r="R55" s="1" t="str">
        <f>IF(DISPONIBILITE!W56="oui",DISPONIBILITE!$E56,"")</f>
        <v/>
      </c>
    </row>
    <row r="56" spans="1:18">
      <c r="A56" s="1" t="str">
        <f>IF(DISPONIBILITE!F57="oui",DISPONIBILITE!$E57,"")</f>
        <v/>
      </c>
      <c r="B56" s="1" t="str">
        <f>IF(DISPONIBILITE!G57="oui",DISPONIBILITE!$E57,"")</f>
        <v/>
      </c>
      <c r="C56" s="1" t="str">
        <f>IF(DISPONIBILITE!H57="oui",DISPONIBILITE!$E57,"")</f>
        <v/>
      </c>
      <c r="D56" s="1" t="str">
        <f>IF(DISPONIBILITE!I57="oui",DISPONIBILITE!$E57,"")</f>
        <v/>
      </c>
      <c r="E56" s="1" t="str">
        <f>IF(DISPONIBILITE!J57="oui",DISPONIBILITE!$E57,"")</f>
        <v/>
      </c>
      <c r="F56" s="1" t="str">
        <f>IF(DISPONIBILITE!K57="oui",DISPONIBILITE!$E57,"")</f>
        <v/>
      </c>
      <c r="G56" s="1" t="str">
        <f>IF(DISPONIBILITE!L57="oui",DISPONIBILITE!$E57,"")</f>
        <v>PARISSE (THG) Amélie</v>
      </c>
      <c r="H56" s="1" t="str">
        <f>IF(DISPONIBILITE!M57="oui",DISPONIBILITE!$E57,"")</f>
        <v>PARISSE (THG) Amélie</v>
      </c>
      <c r="I56" s="1" t="str">
        <f>IF(DISPONIBILITE!N57="oui",DISPONIBILITE!$E57,"")</f>
        <v/>
      </c>
      <c r="J56" s="1" t="str">
        <f>IF(DISPONIBILITE!O57="oui",DISPONIBILITE!$E57,"")</f>
        <v>PARISSE (THG) Amélie</v>
      </c>
      <c r="K56" s="1" t="str">
        <f>IF(DISPONIBILITE!P57="oui",DISPONIBILITE!$E57,"")</f>
        <v>PARISSE (THG) Amélie</v>
      </c>
      <c r="L56" s="1" t="str">
        <f>IF(DISPONIBILITE!Q57="oui",DISPONIBILITE!$E57,"")</f>
        <v/>
      </c>
      <c r="M56" s="1" t="str">
        <f>IF(DISPONIBILITE!R57="oui",DISPONIBILITE!$E57,"")</f>
        <v/>
      </c>
      <c r="N56" s="1" t="str">
        <f>IF(DISPONIBILITE!S57="oui",DISPONIBILITE!$E57,"")</f>
        <v/>
      </c>
      <c r="O56" s="1" t="str">
        <f>IF(DISPONIBILITE!T57="oui",DISPONIBILITE!$E57,"")</f>
        <v/>
      </c>
      <c r="P56" s="1" t="str">
        <f>IF(DISPONIBILITE!U57="oui",DISPONIBILITE!$E57,"")</f>
        <v/>
      </c>
      <c r="Q56" s="1" t="str">
        <f>IF(DISPONIBILITE!V57="oui",DISPONIBILITE!$E57,"")</f>
        <v/>
      </c>
      <c r="R56" s="1" t="str">
        <f>IF(DISPONIBILITE!W57="oui",DISPONIBILITE!$E57,"")</f>
        <v/>
      </c>
    </row>
    <row r="57" spans="1:18">
      <c r="A57" s="1" t="str">
        <f>IF(DISPONIBILITE!F58="oui",DISPONIBILITE!$E58,"")</f>
        <v/>
      </c>
      <c r="B57" s="1" t="str">
        <f>IF(DISPONIBILITE!G58="oui",DISPONIBILITE!$E58,"")</f>
        <v>PLOUZENNEC Nadine</v>
      </c>
      <c r="C57" s="1" t="str">
        <f>IF(DISPONIBILITE!H58="oui",DISPONIBILITE!$E58,"")</f>
        <v>PLOUZENNEC Nadine</v>
      </c>
      <c r="D57" s="1" t="str">
        <f>IF(DISPONIBILITE!I58="oui",DISPONIBILITE!$E58,"")</f>
        <v/>
      </c>
      <c r="E57" s="1" t="str">
        <f>IF(DISPONIBILITE!J58="oui",DISPONIBILITE!$E58,"")</f>
        <v>PLOUZENNEC Nadine</v>
      </c>
      <c r="F57" s="1" t="str">
        <f>IF(DISPONIBILITE!K58="oui",DISPONIBILITE!$E58,"")</f>
        <v>PLOUZENNEC Nadine</v>
      </c>
      <c r="G57" s="1" t="str">
        <f>IF(DISPONIBILITE!L58="oui",DISPONIBILITE!$E58,"")</f>
        <v/>
      </c>
      <c r="H57" s="1" t="str">
        <f>IF(DISPONIBILITE!M58="oui",DISPONIBILITE!$E58,"")</f>
        <v>PLOUZENNEC Nadine</v>
      </c>
      <c r="I57" s="1" t="str">
        <f>IF(DISPONIBILITE!N58="oui",DISPONIBILITE!$E58,"")</f>
        <v>PLOUZENNEC Nadine</v>
      </c>
      <c r="J57" s="1" t="str">
        <f>IF(DISPONIBILITE!O58="oui",DISPONIBILITE!$E58,"")</f>
        <v/>
      </c>
      <c r="K57" s="1" t="str">
        <f>IF(DISPONIBILITE!P58="oui",DISPONIBILITE!$E58,"")</f>
        <v>PLOUZENNEC Nadine</v>
      </c>
      <c r="L57" s="1" t="str">
        <f>IF(DISPONIBILITE!Q58="oui",DISPONIBILITE!$E58,"")</f>
        <v>PLOUZENNEC Nadine</v>
      </c>
      <c r="M57" s="1" t="str">
        <f>IF(DISPONIBILITE!R58="oui",DISPONIBILITE!$E58,"")</f>
        <v/>
      </c>
      <c r="N57" s="1" t="str">
        <f>IF(DISPONIBILITE!S58="oui",DISPONIBILITE!$E58,"")</f>
        <v>PLOUZENNEC Nadine</v>
      </c>
      <c r="O57" s="1" t="str">
        <f>IF(DISPONIBILITE!T58="oui",DISPONIBILITE!$E58,"")</f>
        <v>PLOUZENNEC Nadine</v>
      </c>
      <c r="P57" s="1" t="str">
        <f>IF(DISPONIBILITE!U58="oui",DISPONIBILITE!$E58,"")</f>
        <v/>
      </c>
      <c r="Q57" s="1" t="str">
        <f>IF(DISPONIBILITE!V58="oui",DISPONIBILITE!$E58,"")</f>
        <v>PLOUZENNEC Nadine</v>
      </c>
      <c r="R57" s="1" t="str">
        <f>IF(DISPONIBILITE!W58="oui",DISPONIBILITE!$E58,"")</f>
        <v>PLOUZENNEC Nadine</v>
      </c>
    </row>
    <row r="58" spans="1:18">
      <c r="A58" s="1" t="str">
        <f>IF(DISPONIBILITE!F59="oui",DISPONIBILITE!$E59,"")</f>
        <v>RAFFO Carine</v>
      </c>
      <c r="B58" s="1" t="str">
        <f>IF(DISPONIBILITE!G59="oui",DISPONIBILITE!$E59,"")</f>
        <v>RAFFO Carine</v>
      </c>
      <c r="C58" s="1" t="str">
        <f>IF(DISPONIBILITE!H59="oui",DISPONIBILITE!$E59,"")</f>
        <v>RAFFO Carine</v>
      </c>
      <c r="D58" s="1" t="str">
        <f>IF(DISPONIBILITE!I59="oui",DISPONIBILITE!$E59,"")</f>
        <v>RAFFO Carine</v>
      </c>
      <c r="E58" s="1" t="str">
        <f>IF(DISPONIBILITE!J59="oui",DISPONIBILITE!$E59,"")</f>
        <v>RAFFO Carine</v>
      </c>
      <c r="F58" s="1" t="str">
        <f>IF(DISPONIBILITE!K59="oui",DISPONIBILITE!$E59,"")</f>
        <v>RAFFO Carine</v>
      </c>
      <c r="G58" s="1" t="str">
        <f>IF(DISPONIBILITE!L59="oui",DISPONIBILITE!$E59,"")</f>
        <v>RAFFO Carine</v>
      </c>
      <c r="H58" s="1" t="str">
        <f>IF(DISPONIBILITE!M59="oui",DISPONIBILITE!$E59,"")</f>
        <v>RAFFO Carine</v>
      </c>
      <c r="I58" s="1" t="str">
        <f>IF(DISPONIBILITE!N59="oui",DISPONIBILITE!$E59,"")</f>
        <v>RAFFO Carine</v>
      </c>
      <c r="J58" s="1" t="str">
        <f>IF(DISPONIBILITE!O59="oui",DISPONIBILITE!$E59,"")</f>
        <v>RAFFO Carine</v>
      </c>
      <c r="K58" s="1" t="str">
        <f>IF(DISPONIBILITE!P59="oui",DISPONIBILITE!$E59,"")</f>
        <v>RAFFO Carine</v>
      </c>
      <c r="L58" s="1" t="str">
        <f>IF(DISPONIBILITE!Q59="oui",DISPONIBILITE!$E59,"")</f>
        <v>RAFFO Carine</v>
      </c>
      <c r="M58" s="1" t="str">
        <f>IF(DISPONIBILITE!R59="oui",DISPONIBILITE!$E59,"")</f>
        <v>RAFFO Carine</v>
      </c>
      <c r="N58" s="1" t="str">
        <f>IF(DISPONIBILITE!S59="oui",DISPONIBILITE!$E59,"")</f>
        <v>RAFFO Carine</v>
      </c>
      <c r="O58" s="1" t="str">
        <f>IF(DISPONIBILITE!T59="oui",DISPONIBILITE!$E59,"")</f>
        <v>RAFFO Carine</v>
      </c>
      <c r="P58" s="1" t="str">
        <f>IF(DISPONIBILITE!U59="oui",DISPONIBILITE!$E59,"")</f>
        <v>RAFFO Carine</v>
      </c>
      <c r="Q58" s="1" t="str">
        <f>IF(DISPONIBILITE!V59="oui",DISPONIBILITE!$E59,"")</f>
        <v>RAFFO Carine</v>
      </c>
      <c r="R58" s="1" t="str">
        <f>IF(DISPONIBILITE!W59="oui",DISPONIBILITE!$E59,"")</f>
        <v>RAFFO Carine</v>
      </c>
    </row>
    <row r="59" spans="1:18">
      <c r="A59" s="1" t="str">
        <f>IF(DISPONIBILITE!F60="oui",DISPONIBILITE!$E60,"")</f>
        <v>RAMA (THG) Jurgen</v>
      </c>
      <c r="B59" s="1" t="str">
        <f>IF(DISPONIBILITE!G60="oui",DISPONIBILITE!$E60,"")</f>
        <v>RAMA (THG) Jurgen</v>
      </c>
      <c r="C59" s="1" t="str">
        <f>IF(DISPONIBILITE!H60="oui",DISPONIBILITE!$E60,"")</f>
        <v/>
      </c>
      <c r="D59" s="1" t="str">
        <f>IF(DISPONIBILITE!I60="oui",DISPONIBILITE!$E60,"")</f>
        <v>RAMA (THG) Jurgen</v>
      </c>
      <c r="E59" s="1" t="str">
        <f>IF(DISPONIBILITE!J60="oui",DISPONIBILITE!$E60,"")</f>
        <v>RAMA (THG) Jurgen</v>
      </c>
      <c r="F59" s="1" t="str">
        <f>IF(DISPONIBILITE!K60="oui",DISPONIBILITE!$E60,"")</f>
        <v/>
      </c>
      <c r="G59" s="1" t="str">
        <f>IF(DISPONIBILITE!L60="oui",DISPONIBILITE!$E60,"")</f>
        <v/>
      </c>
      <c r="H59" s="1" t="str">
        <f>IF(DISPONIBILITE!M60="oui",DISPONIBILITE!$E60,"")</f>
        <v/>
      </c>
      <c r="I59" s="1" t="str">
        <f>IF(DISPONIBILITE!N60="oui",DISPONIBILITE!$E60,"")</f>
        <v/>
      </c>
      <c r="J59" s="1" t="str">
        <f>IF(DISPONIBILITE!O60="oui",DISPONIBILITE!$E60,"")</f>
        <v/>
      </c>
      <c r="K59" s="1" t="str">
        <f>IF(DISPONIBILITE!P60="oui",DISPONIBILITE!$E60,"")</f>
        <v/>
      </c>
      <c r="L59" s="1" t="str">
        <f>IF(DISPONIBILITE!Q60="oui",DISPONIBILITE!$E60,"")</f>
        <v/>
      </c>
      <c r="M59" s="1" t="str">
        <f>IF(DISPONIBILITE!R60="oui",DISPONIBILITE!$E60,"")</f>
        <v/>
      </c>
      <c r="N59" s="1" t="str">
        <f>IF(DISPONIBILITE!S60="oui",DISPONIBILITE!$E60,"")</f>
        <v/>
      </c>
      <c r="O59" s="1" t="str">
        <f>IF(DISPONIBILITE!T60="oui",DISPONIBILITE!$E60,"")</f>
        <v/>
      </c>
      <c r="P59" s="1" t="str">
        <f>IF(DISPONIBILITE!U60="oui",DISPONIBILITE!$E60,"")</f>
        <v/>
      </c>
      <c r="Q59" s="1" t="str">
        <f>IF(DISPONIBILITE!V60="oui",DISPONIBILITE!$E60,"")</f>
        <v/>
      </c>
      <c r="R59" s="1" t="str">
        <f>IF(DISPONIBILITE!W60="oui",DISPONIBILITE!$E60,"")</f>
        <v/>
      </c>
    </row>
    <row r="60" spans="1:18">
      <c r="A60" s="1" t="str">
        <f>IF(DISPONIBILITE!F61="oui",DISPONIBILITE!$E61,"")</f>
        <v>RIHANI Mohamed</v>
      </c>
      <c r="B60" s="1" t="str">
        <f>IF(DISPONIBILITE!G61="oui",DISPONIBILITE!$E61,"")</f>
        <v/>
      </c>
      <c r="C60" s="1" t="str">
        <f>IF(DISPONIBILITE!H61="oui",DISPONIBILITE!$E61,"")</f>
        <v/>
      </c>
      <c r="D60" s="1" t="str">
        <f>IF(DISPONIBILITE!I61="oui",DISPONIBILITE!$E61,"")</f>
        <v>RIHANI Mohamed</v>
      </c>
      <c r="E60" s="1" t="str">
        <f>IF(DISPONIBILITE!J61="oui",DISPONIBILITE!$E61,"")</f>
        <v/>
      </c>
      <c r="F60" s="1" t="str">
        <f>IF(DISPONIBILITE!K61="oui",DISPONIBILITE!$E61,"")</f>
        <v/>
      </c>
      <c r="G60" s="1" t="str">
        <f>IF(DISPONIBILITE!L61="oui",DISPONIBILITE!$E61,"")</f>
        <v/>
      </c>
      <c r="H60" s="1" t="str">
        <f>IF(DISPONIBILITE!M61="oui",DISPONIBILITE!$E61,"")</f>
        <v/>
      </c>
      <c r="I60" s="1" t="str">
        <f>IF(DISPONIBILITE!N61="oui",DISPONIBILITE!$E61,"")</f>
        <v>RIHANI Mohamed</v>
      </c>
      <c r="J60" s="1" t="str">
        <f>IF(DISPONIBILITE!O61="oui",DISPONIBILITE!$E61,"")</f>
        <v>RIHANI Mohamed</v>
      </c>
      <c r="K60" s="1" t="str">
        <f>IF(DISPONIBILITE!P61="oui",DISPONIBILITE!$E61,"")</f>
        <v/>
      </c>
      <c r="L60" s="1" t="str">
        <f>IF(DISPONIBILITE!Q61="oui",DISPONIBILITE!$E61,"")</f>
        <v/>
      </c>
      <c r="M60" s="1" t="str">
        <f>IF(DISPONIBILITE!R61="oui",DISPONIBILITE!$E61,"")</f>
        <v/>
      </c>
      <c r="N60" s="1" t="str">
        <f>IF(DISPONIBILITE!S61="oui",DISPONIBILITE!$E61,"")</f>
        <v/>
      </c>
      <c r="O60" s="1" t="str">
        <f>IF(DISPONIBILITE!T61="oui",DISPONIBILITE!$E61,"")</f>
        <v>RIHANI Mohamed</v>
      </c>
      <c r="P60" s="1" t="str">
        <f>IF(DISPONIBILITE!U61="oui",DISPONIBILITE!$E61,"")</f>
        <v/>
      </c>
      <c r="Q60" s="1" t="str">
        <f>IF(DISPONIBILITE!V61="oui",DISPONIBILITE!$E61,"")</f>
        <v>RIHANI Mohamed</v>
      </c>
      <c r="R60" s="1" t="str">
        <f>IF(DISPONIBILITE!W61="oui",DISPONIBILITE!$E61,"")</f>
        <v>RIHANI Mohamed</v>
      </c>
    </row>
    <row r="61" spans="1:18">
      <c r="A61" s="1" t="str">
        <f>IF(DISPONIBILITE!F62="oui",DISPONIBILITE!$E62,"")</f>
        <v>ROBERT Mireille</v>
      </c>
      <c r="B61" s="1" t="str">
        <f>IF(DISPONIBILITE!G62="oui",DISPONIBILITE!$E62,"")</f>
        <v>ROBERT Mireille</v>
      </c>
      <c r="C61" s="1" t="str">
        <f>IF(DISPONIBILITE!H62="oui",DISPONIBILITE!$E62,"")</f>
        <v>ROBERT Mireille</v>
      </c>
      <c r="D61" s="1" t="str">
        <f>IF(DISPONIBILITE!I62="oui",DISPONIBILITE!$E62,"")</f>
        <v>ROBERT Mireille</v>
      </c>
      <c r="E61" s="1" t="str">
        <f>IF(DISPONIBILITE!J62="oui",DISPONIBILITE!$E62,"")</f>
        <v>ROBERT Mireille</v>
      </c>
      <c r="F61" s="1" t="str">
        <f>IF(DISPONIBILITE!K62="oui",DISPONIBILITE!$E62,"")</f>
        <v>ROBERT Mireille</v>
      </c>
      <c r="G61" s="1" t="str">
        <f>IF(DISPONIBILITE!L62="oui",DISPONIBILITE!$E62,"")</f>
        <v>ROBERT Mireille</v>
      </c>
      <c r="H61" s="1" t="str">
        <f>IF(DISPONIBILITE!M62="oui",DISPONIBILITE!$E62,"")</f>
        <v>ROBERT Mireille</v>
      </c>
      <c r="I61" s="1" t="str">
        <f>IF(DISPONIBILITE!N62="oui",DISPONIBILITE!$E62,"")</f>
        <v>ROBERT Mireille</v>
      </c>
      <c r="J61" s="1" t="str">
        <f>IF(DISPONIBILITE!O62="oui",DISPONIBILITE!$E62,"")</f>
        <v>ROBERT Mireille</v>
      </c>
      <c r="K61" s="1" t="str">
        <f>IF(DISPONIBILITE!P62="oui",DISPONIBILITE!$E62,"")</f>
        <v>ROBERT Mireille</v>
      </c>
      <c r="L61" s="1" t="str">
        <f>IF(DISPONIBILITE!Q62="oui",DISPONIBILITE!$E62,"")</f>
        <v>ROBERT Mireille</v>
      </c>
      <c r="M61" s="1" t="str">
        <f>IF(DISPONIBILITE!R62="oui",DISPONIBILITE!$E62,"")</f>
        <v>ROBERT Mireille</v>
      </c>
      <c r="N61" s="1" t="str">
        <f>IF(DISPONIBILITE!S62="oui",DISPONIBILITE!$E62,"")</f>
        <v>ROBERT Mireille</v>
      </c>
      <c r="O61" s="1" t="str">
        <f>IF(DISPONIBILITE!T62="oui",DISPONIBILITE!$E62,"")</f>
        <v>ROBERT Mireille</v>
      </c>
      <c r="P61" s="1" t="str">
        <f>IF(DISPONIBILITE!U62="oui",DISPONIBILITE!$E62,"")</f>
        <v>ROBERT Mireille</v>
      </c>
      <c r="Q61" s="1" t="str">
        <f>IF(DISPONIBILITE!V62="oui",DISPONIBILITE!$E62,"")</f>
        <v>ROBERT Mireille</v>
      </c>
      <c r="R61" s="1" t="str">
        <f>IF(DISPONIBILITE!W62="oui",DISPONIBILITE!$E62,"")</f>
        <v>ROBERT Mireille</v>
      </c>
    </row>
    <row r="62" spans="1:18">
      <c r="A62" s="1" t="str">
        <f>IF(DISPONIBILITE!F63="oui",DISPONIBILITE!$E63,"")</f>
        <v/>
      </c>
      <c r="B62" s="1" t="str">
        <f>IF(DISPONIBILITE!G63="oui",DISPONIBILITE!$E63,"")</f>
        <v/>
      </c>
      <c r="C62" s="1" t="str">
        <f>IF(DISPONIBILITE!H63="oui",DISPONIBILITE!$E63,"")</f>
        <v>ROCHCONGAR Christelle</v>
      </c>
      <c r="D62" s="1" t="str">
        <f>IF(DISPONIBILITE!I63="oui",DISPONIBILITE!$E63,"")</f>
        <v/>
      </c>
      <c r="E62" s="1" t="str">
        <f>IF(DISPONIBILITE!J63="oui",DISPONIBILITE!$E63,"")</f>
        <v/>
      </c>
      <c r="F62" s="1" t="str">
        <f>IF(DISPONIBILITE!K63="oui",DISPONIBILITE!$E63,"")</f>
        <v/>
      </c>
      <c r="G62" s="1" t="str">
        <f>IF(DISPONIBILITE!L63="oui",DISPONIBILITE!$E63,"")</f>
        <v>ROCHCONGAR Christelle</v>
      </c>
      <c r="H62" s="1" t="str">
        <f>IF(DISPONIBILITE!M63="oui",DISPONIBILITE!$E63,"")</f>
        <v/>
      </c>
      <c r="I62" s="1" t="str">
        <f>IF(DISPONIBILITE!N63="oui",DISPONIBILITE!$E63,"")</f>
        <v/>
      </c>
      <c r="J62" s="1" t="str">
        <f>IF(DISPONIBILITE!O63="oui",DISPONIBILITE!$E63,"")</f>
        <v/>
      </c>
      <c r="K62" s="1" t="str">
        <f>IF(DISPONIBILITE!P63="oui",DISPONIBILITE!$E63,"")</f>
        <v/>
      </c>
      <c r="L62" s="1" t="str">
        <f>IF(DISPONIBILITE!Q63="oui",DISPONIBILITE!$E63,"")</f>
        <v/>
      </c>
      <c r="M62" s="1" t="str">
        <f>IF(DISPONIBILITE!R63="oui",DISPONIBILITE!$E63,"")</f>
        <v/>
      </c>
      <c r="N62" s="1" t="str">
        <f>IF(DISPONIBILITE!S63="oui",DISPONIBILITE!$E63,"")</f>
        <v/>
      </c>
      <c r="O62" s="1" t="str">
        <f>IF(DISPONIBILITE!T63="oui",DISPONIBILITE!$E63,"")</f>
        <v/>
      </c>
      <c r="P62" s="1" t="str">
        <f>IF(DISPONIBILITE!U63="oui",DISPONIBILITE!$E63,"")</f>
        <v/>
      </c>
      <c r="Q62" s="1" t="str">
        <f>IF(DISPONIBILITE!V63="oui",DISPONIBILITE!$E63,"")</f>
        <v/>
      </c>
      <c r="R62" s="1" t="str">
        <f>IF(DISPONIBILITE!W63="oui",DISPONIBILITE!$E63,"")</f>
        <v>ROCHCONGAR Christelle</v>
      </c>
    </row>
    <row r="63" spans="1:18">
      <c r="A63" s="1" t="str">
        <f>IF(DISPONIBILITE!F64="oui",DISPONIBILITE!$E64,"")</f>
        <v/>
      </c>
      <c r="B63" s="1" t="str">
        <f>IF(DISPONIBILITE!G64="oui",DISPONIBILITE!$E64,"")</f>
        <v/>
      </c>
      <c r="C63" s="1" t="str">
        <f>IF(DISPONIBILITE!H64="oui",DISPONIBILITE!$E64,"")</f>
        <v/>
      </c>
      <c r="D63" s="1" t="str">
        <f>IF(DISPONIBILITE!I64="oui",DISPONIBILITE!$E64,"")</f>
        <v/>
      </c>
      <c r="E63" s="1" t="str">
        <f>IF(DISPONIBILITE!J64="oui",DISPONIBILITE!$E64,"")</f>
        <v/>
      </c>
      <c r="F63" s="1" t="str">
        <f>IF(DISPONIBILITE!K64="oui",DISPONIBILITE!$E64,"")</f>
        <v>ROUAT Manon</v>
      </c>
      <c r="G63" s="1" t="str">
        <f>IF(DISPONIBILITE!L64="oui",DISPONIBILITE!$E64,"")</f>
        <v/>
      </c>
      <c r="H63" s="1" t="str">
        <f>IF(DISPONIBILITE!M64="oui",DISPONIBILITE!$E64,"")</f>
        <v/>
      </c>
      <c r="I63" s="1" t="str">
        <f>IF(DISPONIBILITE!N64="oui",DISPONIBILITE!$E64,"")</f>
        <v/>
      </c>
      <c r="J63" s="1" t="str">
        <f>IF(DISPONIBILITE!O64="oui",DISPONIBILITE!$E64,"")</f>
        <v/>
      </c>
      <c r="K63" s="1" t="str">
        <f>IF(DISPONIBILITE!P64="oui",DISPONIBILITE!$E64,"")</f>
        <v/>
      </c>
      <c r="L63" s="1" t="str">
        <f>IF(DISPONIBILITE!Q64="oui",DISPONIBILITE!$E64,"")</f>
        <v>ROUAT Manon</v>
      </c>
      <c r="M63" s="1" t="str">
        <f>IF(DISPONIBILITE!R64="oui",DISPONIBILITE!$E64,"")</f>
        <v/>
      </c>
      <c r="N63" s="1" t="str">
        <f>IF(DISPONIBILITE!S64="oui",DISPONIBILITE!$E64,"")</f>
        <v/>
      </c>
      <c r="O63" s="1" t="str">
        <f>IF(DISPONIBILITE!T64="oui",DISPONIBILITE!$E64,"")</f>
        <v>ROUAT Manon</v>
      </c>
      <c r="P63" s="1" t="str">
        <f>IF(DISPONIBILITE!U64="oui",DISPONIBILITE!$E64,"")</f>
        <v/>
      </c>
      <c r="Q63" s="1" t="str">
        <f>IF(DISPONIBILITE!V64="oui",DISPONIBILITE!$E64,"")</f>
        <v/>
      </c>
      <c r="R63" s="1" t="str">
        <f>IF(DISPONIBILITE!W64="oui",DISPONIBILITE!$E64,"")</f>
        <v/>
      </c>
    </row>
    <row r="64" spans="1:18">
      <c r="A64" s="1" t="str">
        <f>IF(DISPONIBILITE!F65="oui",DISPONIBILITE!$E65,"")</f>
        <v>ROUGER Olga</v>
      </c>
      <c r="B64" s="1" t="str">
        <f>IF(DISPONIBILITE!G65="oui",DISPONIBILITE!$E65,"")</f>
        <v>ROUGER Olga</v>
      </c>
      <c r="C64" s="1" t="str">
        <f>IF(DISPONIBILITE!H65="oui",DISPONIBILITE!$E65,"")</f>
        <v>ROUGER Olga</v>
      </c>
      <c r="D64" s="1" t="str">
        <f>IF(DISPONIBILITE!I65="oui",DISPONIBILITE!$E65,"")</f>
        <v>ROUGER Olga</v>
      </c>
      <c r="E64" s="1" t="str">
        <f>IF(DISPONIBILITE!J65="oui",DISPONIBILITE!$E65,"")</f>
        <v>ROUGER Olga</v>
      </c>
      <c r="F64" s="1" t="str">
        <f>IF(DISPONIBILITE!K65="oui",DISPONIBILITE!$E65,"")</f>
        <v>ROUGER Olga</v>
      </c>
      <c r="G64" s="1" t="str">
        <f>IF(DISPONIBILITE!L65="oui",DISPONIBILITE!$E65,"")</f>
        <v>ROUGER Olga</v>
      </c>
      <c r="H64" s="1" t="str">
        <f>IF(DISPONIBILITE!M65="oui",DISPONIBILITE!$E65,"")</f>
        <v>ROUGER Olga</v>
      </c>
      <c r="I64" s="1" t="str">
        <f>IF(DISPONIBILITE!N65="oui",DISPONIBILITE!$E65,"")</f>
        <v>ROUGER Olga</v>
      </c>
      <c r="J64" s="1" t="str">
        <f>IF(DISPONIBILITE!O65="oui",DISPONIBILITE!$E65,"")</f>
        <v>ROUGER Olga</v>
      </c>
      <c r="K64" s="1" t="str">
        <f>IF(DISPONIBILITE!P65="oui",DISPONIBILITE!$E65,"")</f>
        <v>ROUGER Olga</v>
      </c>
      <c r="L64" s="1" t="str">
        <f>IF(DISPONIBILITE!Q65="oui",DISPONIBILITE!$E65,"")</f>
        <v>ROUGER Olga</v>
      </c>
      <c r="M64" s="1" t="str">
        <f>IF(DISPONIBILITE!R65="oui",DISPONIBILITE!$E65,"")</f>
        <v>ROUGER Olga</v>
      </c>
      <c r="N64" s="1" t="str">
        <f>IF(DISPONIBILITE!S65="oui",DISPONIBILITE!$E65,"")</f>
        <v>ROUGER Olga</v>
      </c>
      <c r="O64" s="1" t="str">
        <f>IF(DISPONIBILITE!T65="oui",DISPONIBILITE!$E65,"")</f>
        <v>ROUGER Olga</v>
      </c>
      <c r="P64" s="1" t="str">
        <f>IF(DISPONIBILITE!U65="oui",DISPONIBILITE!$E65,"")</f>
        <v>ROUGER Olga</v>
      </c>
      <c r="Q64" s="1" t="str">
        <f>IF(DISPONIBILITE!V65="oui",DISPONIBILITE!$E65,"")</f>
        <v>ROUGER Olga</v>
      </c>
      <c r="R64" s="1" t="str">
        <f>IF(DISPONIBILITE!W65="oui",DISPONIBILITE!$E65,"")</f>
        <v>ROUGER Olga</v>
      </c>
    </row>
    <row r="65" spans="1:18">
      <c r="A65" s="1" t="str">
        <f>IF(DISPONIBILITE!F66="oui",DISPONIBILITE!$E66,"")</f>
        <v/>
      </c>
      <c r="B65" s="1" t="str">
        <f>IF(DISPONIBILITE!G66="oui",DISPONIBILITE!$E66,"")</f>
        <v/>
      </c>
      <c r="C65" s="1" t="str">
        <f>IF(DISPONIBILITE!H66="oui",DISPONIBILITE!$E66,"")</f>
        <v>SANS Loïs</v>
      </c>
      <c r="D65" s="1" t="str">
        <f>IF(DISPONIBILITE!I66="oui",DISPONIBILITE!$E66,"")</f>
        <v/>
      </c>
      <c r="E65" s="1" t="str">
        <f>IF(DISPONIBILITE!J66="oui",DISPONIBILITE!$E66,"")</f>
        <v/>
      </c>
      <c r="F65" s="1" t="str">
        <f>IF(DISPONIBILITE!K66="oui",DISPONIBILITE!$E66,"")</f>
        <v/>
      </c>
      <c r="G65" s="1" t="str">
        <f>IF(DISPONIBILITE!L66="oui",DISPONIBILITE!$E66,"")</f>
        <v/>
      </c>
      <c r="H65" s="1" t="str">
        <f>IF(DISPONIBILITE!M66="oui",DISPONIBILITE!$E66,"")</f>
        <v/>
      </c>
      <c r="I65" s="1" t="str">
        <f>IF(DISPONIBILITE!N66="oui",DISPONIBILITE!$E66,"")</f>
        <v>SANS Loïs</v>
      </c>
      <c r="J65" s="1" t="str">
        <f>IF(DISPONIBILITE!O66="oui",DISPONIBILITE!$E66,"")</f>
        <v/>
      </c>
      <c r="K65" s="1" t="str">
        <f>IF(DISPONIBILITE!P66="oui",DISPONIBILITE!$E66,"")</f>
        <v/>
      </c>
      <c r="L65" s="1" t="str">
        <f>IF(DISPONIBILITE!Q66="oui",DISPONIBILITE!$E66,"")</f>
        <v/>
      </c>
      <c r="M65" s="1" t="str">
        <f>IF(DISPONIBILITE!R66="oui",DISPONIBILITE!$E66,"")</f>
        <v/>
      </c>
      <c r="N65" s="1" t="str">
        <f>IF(DISPONIBILITE!S66="oui",DISPONIBILITE!$E66,"")</f>
        <v/>
      </c>
      <c r="O65" s="1" t="str">
        <f>IF(DISPONIBILITE!T66="oui",DISPONIBILITE!$E66,"")</f>
        <v>SANS Loïs</v>
      </c>
      <c r="P65" s="1" t="str">
        <f>IF(DISPONIBILITE!U66="oui",DISPONIBILITE!$E66,"")</f>
        <v/>
      </c>
      <c r="Q65" s="1" t="str">
        <f>IF(DISPONIBILITE!V66="oui",DISPONIBILITE!$E66,"")</f>
        <v/>
      </c>
      <c r="R65" s="1" t="str">
        <f>IF(DISPONIBILITE!W66="oui",DISPONIBILITE!$E66,"")</f>
        <v/>
      </c>
    </row>
    <row r="66" spans="1:18">
      <c r="A66" s="1" t="str">
        <f>IF(DISPONIBILITE!F67="oui",DISPONIBILITE!$E67,"")</f>
        <v>STRUILLOU (K) Charlotte</v>
      </c>
      <c r="B66" s="1" t="str">
        <f>IF(DISPONIBILITE!G67="oui",DISPONIBILITE!$E67,"")</f>
        <v>STRUILLOU (K) Charlotte</v>
      </c>
      <c r="C66" s="1" t="str">
        <f>IF(DISPONIBILITE!H67="oui",DISPONIBILITE!$E67,"")</f>
        <v/>
      </c>
      <c r="D66" s="1" t="str">
        <f>IF(DISPONIBILITE!I67="oui",DISPONIBILITE!$E67,"")</f>
        <v>STRUILLOU (K) Charlotte</v>
      </c>
      <c r="E66" s="1" t="str">
        <f>IF(DISPONIBILITE!J67="oui",DISPONIBILITE!$E67,"")</f>
        <v>STRUILLOU (K) Charlotte</v>
      </c>
      <c r="F66" s="1" t="str">
        <f>IF(DISPONIBILITE!K67="oui",DISPONIBILITE!$E67,"")</f>
        <v/>
      </c>
      <c r="G66" s="1" t="str">
        <f>IF(DISPONIBILITE!L67="oui",DISPONIBILITE!$E67,"")</f>
        <v/>
      </c>
      <c r="H66" s="1" t="str">
        <f>IF(DISPONIBILITE!M67="oui",DISPONIBILITE!$E67,"")</f>
        <v/>
      </c>
      <c r="I66" s="1" t="str">
        <f>IF(DISPONIBILITE!N67="oui",DISPONIBILITE!$E67,"")</f>
        <v/>
      </c>
      <c r="J66" s="1" t="str">
        <f>IF(DISPONIBILITE!O67="oui",DISPONIBILITE!$E67,"")</f>
        <v/>
      </c>
      <c r="K66" s="1" t="str">
        <f>IF(DISPONIBILITE!P67="oui",DISPONIBILITE!$E67,"")</f>
        <v/>
      </c>
      <c r="L66" s="1" t="str">
        <f>IF(DISPONIBILITE!Q67="oui",DISPONIBILITE!$E67,"")</f>
        <v/>
      </c>
      <c r="M66" s="1" t="str">
        <f>IF(DISPONIBILITE!R67="oui",DISPONIBILITE!$E67,"")</f>
        <v/>
      </c>
      <c r="N66" s="1" t="str">
        <f>IF(DISPONIBILITE!S67="oui",DISPONIBILITE!$E67,"")</f>
        <v/>
      </c>
      <c r="O66" s="1" t="str">
        <f>IF(DISPONIBILITE!T67="oui",DISPONIBILITE!$E67,"")</f>
        <v/>
      </c>
      <c r="P66" s="1" t="str">
        <f>IF(DISPONIBILITE!U67="oui",DISPONIBILITE!$E67,"")</f>
        <v/>
      </c>
      <c r="Q66" s="1" t="str">
        <f>IF(DISPONIBILITE!V67="oui",DISPONIBILITE!$E67,"")</f>
        <v/>
      </c>
      <c r="R66" s="1" t="str">
        <f>IF(DISPONIBILITE!W67="oui",DISPONIBILITE!$E67,"")</f>
        <v/>
      </c>
    </row>
    <row r="67" spans="1:18">
      <c r="A67" s="1" t="str">
        <f>IF(DISPONIBILITE!F68="oui",DISPONIBILITE!$E68,"")</f>
        <v/>
      </c>
      <c r="B67" s="1" t="str">
        <f>IF(DISPONIBILITE!G68="oui",DISPONIBILITE!$E68,"")</f>
        <v/>
      </c>
      <c r="C67" s="1" t="str">
        <f>IF(DISPONIBILITE!H68="oui",DISPONIBILITE!$E68,"")</f>
        <v/>
      </c>
      <c r="D67" s="1" t="str">
        <f>IF(DISPONIBILITE!I68="oui",DISPONIBILITE!$E68,"")</f>
        <v/>
      </c>
      <c r="E67" s="1" t="str">
        <f>IF(DISPONIBILITE!J68="oui",DISPONIBILITE!$E68,"")</f>
        <v/>
      </c>
      <c r="F67" s="1" t="str">
        <f>IF(DISPONIBILITE!K68="oui",DISPONIBILITE!$E68,"")</f>
        <v/>
      </c>
      <c r="G67" s="1" t="str">
        <f>IF(DISPONIBILITE!L68="oui",DISPONIBILITE!$E68,"")</f>
        <v/>
      </c>
      <c r="H67" s="1" t="str">
        <f>IF(DISPONIBILITE!M68="oui",DISPONIBILITE!$E68,"")</f>
        <v/>
      </c>
      <c r="I67" s="1" t="str">
        <f>IF(DISPONIBILITE!N68="oui",DISPONIBILITE!$E68,"")</f>
        <v/>
      </c>
      <c r="J67" s="1" t="str">
        <f>IF(DISPONIBILITE!O68="oui",DISPONIBILITE!$E68,"")</f>
        <v/>
      </c>
      <c r="K67" s="1" t="str">
        <f>IF(DISPONIBILITE!P68="oui",DISPONIBILITE!$E68,"")</f>
        <v/>
      </c>
      <c r="L67" s="1" t="str">
        <f>IF(DISPONIBILITE!Q68="oui",DISPONIBILITE!$E68,"")</f>
        <v/>
      </c>
      <c r="M67" s="1" t="str">
        <f>IF(DISPONIBILITE!R68="oui",DISPONIBILITE!$E68,"")</f>
        <v/>
      </c>
      <c r="N67" s="1" t="str">
        <f>IF(DISPONIBILITE!S68="oui",DISPONIBILITE!$E68,"")</f>
        <v/>
      </c>
      <c r="O67" s="1" t="str">
        <f>IF(DISPONIBILITE!T68="oui",DISPONIBILITE!$E68,"")</f>
        <v>TALLEC-GORAGUER Clara</v>
      </c>
      <c r="P67" s="1" t="str">
        <f>IF(DISPONIBILITE!U68="oui",DISPONIBILITE!$E68,"")</f>
        <v>TALLEC-GORAGUER Clara</v>
      </c>
      <c r="Q67" s="1" t="str">
        <f>IF(DISPONIBILITE!V68="oui",DISPONIBILITE!$E68,"")</f>
        <v>TALLEC-GORAGUER Clara</v>
      </c>
      <c r="R67" s="1" t="str">
        <f>IF(DISPONIBILITE!W68="oui",DISPONIBILITE!$E68,"")</f>
        <v>TALLEC-GORAGUER Clara</v>
      </c>
    </row>
    <row r="68" spans="1:18">
      <c r="A68" s="1" t="str">
        <f>IF(DISPONIBILITE!F69="oui",DISPONIBILITE!$E69,"")</f>
        <v>TANGUY Bob</v>
      </c>
      <c r="B68" s="1" t="str">
        <f>IF(DISPONIBILITE!G69="oui",DISPONIBILITE!$E69,"")</f>
        <v>TANGUY Bob</v>
      </c>
      <c r="C68" s="1" t="str">
        <f>IF(DISPONIBILITE!H69="oui",DISPONIBILITE!$E69,"")</f>
        <v>TANGUY Bob</v>
      </c>
      <c r="D68" s="1" t="str">
        <f>IF(DISPONIBILITE!I69="oui",DISPONIBILITE!$E69,"")</f>
        <v>TANGUY Bob</v>
      </c>
      <c r="E68" s="1" t="str">
        <f>IF(DISPONIBILITE!J69="oui",DISPONIBILITE!$E69,"")</f>
        <v>TANGUY Bob</v>
      </c>
      <c r="F68" s="1" t="str">
        <f>IF(DISPONIBILITE!K69="oui",DISPONIBILITE!$E69,"")</f>
        <v>TANGUY Bob</v>
      </c>
      <c r="G68" s="1" t="str">
        <f>IF(DISPONIBILITE!L69="oui",DISPONIBILITE!$E69,"")</f>
        <v>TANGUY Bob</v>
      </c>
      <c r="H68" s="1" t="str">
        <f>IF(DISPONIBILITE!M69="oui",DISPONIBILITE!$E69,"")</f>
        <v>TANGUY Bob</v>
      </c>
      <c r="I68" s="1" t="str">
        <f>IF(DISPONIBILITE!N69="oui",DISPONIBILITE!$E69,"")</f>
        <v>TANGUY Bob</v>
      </c>
      <c r="J68" s="1" t="str">
        <f>IF(DISPONIBILITE!O69="oui",DISPONIBILITE!$E69,"")</f>
        <v>TANGUY Bob</v>
      </c>
      <c r="K68" s="1" t="str">
        <f>IF(DISPONIBILITE!P69="oui",DISPONIBILITE!$E69,"")</f>
        <v>TANGUY Bob</v>
      </c>
      <c r="L68" s="1" t="str">
        <f>IF(DISPONIBILITE!Q69="oui",DISPONIBILITE!$E69,"")</f>
        <v>TANGUY Bob</v>
      </c>
      <c r="M68" s="1" t="str">
        <f>IF(DISPONIBILITE!R69="oui",DISPONIBILITE!$E69,"")</f>
        <v/>
      </c>
      <c r="N68" s="1" t="str">
        <f>IF(DISPONIBILITE!S69="oui",DISPONIBILITE!$E69,"")</f>
        <v>TANGUY Bob</v>
      </c>
      <c r="O68" s="1" t="str">
        <f>IF(DISPONIBILITE!T69="oui",DISPONIBILITE!$E69,"")</f>
        <v>TANGUY Bob</v>
      </c>
      <c r="P68" s="1" t="str">
        <f>IF(DISPONIBILITE!U69="oui",DISPONIBILITE!$E69,"")</f>
        <v/>
      </c>
      <c r="Q68" s="1" t="str">
        <f>IF(DISPONIBILITE!V69="oui",DISPONIBILITE!$E69,"")</f>
        <v>TANGUY Bob</v>
      </c>
      <c r="R68" s="1" t="str">
        <f>IF(DISPONIBILITE!W69="oui",DISPONIBILITE!$E69,"")</f>
        <v>TANGUY Bob</v>
      </c>
    </row>
    <row r="69" spans="1:18">
      <c r="A69" s="1" t="str">
        <f>IF(DISPONIBILITE!F70="oui",DISPONIBILITE!$E70,"")</f>
        <v/>
      </c>
      <c r="B69" s="1" t="str">
        <f>IF(DISPONIBILITE!G70="oui",DISPONIBILITE!$E70,"")</f>
        <v/>
      </c>
      <c r="C69" s="1" t="str">
        <f>IF(DISPONIBILITE!H70="oui",DISPONIBILITE!$E70,"")</f>
        <v/>
      </c>
      <c r="D69" s="1" t="str">
        <f>IF(DISPONIBILITE!I70="oui",DISPONIBILITE!$E70,"")</f>
        <v/>
      </c>
      <c r="E69" s="1" t="str">
        <f>IF(DISPONIBILITE!J70="oui",DISPONIBILITE!$E70,"")</f>
        <v/>
      </c>
      <c r="F69" s="1" t="str">
        <f>IF(DISPONIBILITE!K70="oui",DISPONIBILITE!$E70,"")</f>
        <v>TARHAN Yeliz</v>
      </c>
      <c r="G69" s="1" t="str">
        <f>IF(DISPONIBILITE!L70="oui",DISPONIBILITE!$E70,"")</f>
        <v/>
      </c>
      <c r="H69" s="1" t="str">
        <f>IF(DISPONIBILITE!M70="oui",DISPONIBILITE!$E70,"")</f>
        <v/>
      </c>
      <c r="I69" s="1" t="str">
        <f>IF(DISPONIBILITE!N70="oui",DISPONIBILITE!$E70,"")</f>
        <v>TARHAN Yeliz</v>
      </c>
      <c r="J69" s="1" t="str">
        <f>IF(DISPONIBILITE!O70="oui",DISPONIBILITE!$E70,"")</f>
        <v/>
      </c>
      <c r="K69" s="1" t="str">
        <f>IF(DISPONIBILITE!P70="oui",DISPONIBILITE!$E70,"")</f>
        <v/>
      </c>
      <c r="L69" s="1" t="str">
        <f>IF(DISPONIBILITE!Q70="oui",DISPONIBILITE!$E70,"")</f>
        <v/>
      </c>
      <c r="M69" s="1" t="str">
        <f>IF(DISPONIBILITE!R70="oui",DISPONIBILITE!$E70,"")</f>
        <v/>
      </c>
      <c r="N69" s="1" t="str">
        <f>IF(DISPONIBILITE!S70="oui",DISPONIBILITE!$E70,"")</f>
        <v/>
      </c>
      <c r="O69" s="1" t="str">
        <f>IF(DISPONIBILITE!T70="oui",DISPONIBILITE!$E70,"")</f>
        <v/>
      </c>
      <c r="P69" s="1" t="str">
        <f>IF(DISPONIBILITE!U70="oui",DISPONIBILITE!$E70,"")</f>
        <v/>
      </c>
      <c r="Q69" s="1" t="str">
        <f>IF(DISPONIBILITE!V70="oui",DISPONIBILITE!$E70,"")</f>
        <v/>
      </c>
      <c r="R69" s="1" t="str">
        <f>IF(DISPONIBILITE!W70="oui",DISPONIBILITE!$E70,"")</f>
        <v/>
      </c>
    </row>
    <row r="70" spans="1:18">
      <c r="A70" s="1" t="str">
        <f>IF(DISPONIBILITE!F71="oui",DISPONIBILITE!$E71,"")</f>
        <v/>
      </c>
      <c r="B70" s="1" t="str">
        <f>IF(DISPONIBILITE!G71="oui",DISPONIBILITE!$E71,"")</f>
        <v/>
      </c>
      <c r="C70" s="1" t="str">
        <f>IF(DISPONIBILITE!H71="oui",DISPONIBILITE!$E71,"")</f>
        <v/>
      </c>
      <c r="D70" s="1" t="str">
        <f>IF(DISPONIBILITE!I71="oui",DISPONIBILITE!$E71,"")</f>
        <v/>
      </c>
      <c r="E70" s="1" t="str">
        <f>IF(DISPONIBILITE!J71="oui",DISPONIBILITE!$E71,"")</f>
        <v/>
      </c>
      <c r="F70" s="1" t="str">
        <f>IF(DISPONIBILITE!K71="oui",DISPONIBILITE!$E71,"")</f>
        <v>THEME Sophie</v>
      </c>
      <c r="G70" s="1" t="str">
        <f>IF(DISPONIBILITE!L71="oui",DISPONIBILITE!$E71,"")</f>
        <v/>
      </c>
      <c r="H70" s="1" t="str">
        <f>IF(DISPONIBILITE!M71="oui",DISPONIBILITE!$E71,"")</f>
        <v/>
      </c>
      <c r="I70" s="1" t="str">
        <f>IF(DISPONIBILITE!N71="oui",DISPONIBILITE!$E71,"")</f>
        <v/>
      </c>
      <c r="J70" s="1" t="str">
        <f>IF(DISPONIBILITE!O71="oui",DISPONIBILITE!$E71,"")</f>
        <v/>
      </c>
      <c r="K70" s="1" t="str">
        <f>IF(DISPONIBILITE!P71="oui",DISPONIBILITE!$E71,"")</f>
        <v/>
      </c>
      <c r="L70" s="1" t="str">
        <f>IF(DISPONIBILITE!Q71="oui",DISPONIBILITE!$E71,"")</f>
        <v>THEME Sophie</v>
      </c>
      <c r="M70" s="1" t="str">
        <f>IF(DISPONIBILITE!R71="oui",DISPONIBILITE!$E71,"")</f>
        <v/>
      </c>
      <c r="N70" s="1" t="str">
        <f>IF(DISPONIBILITE!S71="oui",DISPONIBILITE!$E71,"")</f>
        <v/>
      </c>
      <c r="O70" s="1" t="str">
        <f>IF(DISPONIBILITE!T71="oui",DISPONIBILITE!$E71,"")</f>
        <v>THEME Sophie</v>
      </c>
      <c r="P70" s="1" t="str">
        <f>IF(DISPONIBILITE!U71="oui",DISPONIBILITE!$E71,"")</f>
        <v/>
      </c>
      <c r="Q70" s="1" t="str">
        <f>IF(DISPONIBILITE!V71="oui",DISPONIBILITE!$E71,"")</f>
        <v/>
      </c>
      <c r="R70" s="1" t="str">
        <f>IF(DISPONIBILITE!W71="oui",DISPONIBILITE!$E71,"")</f>
        <v/>
      </c>
    </row>
    <row r="71" spans="1:18">
      <c r="A71" s="1" t="str">
        <f>IF(DISPONIBILITE!F72="oui",DISPONIBILITE!$E72,"")</f>
        <v>TROBOE Marcel</v>
      </c>
      <c r="B71" s="1" t="str">
        <f>IF(DISPONIBILITE!G72="oui",DISPONIBILITE!$E72,"")</f>
        <v>TROBOE Marcel</v>
      </c>
      <c r="C71" s="1" t="str">
        <f>IF(DISPONIBILITE!H72="oui",DISPONIBILITE!$E72,"")</f>
        <v/>
      </c>
      <c r="D71" s="1" t="str">
        <f>IF(DISPONIBILITE!I72="oui",DISPONIBILITE!$E72,"")</f>
        <v>TROBOE Marcel</v>
      </c>
      <c r="E71" s="1" t="str">
        <f>IF(DISPONIBILITE!J72="oui",DISPONIBILITE!$E72,"")</f>
        <v>TROBOE Marcel</v>
      </c>
      <c r="F71" s="1" t="str">
        <f>IF(DISPONIBILITE!K72="oui",DISPONIBILITE!$E72,"")</f>
        <v/>
      </c>
      <c r="G71" s="1" t="str">
        <f>IF(DISPONIBILITE!L72="oui",DISPONIBILITE!$E72,"")</f>
        <v>TROBOE Marcel</v>
      </c>
      <c r="H71" s="1" t="str">
        <f>IF(DISPONIBILITE!M72="oui",DISPONIBILITE!$E72,"")</f>
        <v>TROBOE Marcel</v>
      </c>
      <c r="I71" s="1" t="str">
        <f>IF(DISPONIBILITE!N72="oui",DISPONIBILITE!$E72,"")</f>
        <v/>
      </c>
      <c r="J71" s="1" t="str">
        <f>IF(DISPONIBILITE!O72="oui",DISPONIBILITE!$E72,"")</f>
        <v>TROBOE Marcel</v>
      </c>
      <c r="K71" s="1" t="str">
        <f>IF(DISPONIBILITE!P72="oui",DISPONIBILITE!$E72,"")</f>
        <v>TROBOE Marcel</v>
      </c>
      <c r="L71" s="1" t="str">
        <f>IF(DISPONIBILITE!Q72="oui",DISPONIBILITE!$E72,"")</f>
        <v/>
      </c>
      <c r="M71" s="1" t="str">
        <f>IF(DISPONIBILITE!R72="oui",DISPONIBILITE!$E72,"")</f>
        <v>TROBOE Marcel</v>
      </c>
      <c r="N71" s="1" t="str">
        <f>IF(DISPONIBILITE!S72="oui",DISPONIBILITE!$E72,"")</f>
        <v>TROBOE Marcel</v>
      </c>
      <c r="O71" s="1" t="str">
        <f>IF(DISPONIBILITE!T72="oui",DISPONIBILITE!$E72,"")</f>
        <v/>
      </c>
      <c r="P71" s="1" t="str">
        <f>IF(DISPONIBILITE!U72="oui",DISPONIBILITE!$E72,"")</f>
        <v>TROBOE Marcel</v>
      </c>
      <c r="Q71" s="1" t="str">
        <f>IF(DISPONIBILITE!V72="oui",DISPONIBILITE!$E72,"")</f>
        <v>TROBOE Marcel</v>
      </c>
      <c r="R71" s="1" t="str">
        <f>IF(DISPONIBILITE!W72="oui",DISPONIBILITE!$E72,"")</f>
        <v>TROBOE Marcel</v>
      </c>
    </row>
    <row r="72" spans="1:18">
      <c r="A72" s="1" t="str">
        <f>IF(DISPONIBILITE!F73="oui",DISPONIBILITE!$E73,"")</f>
        <v/>
      </c>
      <c r="B72" s="1" t="str">
        <f>IF(DISPONIBILITE!G73="oui",DISPONIBILITE!$E73,"")</f>
        <v/>
      </c>
      <c r="C72" s="1" t="str">
        <f>IF(DISPONIBILITE!H73="oui",DISPONIBILITE!$E73,"")</f>
        <v/>
      </c>
      <c r="D72" s="1" t="str">
        <f>IF(DISPONIBILITE!I73="oui",DISPONIBILITE!$E73,"")</f>
        <v/>
      </c>
      <c r="E72" s="1" t="str">
        <f>IF(DISPONIBILITE!J73="oui",DISPONIBILITE!$E73,"")</f>
        <v/>
      </c>
      <c r="F72" s="1" t="str">
        <f>IF(DISPONIBILITE!K73="oui",DISPONIBILITE!$E73,"")</f>
        <v>WOJCIK Eulalie</v>
      </c>
      <c r="G72" s="1" t="str">
        <f>IF(DISPONIBILITE!L73="oui",DISPONIBILITE!$E73,"")</f>
        <v/>
      </c>
      <c r="H72" s="1" t="str">
        <f>IF(DISPONIBILITE!M73="oui",DISPONIBILITE!$E73,"")</f>
        <v/>
      </c>
      <c r="I72" s="1" t="str">
        <f>IF(DISPONIBILITE!N73="oui",DISPONIBILITE!$E73,"")</f>
        <v/>
      </c>
      <c r="J72" s="1" t="str">
        <f>IF(DISPONIBILITE!O73="oui",DISPONIBILITE!$E73,"")</f>
        <v/>
      </c>
      <c r="K72" s="1" t="str">
        <f>IF(DISPONIBILITE!P73="oui",DISPONIBILITE!$E73,"")</f>
        <v/>
      </c>
      <c r="L72" s="1" t="str">
        <f>IF(DISPONIBILITE!Q73="oui",DISPONIBILITE!$E73,"")</f>
        <v>WOJCIK Eulalie</v>
      </c>
      <c r="M72" s="1" t="str">
        <f>IF(DISPONIBILITE!R73="oui",DISPONIBILITE!$E73,"")</f>
        <v/>
      </c>
      <c r="N72" s="1" t="str">
        <f>IF(DISPONIBILITE!S73="oui",DISPONIBILITE!$E73,"")</f>
        <v/>
      </c>
      <c r="O72" s="1" t="str">
        <f>IF(DISPONIBILITE!T73="oui",DISPONIBILITE!$E73,"")</f>
        <v>WOJCIK Eulalie</v>
      </c>
      <c r="P72" s="1" t="str">
        <f>IF(DISPONIBILITE!U73="oui",DISPONIBILITE!$E73,"")</f>
        <v/>
      </c>
      <c r="Q72" s="1" t="str">
        <f>IF(DISPONIBILITE!V73="oui",DISPONIBILITE!$E73,"")</f>
        <v>WOJCIK Eulalie</v>
      </c>
      <c r="R72" s="1" t="str">
        <f>IF(DISPONIBILITE!W73="oui",DISPONIBILITE!$E73,"")</f>
        <v/>
      </c>
    </row>
    <row r="73" spans="1:18">
      <c r="A73" s="1" t="str">
        <f>IF(DISPONIBILITE!F74="oui",DISPONIBILITE!$E74,"")</f>
        <v/>
      </c>
      <c r="B73" s="1" t="str">
        <f>IF(DISPONIBILITE!G74="oui",DISPONIBILITE!$E74,"")</f>
        <v/>
      </c>
      <c r="C73" s="1" t="str">
        <f>IF(DISPONIBILITE!H74="oui",DISPONIBILITE!$E74,"")</f>
        <v>YANG Johanne</v>
      </c>
      <c r="D73" s="1" t="str">
        <f>IF(DISPONIBILITE!I74="oui",DISPONIBILITE!$E74,"")</f>
        <v/>
      </c>
      <c r="E73" s="1" t="str">
        <f>IF(DISPONIBILITE!J74="oui",DISPONIBILITE!$E74,"")</f>
        <v/>
      </c>
      <c r="F73" s="1" t="str">
        <f>IF(DISPONIBILITE!K74="oui",DISPONIBILITE!$E74,"")</f>
        <v>YANG Johanne</v>
      </c>
      <c r="G73" s="1" t="str">
        <f>IF(DISPONIBILITE!L74="oui",DISPONIBILITE!$E74,"")</f>
        <v/>
      </c>
      <c r="H73" s="1" t="str">
        <f>IF(DISPONIBILITE!M74="oui",DISPONIBILITE!$E74,"")</f>
        <v/>
      </c>
      <c r="I73" s="1" t="str">
        <f>IF(DISPONIBILITE!N74="oui",DISPONIBILITE!$E74,"")</f>
        <v>YANG Johanne</v>
      </c>
      <c r="J73" s="1" t="str">
        <f>IF(DISPONIBILITE!O74="oui",DISPONIBILITE!$E74,"")</f>
        <v/>
      </c>
      <c r="K73" s="1" t="str">
        <f>IF(DISPONIBILITE!P74="oui",DISPONIBILITE!$E74,"")</f>
        <v/>
      </c>
      <c r="L73" s="1" t="str">
        <f>IF(DISPONIBILITE!Q74="oui",DISPONIBILITE!$E74,"")</f>
        <v>YANG Johanne</v>
      </c>
      <c r="M73" s="1" t="str">
        <f>IF(DISPONIBILITE!R74="oui",DISPONIBILITE!$E74,"")</f>
        <v/>
      </c>
      <c r="N73" s="1" t="str">
        <f>IF(DISPONIBILITE!S74="oui",DISPONIBILITE!$E74,"")</f>
        <v/>
      </c>
      <c r="O73" s="1" t="str">
        <f>IF(DISPONIBILITE!T74="oui",DISPONIBILITE!$E74,"")</f>
        <v>YANG Johanne</v>
      </c>
      <c r="P73" s="1" t="str">
        <f>IF(DISPONIBILITE!U74="oui",DISPONIBILITE!$E74,"")</f>
        <v/>
      </c>
      <c r="Q73" s="1" t="str">
        <f>IF(DISPONIBILITE!V74="oui",DISPONIBILITE!$E74,"")</f>
        <v>YANG Johanne</v>
      </c>
      <c r="R73" s="1" t="str">
        <f>IF(DISPONIBILITE!W74="oui",DISPONIBILITE!$E74,"")</f>
        <v>YANG Johanne</v>
      </c>
    </row>
    <row r="74" spans="1:18">
      <c r="A74" s="1" t="str">
        <f>IF(DISPONIBILITE!F75="oui",DISPONIBILITE!$E75,"")</f>
        <v/>
      </c>
      <c r="B74" s="1" t="str">
        <f>IF(DISPONIBILITE!G75="oui",DISPONIBILITE!$E75,"")</f>
        <v/>
      </c>
      <c r="C74" s="1" t="str">
        <f>IF(DISPONIBILITE!H75="oui",DISPONIBILITE!$E75,"")</f>
        <v/>
      </c>
      <c r="D74" s="1" t="str">
        <f>IF(DISPONIBILITE!I75="oui",DISPONIBILITE!$E75,"")</f>
        <v/>
      </c>
      <c r="E74" s="1" t="str">
        <f>IF(DISPONIBILITE!J75="oui",DISPONIBILITE!$E75,"")</f>
        <v/>
      </c>
      <c r="F74" s="1" t="str">
        <f>IF(DISPONIBILITE!K75="oui",DISPONIBILITE!$E75,"")</f>
        <v/>
      </c>
      <c r="G74" s="1" t="str">
        <f>IF(DISPONIBILITE!L75="oui",DISPONIBILITE!$E75,"")</f>
        <v/>
      </c>
      <c r="H74" s="1" t="str">
        <f>IF(DISPONIBILITE!M75="oui",DISPONIBILITE!$E75,"")</f>
        <v/>
      </c>
      <c r="I74" s="1" t="str">
        <f>IF(DISPONIBILITE!N75="oui",DISPONIBILITE!$E75,"")</f>
        <v/>
      </c>
      <c r="J74" s="1" t="str">
        <f>IF(DISPONIBILITE!O75="oui",DISPONIBILITE!$E75,"")</f>
        <v/>
      </c>
      <c r="K74" s="1" t="str">
        <f>IF(DISPONIBILITE!P75="oui",DISPONIBILITE!$E75,"")</f>
        <v/>
      </c>
      <c r="L74" s="1" t="str">
        <f>IF(DISPONIBILITE!Q75="oui",DISPONIBILITE!$E75,"")</f>
        <v/>
      </c>
      <c r="M74" s="1" t="str">
        <f>IF(DISPONIBILITE!R75="oui",DISPONIBILITE!$E75,"")</f>
        <v/>
      </c>
      <c r="N74" s="1" t="str">
        <f>IF(DISPONIBILITE!S75="oui",DISPONIBILITE!$E75,"")</f>
        <v/>
      </c>
      <c r="O74" s="1" t="str">
        <f>IF(DISPONIBILITE!T75="oui",DISPONIBILITE!$E75,"")</f>
        <v/>
      </c>
      <c r="P74" s="1" t="str">
        <f>IF(DISPONIBILITE!U75="oui",DISPONIBILITE!$E75,"")</f>
        <v/>
      </c>
      <c r="Q74" s="1" t="str">
        <f>IF(DISPONIBILITE!V75="oui",DISPONIBILITE!$E75,"")</f>
        <v/>
      </c>
      <c r="R74" s="1" t="str">
        <f>IF(DISPONIBILITE!W75="oui",DISPONIBILITE!$E75,"")</f>
        <v/>
      </c>
    </row>
    <row r="75" spans="1:18">
      <c r="A75" s="1" t="str">
        <f>IF(DISPONIBILITE!F76="oui",DISPONIBILITE!$E76,"")</f>
        <v/>
      </c>
      <c r="B75" s="1" t="str">
        <f>IF(DISPONIBILITE!G76="oui",DISPONIBILITE!$E76,"")</f>
        <v/>
      </c>
      <c r="C75" s="1" t="str">
        <f>IF(DISPONIBILITE!H76="oui",DISPONIBILITE!$E76,"")</f>
        <v/>
      </c>
      <c r="D75" s="1" t="str">
        <f>IF(DISPONIBILITE!I76="oui",DISPONIBILITE!$E76,"")</f>
        <v/>
      </c>
      <c r="E75" s="1" t="str">
        <f>IF(DISPONIBILITE!J76="oui",DISPONIBILITE!$E76,"")</f>
        <v/>
      </c>
      <c r="F75" s="1" t="str">
        <f>IF(DISPONIBILITE!K76="oui",DISPONIBILITE!$E76,"")</f>
        <v/>
      </c>
      <c r="G75" s="1" t="str">
        <f>IF(DISPONIBILITE!L76="oui",DISPONIBILITE!$E76,"")</f>
        <v/>
      </c>
      <c r="H75" s="1" t="str">
        <f>IF(DISPONIBILITE!M76="oui",DISPONIBILITE!$E76,"")</f>
        <v/>
      </c>
      <c r="I75" s="1" t="str">
        <f>IF(DISPONIBILITE!N76="oui",DISPONIBILITE!$E76,"")</f>
        <v/>
      </c>
      <c r="J75" s="1" t="str">
        <f>IF(DISPONIBILITE!O76="oui",DISPONIBILITE!$E76,"")</f>
        <v/>
      </c>
      <c r="K75" s="1" t="str">
        <f>IF(DISPONIBILITE!P76="oui",DISPONIBILITE!$E76,"")</f>
        <v/>
      </c>
      <c r="L75" s="1" t="str">
        <f>IF(DISPONIBILITE!Q76="oui",DISPONIBILITE!$E76,"")</f>
        <v/>
      </c>
      <c r="M75" s="1" t="str">
        <f>IF(DISPONIBILITE!R76="oui",DISPONIBILITE!$E76,"")</f>
        <v/>
      </c>
      <c r="N75" s="1" t="str">
        <f>IF(DISPONIBILITE!S76="oui",DISPONIBILITE!$E76,"")</f>
        <v/>
      </c>
      <c r="O75" s="1" t="str">
        <f>IF(DISPONIBILITE!T76="oui",DISPONIBILITE!$E76,"")</f>
        <v/>
      </c>
      <c r="P75" s="1" t="str">
        <f>IF(DISPONIBILITE!U76="oui",DISPONIBILITE!$E76,"")</f>
        <v/>
      </c>
      <c r="Q75" s="1" t="str">
        <f>IF(DISPONIBILITE!V76="oui",DISPONIBILITE!$E76,"")</f>
        <v/>
      </c>
      <c r="R75" s="1" t="str">
        <f>IF(DISPONIBILITE!W76="oui",DISPONIBILITE!$E76,"")</f>
        <v/>
      </c>
    </row>
    <row r="76" spans="1:18">
      <c r="A76" s="1" t="str">
        <f>IF(DISPONIBILITE!F77="oui",DISPONIBILITE!$E77,"")</f>
        <v/>
      </c>
      <c r="B76" s="1" t="str">
        <f>IF(DISPONIBILITE!G77="oui",DISPONIBILITE!$E77,"")</f>
        <v/>
      </c>
      <c r="C76" s="1" t="str">
        <f>IF(DISPONIBILITE!H77="oui",DISPONIBILITE!$E77,"")</f>
        <v/>
      </c>
      <c r="D76" s="1" t="str">
        <f>IF(DISPONIBILITE!I77="oui",DISPONIBILITE!$E77,"")</f>
        <v/>
      </c>
      <c r="E76" s="1" t="str">
        <f>IF(DISPONIBILITE!J77="oui",DISPONIBILITE!$E77,"")</f>
        <v/>
      </c>
      <c r="F76" s="1" t="str">
        <f>IF(DISPONIBILITE!K77="oui",DISPONIBILITE!$E77,"")</f>
        <v/>
      </c>
      <c r="G76" s="1" t="str">
        <f>IF(DISPONIBILITE!L77="oui",DISPONIBILITE!$E77,"")</f>
        <v/>
      </c>
      <c r="H76" s="1" t="str">
        <f>IF(DISPONIBILITE!M77="oui",DISPONIBILITE!$E77,"")</f>
        <v/>
      </c>
      <c r="I76" s="1" t="str">
        <f>IF(DISPONIBILITE!N77="oui",DISPONIBILITE!$E77,"")</f>
        <v/>
      </c>
      <c r="J76" s="1" t="str">
        <f>IF(DISPONIBILITE!O77="oui",DISPONIBILITE!$E77,"")</f>
        <v/>
      </c>
      <c r="K76" s="1" t="str">
        <f>IF(DISPONIBILITE!P77="oui",DISPONIBILITE!$E77,"")</f>
        <v/>
      </c>
      <c r="L76" s="1" t="str">
        <f>IF(DISPONIBILITE!Q77="oui",DISPONIBILITE!$E77,"")</f>
        <v/>
      </c>
      <c r="M76" s="1" t="str">
        <f>IF(DISPONIBILITE!R77="oui",DISPONIBILITE!$E77,"")</f>
        <v/>
      </c>
      <c r="N76" s="1" t="str">
        <f>IF(DISPONIBILITE!S77="oui",DISPONIBILITE!$E77,"")</f>
        <v/>
      </c>
      <c r="O76" s="1" t="str">
        <f>IF(DISPONIBILITE!T77="oui",DISPONIBILITE!$E77,"")</f>
        <v/>
      </c>
      <c r="P76" s="1" t="str">
        <f>IF(DISPONIBILITE!U77="oui",DISPONIBILITE!$E77,"")</f>
        <v/>
      </c>
      <c r="Q76" s="1" t="str">
        <f>IF(DISPONIBILITE!V77="oui",DISPONIBILITE!$E77,"")</f>
        <v/>
      </c>
      <c r="R76" s="1" t="str">
        <f>IF(DISPONIBILITE!W77="oui",DISPONIBILITE!$E77,"")</f>
        <v/>
      </c>
    </row>
    <row r="77" spans="1:18">
      <c r="A77" s="1" t="str">
        <f>IF(DISPONIBILITE!F78="oui",DISPONIBILITE!$E78,"")</f>
        <v/>
      </c>
      <c r="B77" s="1" t="str">
        <f>IF(DISPONIBILITE!G78="oui",DISPONIBILITE!$E78,"")</f>
        <v/>
      </c>
      <c r="C77" s="1" t="str">
        <f>IF(DISPONIBILITE!H78="oui",DISPONIBILITE!$E78,"")</f>
        <v/>
      </c>
      <c r="D77" s="1" t="str">
        <f>IF(DISPONIBILITE!I78="oui",DISPONIBILITE!$E78,"")</f>
        <v/>
      </c>
      <c r="E77" s="1" t="str">
        <f>IF(DISPONIBILITE!J78="oui",DISPONIBILITE!$E78,"")</f>
        <v/>
      </c>
      <c r="F77" s="1" t="str">
        <f>IF(DISPONIBILITE!K78="oui",DISPONIBILITE!$E78,"")</f>
        <v/>
      </c>
      <c r="G77" s="1" t="str">
        <f>IF(DISPONIBILITE!L78="oui",DISPONIBILITE!$E78,"")</f>
        <v/>
      </c>
      <c r="H77" s="1" t="str">
        <f>IF(DISPONIBILITE!M78="oui",DISPONIBILITE!$E78,"")</f>
        <v/>
      </c>
      <c r="I77" s="1" t="str">
        <f>IF(DISPONIBILITE!N78="oui",DISPONIBILITE!$E78,"")</f>
        <v/>
      </c>
      <c r="J77" s="1" t="str">
        <f>IF(DISPONIBILITE!O78="oui",DISPONIBILITE!$E78,"")</f>
        <v/>
      </c>
      <c r="K77" s="1" t="str">
        <f>IF(DISPONIBILITE!P78="oui",DISPONIBILITE!$E78,"")</f>
        <v/>
      </c>
      <c r="L77" s="1" t="str">
        <f>IF(DISPONIBILITE!Q78="oui",DISPONIBILITE!$E78,"")</f>
        <v/>
      </c>
      <c r="M77" s="1" t="str">
        <f>IF(DISPONIBILITE!R78="oui",DISPONIBILITE!$E78,"")</f>
        <v/>
      </c>
      <c r="N77" s="1" t="str">
        <f>IF(DISPONIBILITE!S78="oui",DISPONIBILITE!$E78,"")</f>
        <v/>
      </c>
      <c r="O77" s="1" t="str">
        <f>IF(DISPONIBILITE!T78="oui",DISPONIBILITE!$E78,"")</f>
        <v/>
      </c>
      <c r="P77" s="1" t="str">
        <f>IF(DISPONIBILITE!U78="oui",DISPONIBILITE!$E78,"")</f>
        <v/>
      </c>
      <c r="Q77" s="1" t="str">
        <f>IF(DISPONIBILITE!V78="oui",DISPONIBILITE!$E78,"")</f>
        <v/>
      </c>
      <c r="R77" s="1" t="str">
        <f>IF(DISPONIBILITE!W78="oui",DISPONIBILITE!$E78,"")</f>
        <v/>
      </c>
    </row>
    <row r="78" spans="1:18">
      <c r="A78" s="1" t="str">
        <f>IF(DISPONIBILITE!F79="oui",DISPONIBILITE!$E79,"")</f>
        <v/>
      </c>
      <c r="B78" s="1" t="str">
        <f>IF(DISPONIBILITE!G79="oui",DISPONIBILITE!$E79,"")</f>
        <v/>
      </c>
      <c r="C78" s="1" t="str">
        <f>IF(DISPONIBILITE!H79="oui",DISPONIBILITE!$E79,"")</f>
        <v/>
      </c>
      <c r="D78" s="1" t="str">
        <f>IF(DISPONIBILITE!I79="oui",DISPONIBILITE!$E79,"")</f>
        <v/>
      </c>
      <c r="E78" s="1" t="str">
        <f>IF(DISPONIBILITE!J79="oui",DISPONIBILITE!$E79,"")</f>
        <v/>
      </c>
      <c r="F78" s="1" t="str">
        <f>IF(DISPONIBILITE!K79="oui",DISPONIBILITE!$E79,"")</f>
        <v/>
      </c>
      <c r="G78" s="1" t="str">
        <f>IF(DISPONIBILITE!L79="oui",DISPONIBILITE!$E79,"")</f>
        <v/>
      </c>
      <c r="H78" s="1" t="str">
        <f>IF(DISPONIBILITE!M79="oui",DISPONIBILITE!$E79,"")</f>
        <v/>
      </c>
      <c r="I78" s="1" t="str">
        <f>IF(DISPONIBILITE!N79="oui",DISPONIBILITE!$E79,"")</f>
        <v/>
      </c>
      <c r="J78" s="1" t="str">
        <f>IF(DISPONIBILITE!O79="oui",DISPONIBILITE!$E79,"")</f>
        <v/>
      </c>
      <c r="K78" s="1" t="str">
        <f>IF(DISPONIBILITE!P79="oui",DISPONIBILITE!$E79,"")</f>
        <v/>
      </c>
      <c r="L78" s="1" t="str">
        <f>IF(DISPONIBILITE!Q79="oui",DISPONIBILITE!$E79,"")</f>
        <v/>
      </c>
      <c r="M78" s="1" t="str">
        <f>IF(DISPONIBILITE!R79="oui",DISPONIBILITE!$E79,"")</f>
        <v/>
      </c>
      <c r="N78" s="1" t="str">
        <f>IF(DISPONIBILITE!S79="oui",DISPONIBILITE!$E79,"")</f>
        <v/>
      </c>
      <c r="O78" s="1" t="str">
        <f>IF(DISPONIBILITE!T79="oui",DISPONIBILITE!$E79,"")</f>
        <v/>
      </c>
      <c r="P78" s="1" t="str">
        <f>IF(DISPONIBILITE!U79="oui",DISPONIBILITE!$E79,"")</f>
        <v/>
      </c>
      <c r="Q78" s="1" t="str">
        <f>IF(DISPONIBILITE!V79="oui",DISPONIBILITE!$E79,"")</f>
        <v/>
      </c>
      <c r="R78" s="1" t="str">
        <f>IF(DISPONIBILITE!W79="oui",DISPONIBILITE!$E79,"")</f>
        <v/>
      </c>
    </row>
    <row r="79" spans="1:18">
      <c r="A79" s="1" t="str">
        <f>IF(DISPONIBILITE!F80="oui",DISPONIBILITE!$E80,"")</f>
        <v/>
      </c>
      <c r="B79" s="1" t="str">
        <f>IF(DISPONIBILITE!G80="oui",DISPONIBILITE!$E80,"")</f>
        <v/>
      </c>
      <c r="C79" s="1" t="str">
        <f>IF(DISPONIBILITE!H80="oui",DISPONIBILITE!$E80,"")</f>
        <v/>
      </c>
      <c r="D79" s="1" t="str">
        <f>IF(DISPONIBILITE!I80="oui",DISPONIBILITE!$E80,"")</f>
        <v/>
      </c>
      <c r="E79" s="1" t="str">
        <f>IF(DISPONIBILITE!J80="oui",DISPONIBILITE!$E80,"")</f>
        <v/>
      </c>
      <c r="F79" s="1" t="str">
        <f>IF(DISPONIBILITE!K80="oui",DISPONIBILITE!$E80,"")</f>
        <v/>
      </c>
      <c r="G79" s="1" t="str">
        <f>IF(DISPONIBILITE!L80="oui",DISPONIBILITE!$E80,"")</f>
        <v/>
      </c>
      <c r="H79" s="1" t="str">
        <f>IF(DISPONIBILITE!M80="oui",DISPONIBILITE!$E80,"")</f>
        <v/>
      </c>
      <c r="I79" s="1" t="str">
        <f>IF(DISPONIBILITE!N80="oui",DISPONIBILITE!$E80,"")</f>
        <v/>
      </c>
      <c r="J79" s="1" t="str">
        <f>IF(DISPONIBILITE!O80="oui",DISPONIBILITE!$E80,"")</f>
        <v/>
      </c>
      <c r="K79" s="1" t="str">
        <f>IF(DISPONIBILITE!P80="oui",DISPONIBILITE!$E80,"")</f>
        <v/>
      </c>
      <c r="L79" s="1" t="str">
        <f>IF(DISPONIBILITE!Q80="oui",DISPONIBILITE!$E80,"")</f>
        <v/>
      </c>
      <c r="M79" s="1" t="str">
        <f>IF(DISPONIBILITE!R80="oui",DISPONIBILITE!$E80,"")</f>
        <v/>
      </c>
      <c r="N79" s="1" t="str">
        <f>IF(DISPONIBILITE!S80="oui",DISPONIBILITE!$E80,"")</f>
        <v/>
      </c>
      <c r="O79" s="1" t="str">
        <f>IF(DISPONIBILITE!T80="oui",DISPONIBILITE!$E80,"")</f>
        <v/>
      </c>
      <c r="P79" s="1" t="str">
        <f>IF(DISPONIBILITE!U80="oui",DISPONIBILITE!$E80,"")</f>
        <v/>
      </c>
      <c r="Q79" s="1" t="str">
        <f>IF(DISPONIBILITE!V80="oui",DISPONIBILITE!$E80,"")</f>
        <v/>
      </c>
      <c r="R79" s="1" t="str">
        <f>IF(DISPONIBILITE!W80="oui",DISPONIBILITE!$E80,"")</f>
        <v/>
      </c>
    </row>
    <row r="80" spans="1:18">
      <c r="A80" s="1" t="str">
        <f>IF(DISPONIBILITE!F81="oui",DISPONIBILITE!$E81,"")</f>
        <v/>
      </c>
      <c r="B80" s="1" t="str">
        <f>IF(DISPONIBILITE!G81="oui",DISPONIBILITE!$E81,"")</f>
        <v/>
      </c>
      <c r="C80" s="1" t="str">
        <f>IF(DISPONIBILITE!H81="oui",DISPONIBILITE!$E81,"")</f>
        <v/>
      </c>
      <c r="D80" s="1" t="str">
        <f>IF(DISPONIBILITE!I81="oui",DISPONIBILITE!$E81,"")</f>
        <v/>
      </c>
      <c r="E80" s="1" t="str">
        <f>IF(DISPONIBILITE!J81="oui",DISPONIBILITE!$E81,"")</f>
        <v/>
      </c>
      <c r="F80" s="1" t="str">
        <f>IF(DISPONIBILITE!K81="oui",DISPONIBILITE!$E81,"")</f>
        <v/>
      </c>
      <c r="G80" s="1" t="str">
        <f>IF(DISPONIBILITE!L81="oui",DISPONIBILITE!$E81,"")</f>
        <v/>
      </c>
      <c r="H80" s="1" t="str">
        <f>IF(DISPONIBILITE!M81="oui",DISPONIBILITE!$E81,"")</f>
        <v/>
      </c>
      <c r="I80" s="1" t="str">
        <f>IF(DISPONIBILITE!N81="oui",DISPONIBILITE!$E81,"")</f>
        <v/>
      </c>
      <c r="J80" s="1" t="str">
        <f>IF(DISPONIBILITE!O81="oui",DISPONIBILITE!$E81,"")</f>
        <v/>
      </c>
      <c r="K80" s="1" t="str">
        <f>IF(DISPONIBILITE!P81="oui",DISPONIBILITE!$E81,"")</f>
        <v/>
      </c>
      <c r="L80" s="1" t="str">
        <f>IF(DISPONIBILITE!Q81="oui",DISPONIBILITE!$E81,"")</f>
        <v/>
      </c>
      <c r="M80" s="1" t="str">
        <f>IF(DISPONIBILITE!R81="oui",DISPONIBILITE!$E81,"")</f>
        <v/>
      </c>
      <c r="N80" s="1" t="str">
        <f>IF(DISPONIBILITE!S81="oui",DISPONIBILITE!$E81,"")</f>
        <v/>
      </c>
      <c r="O80" s="1" t="str">
        <f>IF(DISPONIBILITE!T81="oui",DISPONIBILITE!$E81,"")</f>
        <v/>
      </c>
      <c r="P80" s="1" t="str">
        <f>IF(DISPONIBILITE!U81="oui",DISPONIBILITE!$E81,"")</f>
        <v/>
      </c>
      <c r="Q80" s="1" t="str">
        <f>IF(DISPONIBILITE!V81="oui",DISPONIBILITE!$E81,"")</f>
        <v/>
      </c>
      <c r="R80" s="1" t="str">
        <f>IF(DISPONIBILITE!W81="oui",DISPONIBILITE!$E81,"")</f>
        <v/>
      </c>
    </row>
    <row r="81" spans="1:18">
      <c r="A81" s="1" t="str">
        <f>IF(DISPONIBILITE!F82="oui",DISPONIBILITE!$E82,"")</f>
        <v/>
      </c>
      <c r="B81" s="1" t="str">
        <f>IF(DISPONIBILITE!G82="oui",DISPONIBILITE!$E82,"")</f>
        <v/>
      </c>
      <c r="C81" s="1" t="str">
        <f>IF(DISPONIBILITE!H82="oui",DISPONIBILITE!$E82,"")</f>
        <v/>
      </c>
      <c r="D81" s="1" t="str">
        <f>IF(DISPONIBILITE!I82="oui",DISPONIBILITE!$E82,"")</f>
        <v/>
      </c>
      <c r="E81" s="1" t="str">
        <f>IF(DISPONIBILITE!J82="oui",DISPONIBILITE!$E82,"")</f>
        <v/>
      </c>
      <c r="F81" s="1" t="str">
        <f>IF(DISPONIBILITE!K82="oui",DISPONIBILITE!$E82,"")</f>
        <v/>
      </c>
      <c r="G81" s="1" t="str">
        <f>IF(DISPONIBILITE!L82="oui",DISPONIBILITE!$E82,"")</f>
        <v/>
      </c>
      <c r="H81" s="1" t="str">
        <f>IF(DISPONIBILITE!M82="oui",DISPONIBILITE!$E82,"")</f>
        <v/>
      </c>
      <c r="I81" s="1" t="str">
        <f>IF(DISPONIBILITE!N82="oui",DISPONIBILITE!$E82,"")</f>
        <v/>
      </c>
      <c r="J81" s="1" t="str">
        <f>IF(DISPONIBILITE!O82="oui",DISPONIBILITE!$E82,"")</f>
        <v/>
      </c>
      <c r="K81" s="1" t="str">
        <f>IF(DISPONIBILITE!P82="oui",DISPONIBILITE!$E82,"")</f>
        <v/>
      </c>
      <c r="L81" s="1" t="str">
        <f>IF(DISPONIBILITE!Q82="oui",DISPONIBILITE!$E82,"")</f>
        <v/>
      </c>
      <c r="M81" s="1" t="str">
        <f>IF(DISPONIBILITE!R82="oui",DISPONIBILITE!$E82,"")</f>
        <v/>
      </c>
      <c r="N81" s="1" t="str">
        <f>IF(DISPONIBILITE!S82="oui",DISPONIBILITE!$E82,"")</f>
        <v/>
      </c>
      <c r="O81" s="1" t="str">
        <f>IF(DISPONIBILITE!T82="oui",DISPONIBILITE!$E82,"")</f>
        <v/>
      </c>
      <c r="P81" s="1" t="str">
        <f>IF(DISPONIBILITE!U82="oui",DISPONIBILITE!$E82,"")</f>
        <v/>
      </c>
      <c r="Q81" s="1" t="str">
        <f>IF(DISPONIBILITE!V82="oui",DISPONIBILITE!$E82,"")</f>
        <v/>
      </c>
      <c r="R81" s="1" t="str">
        <f>IF(DISPONIBILITE!W82="oui",DISPONIBILITE!$E82,"")</f>
        <v/>
      </c>
    </row>
    <row r="82" spans="1:18">
      <c r="A82" s="1" t="str">
        <f>IF(DISPONIBILITE!F83="oui",DISPONIBILITE!$E83,"")</f>
        <v/>
      </c>
      <c r="B82" s="1" t="str">
        <f>IF(DISPONIBILITE!G83="oui",DISPONIBILITE!$E83,"")</f>
        <v/>
      </c>
      <c r="C82" s="1" t="str">
        <f>IF(DISPONIBILITE!H83="oui",DISPONIBILITE!$E83,"")</f>
        <v/>
      </c>
      <c r="D82" s="1" t="str">
        <f>IF(DISPONIBILITE!I83="oui",DISPONIBILITE!$E83,"")</f>
        <v/>
      </c>
      <c r="E82" s="1" t="str">
        <f>IF(DISPONIBILITE!J83="oui",DISPONIBILITE!$E83,"")</f>
        <v/>
      </c>
      <c r="F82" s="1" t="str">
        <f>IF(DISPONIBILITE!K83="oui",DISPONIBILITE!$E83,"")</f>
        <v/>
      </c>
      <c r="G82" s="1" t="str">
        <f>IF(DISPONIBILITE!L83="oui",DISPONIBILITE!$E83,"")</f>
        <v/>
      </c>
      <c r="H82" s="1" t="str">
        <f>IF(DISPONIBILITE!M83="oui",DISPONIBILITE!$E83,"")</f>
        <v/>
      </c>
      <c r="I82" s="1" t="str">
        <f>IF(DISPONIBILITE!N83="oui",DISPONIBILITE!$E83,"")</f>
        <v/>
      </c>
      <c r="J82" s="1" t="str">
        <f>IF(DISPONIBILITE!O83="oui",DISPONIBILITE!$E83,"")</f>
        <v/>
      </c>
      <c r="K82" s="1" t="str">
        <f>IF(DISPONIBILITE!P83="oui",DISPONIBILITE!$E83,"")</f>
        <v/>
      </c>
      <c r="L82" s="1" t="str">
        <f>IF(DISPONIBILITE!Q83="oui",DISPONIBILITE!$E83,"")</f>
        <v/>
      </c>
      <c r="M82" s="1" t="str">
        <f>IF(DISPONIBILITE!R83="oui",DISPONIBILITE!$E83,"")</f>
        <v/>
      </c>
      <c r="N82" s="1" t="str">
        <f>IF(DISPONIBILITE!S83="oui",DISPONIBILITE!$E83,"")</f>
        <v/>
      </c>
      <c r="O82" s="1" t="str">
        <f>IF(DISPONIBILITE!T83="oui",DISPONIBILITE!$E83,"")</f>
        <v/>
      </c>
      <c r="P82" s="1" t="str">
        <f>IF(DISPONIBILITE!U83="oui",DISPONIBILITE!$E83,"")</f>
        <v/>
      </c>
      <c r="Q82" s="1" t="str">
        <f>IF(DISPONIBILITE!V83="oui",DISPONIBILITE!$E83,"")</f>
        <v/>
      </c>
      <c r="R82" s="1" t="str">
        <f>IF(DISPONIBILITE!W83="oui",DISPONIBILITE!$E83,"")</f>
        <v/>
      </c>
    </row>
    <row r="83" spans="1:18">
      <c r="A83" s="1" t="str">
        <f>IF(DISPONIBILITE!F84="oui",DISPONIBILITE!$E84,"")</f>
        <v/>
      </c>
      <c r="B83" s="1" t="str">
        <f>IF(DISPONIBILITE!G84="oui",DISPONIBILITE!$E84,"")</f>
        <v/>
      </c>
      <c r="C83" s="1" t="str">
        <f>IF(DISPONIBILITE!H84="oui",DISPONIBILITE!$E84,"")</f>
        <v/>
      </c>
      <c r="D83" s="1" t="str">
        <f>IF(DISPONIBILITE!I84="oui",DISPONIBILITE!$E84,"")</f>
        <v/>
      </c>
      <c r="E83" s="1" t="str">
        <f>IF(DISPONIBILITE!J84="oui",DISPONIBILITE!$E84,"")</f>
        <v/>
      </c>
      <c r="F83" s="1" t="str">
        <f>IF(DISPONIBILITE!K84="oui",DISPONIBILITE!$E84,"")</f>
        <v/>
      </c>
      <c r="G83" s="1" t="str">
        <f>IF(DISPONIBILITE!L84="oui",DISPONIBILITE!$E84,"")</f>
        <v/>
      </c>
      <c r="H83" s="1" t="str">
        <f>IF(DISPONIBILITE!M84="oui",DISPONIBILITE!$E84,"")</f>
        <v/>
      </c>
      <c r="I83" s="1" t="str">
        <f>IF(DISPONIBILITE!N84="oui",DISPONIBILITE!$E84,"")</f>
        <v/>
      </c>
      <c r="J83" s="1" t="str">
        <f>IF(DISPONIBILITE!O84="oui",DISPONIBILITE!$E84,"")</f>
        <v/>
      </c>
      <c r="K83" s="1" t="str">
        <f>IF(DISPONIBILITE!P84="oui",DISPONIBILITE!$E84,"")</f>
        <v/>
      </c>
      <c r="L83" s="1" t="str">
        <f>IF(DISPONIBILITE!Q84="oui",DISPONIBILITE!$E84,"")</f>
        <v/>
      </c>
      <c r="M83" s="1" t="str">
        <f>IF(DISPONIBILITE!R84="oui",DISPONIBILITE!$E84,"")</f>
        <v/>
      </c>
      <c r="N83" s="1" t="str">
        <f>IF(DISPONIBILITE!S84="oui",DISPONIBILITE!$E84,"")</f>
        <v/>
      </c>
      <c r="O83" s="1" t="str">
        <f>IF(DISPONIBILITE!T84="oui",DISPONIBILITE!$E84,"")</f>
        <v/>
      </c>
      <c r="P83" s="1" t="str">
        <f>IF(DISPONIBILITE!U84="oui",DISPONIBILITE!$E84,"")</f>
        <v/>
      </c>
      <c r="Q83" s="1" t="str">
        <f>IF(DISPONIBILITE!V84="oui",DISPONIBILITE!$E84,"")</f>
        <v/>
      </c>
      <c r="R83" s="1" t="str">
        <f>IF(DISPONIBILITE!W84="oui",DISPONIBILITE!$E84,"")</f>
        <v/>
      </c>
    </row>
    <row r="84" spans="1:18">
      <c r="A84" s="1" t="str">
        <f>IF(DISPONIBILITE!F85="oui",DISPONIBILITE!$E85,"")</f>
        <v/>
      </c>
      <c r="B84" s="1" t="str">
        <f>IF(DISPONIBILITE!G85="oui",DISPONIBILITE!$E85,"")</f>
        <v/>
      </c>
      <c r="C84" s="1" t="str">
        <f>IF(DISPONIBILITE!H85="oui",DISPONIBILITE!$E85,"")</f>
        <v/>
      </c>
      <c r="D84" s="1" t="str">
        <f>IF(DISPONIBILITE!I85="oui",DISPONIBILITE!$E85,"")</f>
        <v/>
      </c>
      <c r="E84" s="1" t="str">
        <f>IF(DISPONIBILITE!J85="oui",DISPONIBILITE!$E85,"")</f>
        <v/>
      </c>
      <c r="F84" s="1" t="str">
        <f>IF(DISPONIBILITE!K85="oui",DISPONIBILITE!$E85,"")</f>
        <v/>
      </c>
      <c r="G84" s="1" t="str">
        <f>IF(DISPONIBILITE!L85="oui",DISPONIBILITE!$E85,"")</f>
        <v/>
      </c>
      <c r="H84" s="1" t="str">
        <f>IF(DISPONIBILITE!M85="oui",DISPONIBILITE!$E85,"")</f>
        <v/>
      </c>
      <c r="I84" s="1" t="str">
        <f>IF(DISPONIBILITE!N85="oui",DISPONIBILITE!$E85,"")</f>
        <v/>
      </c>
      <c r="J84" s="1" t="str">
        <f>IF(DISPONIBILITE!O85="oui",DISPONIBILITE!$E85,"")</f>
        <v/>
      </c>
      <c r="K84" s="1" t="str">
        <f>IF(DISPONIBILITE!P85="oui",DISPONIBILITE!$E85,"")</f>
        <v/>
      </c>
      <c r="L84" s="1" t="str">
        <f>IF(DISPONIBILITE!Q85="oui",DISPONIBILITE!$E85,"")</f>
        <v/>
      </c>
      <c r="M84" s="1" t="str">
        <f>IF(DISPONIBILITE!R85="oui",DISPONIBILITE!$E85,"")</f>
        <v/>
      </c>
      <c r="N84" s="1" t="str">
        <f>IF(DISPONIBILITE!S85="oui",DISPONIBILITE!$E85,"")</f>
        <v/>
      </c>
      <c r="O84" s="1" t="str">
        <f>IF(DISPONIBILITE!T85="oui",DISPONIBILITE!$E85,"")</f>
        <v/>
      </c>
      <c r="P84" s="1" t="str">
        <f>IF(DISPONIBILITE!U85="oui",DISPONIBILITE!$E85,"")</f>
        <v/>
      </c>
      <c r="Q84" s="1" t="str">
        <f>IF(DISPONIBILITE!V85="oui",DISPONIBILITE!$E85,"")</f>
        <v/>
      </c>
      <c r="R84" s="1" t="str">
        <f>IF(DISPONIBILITE!W85="oui",DISPONIBILITE!$E85,"")</f>
        <v/>
      </c>
    </row>
    <row r="85" spans="1:18">
      <c r="A85" s="1" t="str">
        <f>IF(DISPONIBILITE!F86="oui",DISPONIBILITE!$E86,"")</f>
        <v/>
      </c>
      <c r="B85" s="1" t="str">
        <f>IF(DISPONIBILITE!G86="oui",DISPONIBILITE!$E86,"")</f>
        <v/>
      </c>
      <c r="C85" s="1" t="str">
        <f>IF(DISPONIBILITE!H86="oui",DISPONIBILITE!$E86,"")</f>
        <v/>
      </c>
      <c r="D85" s="1" t="str">
        <f>IF(DISPONIBILITE!I86="oui",DISPONIBILITE!$E86,"")</f>
        <v/>
      </c>
      <c r="E85" s="1" t="str">
        <f>IF(DISPONIBILITE!J86="oui",DISPONIBILITE!$E86,"")</f>
        <v/>
      </c>
      <c r="F85" s="1" t="str">
        <f>IF(DISPONIBILITE!K86="oui",DISPONIBILITE!$E86,"")</f>
        <v/>
      </c>
      <c r="G85" s="1" t="str">
        <f>IF(DISPONIBILITE!L86="oui",DISPONIBILITE!$E86,"")</f>
        <v/>
      </c>
      <c r="H85" s="1" t="str">
        <f>IF(DISPONIBILITE!M86="oui",DISPONIBILITE!$E86,"")</f>
        <v/>
      </c>
      <c r="I85" s="1" t="str">
        <f>IF(DISPONIBILITE!N86="oui",DISPONIBILITE!$E86,"")</f>
        <v/>
      </c>
      <c r="J85" s="1" t="str">
        <f>IF(DISPONIBILITE!O86="oui",DISPONIBILITE!$E86,"")</f>
        <v/>
      </c>
      <c r="K85" s="1" t="str">
        <f>IF(DISPONIBILITE!P86="oui",DISPONIBILITE!$E86,"")</f>
        <v/>
      </c>
      <c r="L85" s="1" t="str">
        <f>IF(DISPONIBILITE!Q86="oui",DISPONIBILITE!$E86,"")</f>
        <v/>
      </c>
      <c r="M85" s="1" t="str">
        <f>IF(DISPONIBILITE!R86="oui",DISPONIBILITE!$E86,"")</f>
        <v/>
      </c>
      <c r="N85" s="1" t="str">
        <f>IF(DISPONIBILITE!S86="oui",DISPONIBILITE!$E86,"")</f>
        <v/>
      </c>
      <c r="O85" s="1" t="str">
        <f>IF(DISPONIBILITE!T86="oui",DISPONIBILITE!$E86,"")</f>
        <v/>
      </c>
      <c r="P85" s="1" t="str">
        <f>IF(DISPONIBILITE!U86="oui",DISPONIBILITE!$E86,"")</f>
        <v/>
      </c>
      <c r="Q85" s="1" t="str">
        <f>IF(DISPONIBILITE!V86="oui",DISPONIBILITE!$E86,"")</f>
        <v/>
      </c>
      <c r="R85" s="1" t="str">
        <f>IF(DISPONIBILITE!W86="oui",DISPONIBILITE!$E86,"")</f>
        <v/>
      </c>
    </row>
    <row r="86" spans="1:18">
      <c r="A86" s="1" t="str">
        <f>IF(DISPONIBILITE!F87="oui",DISPONIBILITE!$E87,"")</f>
        <v/>
      </c>
      <c r="B86" s="1" t="str">
        <f>IF(DISPONIBILITE!G87="oui",DISPONIBILITE!$E87,"")</f>
        <v/>
      </c>
      <c r="C86" s="1" t="str">
        <f>IF(DISPONIBILITE!H87="oui",DISPONIBILITE!$E87,"")</f>
        <v/>
      </c>
      <c r="D86" s="1" t="str">
        <f>IF(DISPONIBILITE!I87="oui",DISPONIBILITE!$E87,"")</f>
        <v/>
      </c>
      <c r="E86" s="1" t="str">
        <f>IF(DISPONIBILITE!J87="oui",DISPONIBILITE!$E87,"")</f>
        <v/>
      </c>
      <c r="F86" s="1" t="str">
        <f>IF(DISPONIBILITE!K87="oui",DISPONIBILITE!$E87,"")</f>
        <v/>
      </c>
      <c r="G86" s="1" t="str">
        <f>IF(DISPONIBILITE!L87="oui",DISPONIBILITE!$E87,"")</f>
        <v/>
      </c>
      <c r="H86" s="1" t="str">
        <f>IF(DISPONIBILITE!M87="oui",DISPONIBILITE!$E87,"")</f>
        <v/>
      </c>
      <c r="I86" s="1" t="str">
        <f>IF(DISPONIBILITE!N87="oui",DISPONIBILITE!$E87,"")</f>
        <v/>
      </c>
      <c r="J86" s="1" t="str">
        <f>IF(DISPONIBILITE!O87="oui",DISPONIBILITE!$E87,"")</f>
        <v/>
      </c>
      <c r="K86" s="1" t="str">
        <f>IF(DISPONIBILITE!P87="oui",DISPONIBILITE!$E87,"")</f>
        <v/>
      </c>
      <c r="L86" s="1" t="str">
        <f>IF(DISPONIBILITE!Q87="oui",DISPONIBILITE!$E87,"")</f>
        <v/>
      </c>
      <c r="M86" s="1" t="str">
        <f>IF(DISPONIBILITE!R87="oui",DISPONIBILITE!$E87,"")</f>
        <v/>
      </c>
      <c r="N86" s="1" t="str">
        <f>IF(DISPONIBILITE!S87="oui",DISPONIBILITE!$E87,"")</f>
        <v/>
      </c>
      <c r="O86" s="1" t="str">
        <f>IF(DISPONIBILITE!T87="oui",DISPONIBILITE!$E87,"")</f>
        <v/>
      </c>
      <c r="P86" s="1" t="str">
        <f>IF(DISPONIBILITE!U87="oui",DISPONIBILITE!$E87,"")</f>
        <v/>
      </c>
      <c r="Q86" s="1" t="str">
        <f>IF(DISPONIBILITE!V87="oui",DISPONIBILITE!$E87,"")</f>
        <v/>
      </c>
      <c r="R86" s="1" t="str">
        <f>IF(DISPONIBILITE!W87="oui",DISPONIBILITE!$E87,"")</f>
        <v/>
      </c>
    </row>
    <row r="87" spans="1:18">
      <c r="A87" s="1" t="str">
        <f>IF(DISPONIBILITE!F88="oui",DISPONIBILITE!$E88,"")</f>
        <v/>
      </c>
      <c r="B87" s="1" t="str">
        <f>IF(DISPONIBILITE!G88="oui",DISPONIBILITE!$E88,"")</f>
        <v/>
      </c>
      <c r="C87" s="1" t="str">
        <f>IF(DISPONIBILITE!H88="oui",DISPONIBILITE!$E88,"")</f>
        <v/>
      </c>
      <c r="D87" s="1" t="str">
        <f>IF(DISPONIBILITE!I88="oui",DISPONIBILITE!$E88,"")</f>
        <v/>
      </c>
      <c r="E87" s="1" t="str">
        <f>IF(DISPONIBILITE!J88="oui",DISPONIBILITE!$E88,"")</f>
        <v/>
      </c>
      <c r="F87" s="1" t="str">
        <f>IF(DISPONIBILITE!K88="oui",DISPONIBILITE!$E88,"")</f>
        <v/>
      </c>
      <c r="G87" s="1" t="str">
        <f>IF(DISPONIBILITE!L88="oui",DISPONIBILITE!$E88,"")</f>
        <v/>
      </c>
      <c r="H87" s="1" t="str">
        <f>IF(DISPONIBILITE!M88="oui",DISPONIBILITE!$E88,"")</f>
        <v/>
      </c>
      <c r="I87" s="1" t="str">
        <f>IF(DISPONIBILITE!N88="oui",DISPONIBILITE!$E88,"")</f>
        <v/>
      </c>
      <c r="J87" s="1" t="str">
        <f>IF(DISPONIBILITE!O88="oui",DISPONIBILITE!$E88,"")</f>
        <v/>
      </c>
      <c r="K87" s="1" t="str">
        <f>IF(DISPONIBILITE!P88="oui",DISPONIBILITE!$E88,"")</f>
        <v/>
      </c>
      <c r="L87" s="1" t="str">
        <f>IF(DISPONIBILITE!Q88="oui",DISPONIBILITE!$E88,"")</f>
        <v/>
      </c>
      <c r="M87" s="1" t="str">
        <f>IF(DISPONIBILITE!R88="oui",DISPONIBILITE!$E88,"")</f>
        <v/>
      </c>
      <c r="N87" s="1" t="str">
        <f>IF(DISPONIBILITE!S88="oui",DISPONIBILITE!$E88,"")</f>
        <v/>
      </c>
      <c r="O87" s="1" t="str">
        <f>IF(DISPONIBILITE!T88="oui",DISPONIBILITE!$E88,"")</f>
        <v/>
      </c>
      <c r="P87" s="1" t="str">
        <f>IF(DISPONIBILITE!U88="oui",DISPONIBILITE!$E88,"")</f>
        <v/>
      </c>
      <c r="Q87" s="1" t="str">
        <f>IF(DISPONIBILITE!V88="oui",DISPONIBILITE!$E88,"")</f>
        <v/>
      </c>
      <c r="R87" s="1" t="str">
        <f>IF(DISPONIBILITE!W88="oui",DISPONIBILITE!$E88,"")</f>
        <v/>
      </c>
    </row>
    <row r="88" spans="1:18">
      <c r="A88" s="1" t="str">
        <f>IF(DISPONIBILITE!F89="oui",DISPONIBILITE!$E89,"")</f>
        <v/>
      </c>
      <c r="B88" s="1" t="str">
        <f>IF(DISPONIBILITE!G89="oui",DISPONIBILITE!$E89,"")</f>
        <v/>
      </c>
      <c r="C88" s="1" t="str">
        <f>IF(DISPONIBILITE!H89="oui",DISPONIBILITE!$E89,"")</f>
        <v/>
      </c>
      <c r="D88" s="1" t="str">
        <f>IF(DISPONIBILITE!I89="oui",DISPONIBILITE!$E89,"")</f>
        <v/>
      </c>
      <c r="E88" s="1" t="str">
        <f>IF(DISPONIBILITE!J89="oui",DISPONIBILITE!$E89,"")</f>
        <v/>
      </c>
      <c r="F88" s="1" t="str">
        <f>IF(DISPONIBILITE!K89="oui",DISPONIBILITE!$E89,"")</f>
        <v/>
      </c>
      <c r="G88" s="1" t="str">
        <f>IF(DISPONIBILITE!L89="oui",DISPONIBILITE!$E89,"")</f>
        <v/>
      </c>
      <c r="H88" s="1" t="str">
        <f>IF(DISPONIBILITE!M89="oui",DISPONIBILITE!$E89,"")</f>
        <v/>
      </c>
      <c r="I88" s="1" t="str">
        <f>IF(DISPONIBILITE!N89="oui",DISPONIBILITE!$E89,"")</f>
        <v/>
      </c>
      <c r="J88" s="1" t="str">
        <f>IF(DISPONIBILITE!O89="oui",DISPONIBILITE!$E89,"")</f>
        <v/>
      </c>
      <c r="K88" s="1" t="str">
        <f>IF(DISPONIBILITE!P89="oui",DISPONIBILITE!$E89,"")</f>
        <v/>
      </c>
      <c r="L88" s="1" t="str">
        <f>IF(DISPONIBILITE!Q89="oui",DISPONIBILITE!$E89,"")</f>
        <v/>
      </c>
      <c r="M88" s="1" t="str">
        <f>IF(DISPONIBILITE!R89="oui",DISPONIBILITE!$E89,"")</f>
        <v/>
      </c>
      <c r="N88" s="1" t="str">
        <f>IF(DISPONIBILITE!S89="oui",DISPONIBILITE!$E89,"")</f>
        <v/>
      </c>
      <c r="O88" s="1" t="str">
        <f>IF(DISPONIBILITE!T89="oui",DISPONIBILITE!$E89,"")</f>
        <v/>
      </c>
      <c r="P88" s="1" t="str">
        <f>IF(DISPONIBILITE!U89="oui",DISPONIBILITE!$E89,"")</f>
        <v/>
      </c>
      <c r="Q88" s="1" t="str">
        <f>IF(DISPONIBILITE!V89="oui",DISPONIBILITE!$E89,"")</f>
        <v/>
      </c>
      <c r="R88" s="1" t="str">
        <f>IF(DISPONIBILITE!W89="oui",DISPONIBILITE!$E89,"")</f>
        <v/>
      </c>
    </row>
    <row r="89" spans="1:18">
      <c r="A89" s="1" t="str">
        <f>IF(DISPONIBILITE!F90="oui",DISPONIBILITE!$E90,"")</f>
        <v/>
      </c>
      <c r="B89" s="1" t="str">
        <f>IF(DISPONIBILITE!G90="oui",DISPONIBILITE!$E90,"")</f>
        <v/>
      </c>
      <c r="C89" s="1" t="str">
        <f>IF(DISPONIBILITE!H90="oui",DISPONIBILITE!$E90,"")</f>
        <v/>
      </c>
      <c r="D89" s="1" t="str">
        <f>IF(DISPONIBILITE!I90="oui",DISPONIBILITE!$E90,"")</f>
        <v/>
      </c>
      <c r="E89" s="1" t="str">
        <f>IF(DISPONIBILITE!J90="oui",DISPONIBILITE!$E90,"")</f>
        <v/>
      </c>
      <c r="F89" s="1" t="str">
        <f>IF(DISPONIBILITE!K90="oui",DISPONIBILITE!$E90,"")</f>
        <v/>
      </c>
      <c r="G89" s="1" t="str">
        <f>IF(DISPONIBILITE!L90="oui",DISPONIBILITE!$E90,"")</f>
        <v/>
      </c>
      <c r="H89" s="1" t="str">
        <f>IF(DISPONIBILITE!M90="oui",DISPONIBILITE!$E90,"")</f>
        <v/>
      </c>
      <c r="I89" s="1" t="str">
        <f>IF(DISPONIBILITE!N90="oui",DISPONIBILITE!$E90,"")</f>
        <v/>
      </c>
      <c r="J89" s="1" t="str">
        <f>IF(DISPONIBILITE!O90="oui",DISPONIBILITE!$E90,"")</f>
        <v/>
      </c>
      <c r="K89" s="1" t="str">
        <f>IF(DISPONIBILITE!P90="oui",DISPONIBILITE!$E90,"")</f>
        <v/>
      </c>
      <c r="L89" s="1" t="str">
        <f>IF(DISPONIBILITE!Q90="oui",DISPONIBILITE!$E90,"")</f>
        <v/>
      </c>
      <c r="M89" s="1" t="str">
        <f>IF(DISPONIBILITE!R90="oui",DISPONIBILITE!$E90,"")</f>
        <v/>
      </c>
      <c r="N89" s="1" t="str">
        <f>IF(DISPONIBILITE!S90="oui",DISPONIBILITE!$E90,"")</f>
        <v/>
      </c>
      <c r="O89" s="1" t="str">
        <f>IF(DISPONIBILITE!T90="oui",DISPONIBILITE!$E90,"")</f>
        <v/>
      </c>
      <c r="P89" s="1" t="str">
        <f>IF(DISPONIBILITE!U90="oui",DISPONIBILITE!$E90,"")</f>
        <v/>
      </c>
      <c r="Q89" s="1" t="str">
        <f>IF(DISPONIBILITE!V90="oui",DISPONIBILITE!$E90,"")</f>
        <v/>
      </c>
      <c r="R89" s="1" t="str">
        <f>IF(DISPONIBILITE!W90="oui",DISPONIBILITE!$E90,"")</f>
        <v/>
      </c>
    </row>
    <row r="90" spans="1:18">
      <c r="A90" s="1" t="str">
        <f>IF(DISPONIBILITE!F91="oui",DISPONIBILITE!$E91,"")</f>
        <v/>
      </c>
      <c r="B90" s="1" t="str">
        <f>IF(DISPONIBILITE!G91="oui",DISPONIBILITE!$E91,"")</f>
        <v/>
      </c>
      <c r="C90" s="1" t="str">
        <f>IF(DISPONIBILITE!H91="oui",DISPONIBILITE!$E91,"")</f>
        <v/>
      </c>
      <c r="D90" s="1" t="str">
        <f>IF(DISPONIBILITE!I91="oui",DISPONIBILITE!$E91,"")</f>
        <v/>
      </c>
      <c r="E90" s="1" t="str">
        <f>IF(DISPONIBILITE!J91="oui",DISPONIBILITE!$E91,"")</f>
        <v/>
      </c>
      <c r="F90" s="1" t="str">
        <f>IF(DISPONIBILITE!K91="oui",DISPONIBILITE!$E91,"")</f>
        <v/>
      </c>
      <c r="G90" s="1" t="str">
        <f>IF(DISPONIBILITE!L91="oui",DISPONIBILITE!$E91,"")</f>
        <v/>
      </c>
      <c r="H90" s="1" t="str">
        <f>IF(DISPONIBILITE!M91="oui",DISPONIBILITE!$E91,"")</f>
        <v/>
      </c>
      <c r="I90" s="1" t="str">
        <f>IF(DISPONIBILITE!N91="oui",DISPONIBILITE!$E91,"")</f>
        <v/>
      </c>
      <c r="J90" s="1" t="str">
        <f>IF(DISPONIBILITE!O91="oui",DISPONIBILITE!$E91,"")</f>
        <v/>
      </c>
      <c r="K90" s="1" t="str">
        <f>IF(DISPONIBILITE!P91="oui",DISPONIBILITE!$E91,"")</f>
        <v/>
      </c>
      <c r="L90" s="1" t="str">
        <f>IF(DISPONIBILITE!Q91="oui",DISPONIBILITE!$E91,"")</f>
        <v/>
      </c>
      <c r="M90" s="1" t="str">
        <f>IF(DISPONIBILITE!R91="oui",DISPONIBILITE!$E91,"")</f>
        <v/>
      </c>
      <c r="N90" s="1" t="str">
        <f>IF(DISPONIBILITE!S91="oui",DISPONIBILITE!$E91,"")</f>
        <v/>
      </c>
      <c r="O90" s="1" t="str">
        <f>IF(DISPONIBILITE!T91="oui",DISPONIBILITE!$E91,"")</f>
        <v/>
      </c>
      <c r="P90" s="1" t="str">
        <f>IF(DISPONIBILITE!U91="oui",DISPONIBILITE!$E91,"")</f>
        <v/>
      </c>
      <c r="Q90" s="1" t="str">
        <f>IF(DISPONIBILITE!V91="oui",DISPONIBILITE!$E91,"")</f>
        <v/>
      </c>
      <c r="R90" s="1" t="str">
        <f>IF(DISPONIBILITE!W91="oui",DISPONIBILITE!$E91,"")</f>
        <v/>
      </c>
    </row>
    <row r="92" spans="1:18">
      <c r="E92" s="1" t="s">
        <v>293</v>
      </c>
    </row>
    <row r="93" spans="1:18">
      <c r="E93" s="1" t="s">
        <v>293</v>
      </c>
    </row>
    <row r="94" spans="1:18">
      <c r="E94" s="1" t="s">
        <v>293</v>
      </c>
    </row>
    <row r="95" spans="1:18">
      <c r="E95" s="1" t="s">
        <v>293</v>
      </c>
    </row>
    <row r="96" spans="1:18">
      <c r="E96" s="1" t="s">
        <v>293</v>
      </c>
    </row>
    <row r="97" spans="5:5">
      <c r="E97" s="1" t="s">
        <v>293</v>
      </c>
    </row>
    <row r="98" spans="5:5">
      <c r="E98" s="1" t="s">
        <v>293</v>
      </c>
    </row>
    <row r="99" spans="5:5">
      <c r="E99" s="1" t="s">
        <v>293</v>
      </c>
    </row>
    <row r="100" spans="5:5">
      <c r="E100" s="1" t="s">
        <v>293</v>
      </c>
    </row>
    <row r="101" spans="5:5">
      <c r="E101" s="1" t="s">
        <v>293</v>
      </c>
    </row>
    <row r="102" spans="5:5">
      <c r="E102" s="1" t="s">
        <v>293</v>
      </c>
    </row>
    <row r="103" spans="5:5">
      <c r="E103" s="1" t="s">
        <v>293</v>
      </c>
    </row>
    <row r="104" spans="5:5">
      <c r="E104" s="1" t="s">
        <v>293</v>
      </c>
    </row>
    <row r="105" spans="5:5">
      <c r="E105" s="1" t="s">
        <v>293</v>
      </c>
    </row>
    <row r="106" spans="5:5">
      <c r="E106" s="1" t="s">
        <v>293</v>
      </c>
    </row>
    <row r="107" spans="5:5">
      <c r="E107" s="1" t="s">
        <v>293</v>
      </c>
    </row>
    <row r="108" spans="5:5">
      <c r="E108" s="1" t="s">
        <v>293</v>
      </c>
    </row>
    <row r="109" spans="5:5">
      <c r="E109" s="1" t="s">
        <v>293</v>
      </c>
    </row>
    <row r="110" spans="5:5">
      <c r="E110" s="1" t="s">
        <v>293</v>
      </c>
    </row>
    <row r="111" spans="5:5">
      <c r="E111" s="1" t="s">
        <v>293</v>
      </c>
    </row>
    <row r="112" spans="5:5">
      <c r="E112" s="1" t="s">
        <v>293</v>
      </c>
    </row>
    <row r="113" spans="5:5">
      <c r="E113" s="1" t="s">
        <v>293</v>
      </c>
    </row>
    <row r="114" spans="5:5">
      <c r="E114" s="1" t="s">
        <v>293</v>
      </c>
    </row>
    <row r="115" spans="5:5">
      <c r="E115" s="1" t="s">
        <v>293</v>
      </c>
    </row>
    <row r="116" spans="5:5">
      <c r="E116" s="1" t="s">
        <v>293</v>
      </c>
    </row>
    <row r="117" spans="5:5">
      <c r="E117" s="1" t="s">
        <v>293</v>
      </c>
    </row>
    <row r="118" spans="5:5">
      <c r="E118" s="1" t="s">
        <v>293</v>
      </c>
    </row>
    <row r="119" spans="5:5">
      <c r="E119" s="1" t="s">
        <v>293</v>
      </c>
    </row>
    <row r="120" spans="5:5">
      <c r="E120" s="1" t="s">
        <v>293</v>
      </c>
    </row>
    <row r="121" spans="5:5">
      <c r="E121" s="1" t="s">
        <v>293</v>
      </c>
    </row>
    <row r="122" spans="5:5">
      <c r="E122" s="1" t="s">
        <v>293</v>
      </c>
    </row>
    <row r="123" spans="5:5">
      <c r="E123" s="1" t="s">
        <v>293</v>
      </c>
    </row>
    <row r="124" spans="5:5">
      <c r="E124" s="1" t="s">
        <v>293</v>
      </c>
    </row>
    <row r="125" spans="5:5">
      <c r="E125" s="1" t="s">
        <v>293</v>
      </c>
    </row>
    <row r="126" spans="5:5">
      <c r="E126" s="1" t="s">
        <v>293</v>
      </c>
    </row>
    <row r="127" spans="5:5">
      <c r="E127" s="1" t="s">
        <v>293</v>
      </c>
    </row>
    <row r="128" spans="5:5">
      <c r="E128" s="1" t="s">
        <v>293</v>
      </c>
    </row>
    <row r="129" spans="5:5">
      <c r="E129" s="1" t="s">
        <v>293</v>
      </c>
    </row>
    <row r="130" spans="5:5">
      <c r="E130" s="1" t="s">
        <v>293</v>
      </c>
    </row>
    <row r="131" spans="5:5">
      <c r="E131" s="1" t="s">
        <v>293</v>
      </c>
    </row>
    <row r="132" spans="5:5">
      <c r="E132" s="1" t="s">
        <v>293</v>
      </c>
    </row>
    <row r="133" spans="5:5">
      <c r="E133" s="1" t="s">
        <v>293</v>
      </c>
    </row>
    <row r="134" spans="5:5">
      <c r="E134" s="1" t="s">
        <v>293</v>
      </c>
    </row>
    <row r="135" spans="5:5">
      <c r="E135" s="1" t="s">
        <v>293</v>
      </c>
    </row>
    <row r="136" spans="5:5">
      <c r="E136" s="1" t="s">
        <v>293</v>
      </c>
    </row>
    <row r="137" spans="5:5">
      <c r="E137" s="1" t="s">
        <v>293</v>
      </c>
    </row>
    <row r="138" spans="5:5">
      <c r="E138" s="1" t="s">
        <v>293</v>
      </c>
    </row>
    <row r="139" spans="5:5">
      <c r="E139" s="1" t="s">
        <v>293</v>
      </c>
    </row>
    <row r="140" spans="5:5">
      <c r="E140" s="1" t="s">
        <v>293</v>
      </c>
    </row>
    <row r="141" spans="5:5">
      <c r="E141" s="1" t="s">
        <v>293</v>
      </c>
    </row>
    <row r="142" spans="5:5">
      <c r="E142" s="1" t="s">
        <v>293</v>
      </c>
    </row>
    <row r="143" spans="5:5">
      <c r="E143" s="1" t="s">
        <v>293</v>
      </c>
    </row>
    <row r="144" spans="5:5">
      <c r="E144" s="1" t="s">
        <v>293</v>
      </c>
    </row>
    <row r="145" spans="5:5">
      <c r="E145" s="1" t="s">
        <v>293</v>
      </c>
    </row>
    <row r="146" spans="5:5">
      <c r="E146" s="1" t="s">
        <v>293</v>
      </c>
    </row>
    <row r="147" spans="5:5">
      <c r="E147" s="1" t="s">
        <v>293</v>
      </c>
    </row>
    <row r="148" spans="5:5">
      <c r="E148" s="1" t="s">
        <v>293</v>
      </c>
    </row>
    <row r="149" spans="5:5">
      <c r="E149" s="1" t="s">
        <v>293</v>
      </c>
    </row>
    <row r="150" spans="5:5">
      <c r="E150" s="1" t="s">
        <v>290</v>
      </c>
    </row>
    <row r="151" spans="5:5">
      <c r="E151" s="1" t="s">
        <v>245</v>
      </c>
    </row>
    <row r="152" spans="5:5">
      <c r="E152" s="1" t="s">
        <v>246</v>
      </c>
    </row>
    <row r="153" spans="5:5">
      <c r="E153" s="1" t="s">
        <v>247</v>
      </c>
    </row>
    <row r="154" spans="5:5">
      <c r="E154" s="1" t="s">
        <v>262</v>
      </c>
    </row>
    <row r="155" spans="5:5">
      <c r="E155" s="1" t="s">
        <v>261</v>
      </c>
    </row>
    <row r="156" spans="5:5">
      <c r="E156" s="1" t="s">
        <v>244</v>
      </c>
    </row>
    <row r="157" spans="5:5">
      <c r="E157" s="1" t="s">
        <v>180</v>
      </c>
    </row>
    <row r="158" spans="5:5">
      <c r="E158" s="1" t="s">
        <v>289</v>
      </c>
    </row>
    <row r="159" spans="5:5">
      <c r="E159" s="1" t="s">
        <v>288</v>
      </c>
    </row>
    <row r="160" spans="5:5">
      <c r="E160" s="1" t="s">
        <v>286</v>
      </c>
    </row>
    <row r="161" spans="5:5">
      <c r="E161" s="1" t="s">
        <v>287</v>
      </c>
    </row>
    <row r="162" spans="5:5">
      <c r="E162" s="1" t="s">
        <v>294</v>
      </c>
    </row>
    <row r="163" spans="5:5">
      <c r="E163" s="1" t="s">
        <v>295</v>
      </c>
    </row>
    <row r="164" spans="5:5">
      <c r="E164" s="1" t="s">
        <v>253</v>
      </c>
    </row>
    <row r="165" spans="5:5">
      <c r="E165" s="1" t="s">
        <v>243</v>
      </c>
    </row>
    <row r="166" spans="5:5">
      <c r="E166" s="1" t="s">
        <v>296</v>
      </c>
    </row>
    <row r="167" spans="5:5">
      <c r="E167" s="1" t="s">
        <v>241</v>
      </c>
    </row>
    <row r="168" spans="5:5">
      <c r="E168" s="1" t="s">
        <v>238</v>
      </c>
    </row>
    <row r="169" spans="5:5">
      <c r="E169" s="1" t="s">
        <v>251</v>
      </c>
    </row>
    <row r="170" spans="5:5">
      <c r="E170" s="1" t="s">
        <v>249</v>
      </c>
    </row>
    <row r="171" spans="5:5">
      <c r="E171" s="1" t="s">
        <v>297</v>
      </c>
    </row>
    <row r="172" spans="5:5">
      <c r="E172" s="1" t="s">
        <v>250</v>
      </c>
    </row>
    <row r="173" spans="5:5">
      <c r="E173" s="1" t="s">
        <v>298</v>
      </c>
    </row>
    <row r="174" spans="5:5">
      <c r="E174" s="1" t="s">
        <v>292</v>
      </c>
    </row>
    <row r="175" spans="5:5">
      <c r="E175" s="1" t="s">
        <v>299</v>
      </c>
    </row>
    <row r="176" spans="5:5">
      <c r="E176" s="1" t="s">
        <v>252</v>
      </c>
    </row>
    <row r="177" spans="5:5">
      <c r="E177" s="1" t="s">
        <v>300</v>
      </c>
    </row>
    <row r="178" spans="5:5">
      <c r="E178" s="1" t="s">
        <v>240</v>
      </c>
    </row>
    <row r="179" spans="5:5">
      <c r="E179" s="1" t="s">
        <v>237</v>
      </c>
    </row>
  </sheetData>
  <sortState xmlns:xlrd2="http://schemas.microsoft.com/office/spreadsheetml/2017/richdata2" ref="E92:E179">
    <sortCondition ref="E92:E179"/>
  </sortState>
  <mergeCells count="6">
    <mergeCell ref="J1:L1"/>
    <mergeCell ref="M1:O1"/>
    <mergeCell ref="P1:Q1"/>
    <mergeCell ref="A1:C1"/>
    <mergeCell ref="D1:F1"/>
    <mergeCell ref="G1:I1"/>
  </mergeCells>
  <pageMargins left="0.7" right="0.7" top="0.75" bottom="0.75" header="0.3" footer="0.3"/>
  <pageSetup paperSize="9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7"/>
  <sheetViews>
    <sheetView zoomScaleNormal="100" workbookViewId="0">
      <selection activeCell="C3" sqref="C3"/>
    </sheetView>
  </sheetViews>
  <sheetFormatPr baseColWidth="10" defaultRowHeight="17"/>
  <cols>
    <col min="1" max="1" width="35" style="1" bestFit="1" customWidth="1"/>
    <col min="2" max="11" width="12.28515625" style="1" customWidth="1"/>
    <col min="12" max="13" width="17.85546875" style="1" customWidth="1"/>
    <col min="14" max="1022" width="12.28515625" style="1" customWidth="1"/>
    <col min="1023" max="16384" width="10.7109375" style="1"/>
  </cols>
  <sheetData>
    <row r="1" spans="1:12">
      <c r="B1" s="184" t="s">
        <v>79</v>
      </c>
      <c r="C1" s="184"/>
      <c r="D1" s="184" t="s">
        <v>80</v>
      </c>
      <c r="E1" s="184"/>
      <c r="F1" s="184" t="s">
        <v>81</v>
      </c>
      <c r="G1" s="184"/>
      <c r="H1" s="184" t="s">
        <v>82</v>
      </c>
      <c r="I1" s="184"/>
      <c r="J1" s="184" t="s">
        <v>83</v>
      </c>
      <c r="K1" s="184"/>
      <c r="L1" s="69" t="s">
        <v>84</v>
      </c>
    </row>
    <row r="2" spans="1:12">
      <c r="B2" s="7" t="s">
        <v>63</v>
      </c>
      <c r="C2" s="7" t="s">
        <v>64</v>
      </c>
      <c r="D2" s="7" t="s">
        <v>63</v>
      </c>
      <c r="E2" s="7" t="s">
        <v>64</v>
      </c>
      <c r="F2" s="7" t="s">
        <v>63</v>
      </c>
      <c r="G2" s="7" t="s">
        <v>64</v>
      </c>
      <c r="H2" s="7" t="s">
        <v>63</v>
      </c>
      <c r="I2" s="7" t="s">
        <v>64</v>
      </c>
      <c r="J2" s="7" t="s">
        <v>63</v>
      </c>
      <c r="K2" s="7" t="s">
        <v>64</v>
      </c>
      <c r="L2" s="7" t="s">
        <v>63</v>
      </c>
    </row>
    <row r="3" spans="1:12" ht="17" customHeight="1">
      <c r="A3" s="9" t="s">
        <v>65</v>
      </c>
      <c r="B3" s="7">
        <f>SUM(LUNDI!B3:B40)</f>
        <v>14</v>
      </c>
      <c r="C3" s="7">
        <f>SUM(LUNDI!C3:C40)</f>
        <v>20</v>
      </c>
      <c r="D3" s="7">
        <f>SUM(MARDI!B3:B35)</f>
        <v>23</v>
      </c>
      <c r="E3" s="7">
        <f>SUM(MARDI!C3:C35)</f>
        <v>23</v>
      </c>
      <c r="F3" s="7">
        <f>SUM(MERCREDI!B3:B35)</f>
        <v>22</v>
      </c>
      <c r="G3" s="7">
        <f>SUM(MERCREDI!C3:C35)</f>
        <v>10</v>
      </c>
      <c r="H3" s="7">
        <f>SUM(JEUDI!B3:B35)</f>
        <v>1</v>
      </c>
      <c r="I3" s="7">
        <f>SUM(JEUDI!C3:C35)</f>
        <v>0</v>
      </c>
      <c r="J3" s="7">
        <f>SUM(VENDREDI!B3:B35)</f>
        <v>0</v>
      </c>
      <c r="K3" s="7">
        <f>SUM(VENDREDI!C3:C35)</f>
        <v>0</v>
      </c>
      <c r="L3" s="7">
        <f>SUM(SAMEDI!B3:B35)</f>
        <v>0</v>
      </c>
    </row>
    <row r="4" spans="1:12" ht="17" customHeight="1">
      <c r="A4" s="9" t="s">
        <v>320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17" customHeight="1">
      <c r="A5" s="9" t="s">
        <v>77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7" customHeight="1">
      <c r="A6" s="9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7" customHeight="1">
      <c r="A7" s="9" t="s">
        <v>76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7" customHeight="1">
      <c r="A8" s="9" t="s">
        <v>45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7" customHeight="1">
      <c r="A9" s="9" t="s">
        <v>51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ht="17" customHeight="1">
      <c r="A10" s="9" t="s">
        <v>62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ht="17" customHeight="1">
      <c r="A11" s="9" t="s">
        <v>58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17" customHeight="1">
      <c r="A12" s="9" t="s">
        <v>48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ht="17" customHeight="1">
      <c r="A13" s="9" t="s">
        <v>78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ht="17" customHeight="1">
      <c r="A14" s="9" t="s">
        <v>55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 ht="17" customHeight="1">
      <c r="A15" s="9" t="s">
        <v>53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ht="17" customHeight="1">
      <c r="A16" s="9" t="s">
        <v>75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ht="17" customHeight="1">
      <c r="A17" s="9" t="s">
        <v>57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23.25" customHeight="1">
      <c r="A18" s="11" t="s">
        <v>66</v>
      </c>
      <c r="B18" s="7">
        <f t="shared" ref="B18:L18" si="0">SUM(B3:B17)</f>
        <v>14</v>
      </c>
      <c r="C18" s="7">
        <f t="shared" si="0"/>
        <v>20</v>
      </c>
      <c r="D18" s="7">
        <f t="shared" si="0"/>
        <v>23</v>
      </c>
      <c r="E18" s="7">
        <f t="shared" si="0"/>
        <v>23</v>
      </c>
      <c r="F18" s="7">
        <f t="shared" si="0"/>
        <v>22</v>
      </c>
      <c r="G18" s="7">
        <f t="shared" si="0"/>
        <v>10</v>
      </c>
      <c r="H18" s="7">
        <f t="shared" si="0"/>
        <v>1</v>
      </c>
      <c r="I18" s="7">
        <f t="shared" si="0"/>
        <v>0</v>
      </c>
      <c r="J18" s="7">
        <f t="shared" si="0"/>
        <v>0</v>
      </c>
      <c r="K18" s="7">
        <f t="shared" si="0"/>
        <v>0</v>
      </c>
      <c r="L18" s="7">
        <f t="shared" si="0"/>
        <v>0</v>
      </c>
    </row>
    <row r="19" spans="1:12" ht="20">
      <c r="H19" s="12"/>
    </row>
    <row r="20" spans="1:12" ht="20">
      <c r="H20" s="12"/>
    </row>
    <row r="21" spans="1:12" ht="20">
      <c r="H21" s="10"/>
    </row>
    <row r="22" spans="1:12" ht="20">
      <c r="H22" s="10"/>
    </row>
    <row r="23" spans="1:12" ht="20">
      <c r="H23" s="12"/>
    </row>
    <row r="24" spans="1:12" ht="20">
      <c r="H24" s="12"/>
    </row>
    <row r="25" spans="1:12" ht="20">
      <c r="H25" s="12"/>
    </row>
    <row r="26" spans="1:12" ht="20">
      <c r="H26" s="12"/>
    </row>
    <row r="27" spans="1:12" ht="20">
      <c r="H27" s="10"/>
    </row>
    <row r="28" spans="1:12" ht="20">
      <c r="H28" s="10"/>
    </row>
    <row r="29" spans="1:12" ht="20">
      <c r="H29" s="10"/>
    </row>
    <row r="30" spans="1:12">
      <c r="H30" s="13"/>
    </row>
    <row r="31" spans="1:12">
      <c r="H31" s="14"/>
    </row>
    <row r="32" spans="1:12">
      <c r="H32" s="14"/>
    </row>
    <row r="33" spans="8:8" ht="20">
      <c r="H33" s="12"/>
    </row>
    <row r="34" spans="8:8" ht="20">
      <c r="H34" s="12"/>
    </row>
    <row r="35" spans="8:8" ht="20">
      <c r="H35" s="10"/>
    </row>
    <row r="36" spans="8:8" ht="20">
      <c r="H36" s="10"/>
    </row>
    <row r="37" spans="8:8" ht="20">
      <c r="H37" s="10"/>
    </row>
    <row r="38" spans="8:8" ht="20">
      <c r="H38" s="12"/>
    </row>
    <row r="39" spans="8:8" ht="20">
      <c r="H39" s="12"/>
    </row>
    <row r="40" spans="8:8" ht="20">
      <c r="H40" s="10"/>
    </row>
    <row r="41" spans="8:8" ht="20">
      <c r="H41" s="10"/>
    </row>
    <row r="42" spans="8:8" ht="20">
      <c r="H42" s="10"/>
    </row>
    <row r="43" spans="8:8" ht="20">
      <c r="H43" s="10"/>
    </row>
    <row r="44" spans="8:8" ht="20">
      <c r="H44" s="15"/>
    </row>
    <row r="45" spans="8:8" ht="20">
      <c r="H45" s="10"/>
    </row>
    <row r="46" spans="8:8" ht="20">
      <c r="H46" s="10"/>
    </row>
    <row r="47" spans="8:8" ht="20">
      <c r="H47" s="10"/>
    </row>
  </sheetData>
  <sortState xmlns:xlrd2="http://schemas.microsoft.com/office/spreadsheetml/2017/richdata2" ref="A4:L17">
    <sortCondition ref="A4:A17"/>
  </sortState>
  <mergeCells count="5">
    <mergeCell ref="J1:K1"/>
    <mergeCell ref="B1:C1"/>
    <mergeCell ref="D1:E1"/>
    <mergeCell ref="F1:G1"/>
    <mergeCell ref="H1:I1"/>
  </mergeCells>
  <printOptions horizontalCentered="1"/>
  <pageMargins left="0.19685039370078741" right="0.19685039370078741" top="0.62992125984251968" bottom="0.23622047244094491" header="0.55118110236220474" footer="0.78740157480314965"/>
  <pageSetup paperSize="0" fitToWidth="0" fitToHeight="0" pageOrder="overThenDown" orientation="landscape" useFirstPageNumber="1" horizontalDpi="0" verticalDpi="0"/>
  <headerFooter alignWithMargins="0">
    <oddHeader>&amp;C&amp;"MS Reference Sans Serif2,Regular"&amp;20&amp;U&amp;A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E2D6A-A828-1D48-976C-6C4659E4168A}">
  <dimension ref="A1:AD17"/>
  <sheetViews>
    <sheetView workbookViewId="0">
      <selection activeCell="O34" sqref="O34"/>
    </sheetView>
  </sheetViews>
  <sheetFormatPr baseColWidth="10" defaultRowHeight="17"/>
  <cols>
    <col min="1" max="1" width="13.85546875" style="50" bestFit="1" customWidth="1"/>
    <col min="2" max="2" width="11.42578125" style="50" bestFit="1" customWidth="1"/>
    <col min="3" max="3" width="11.42578125" style="51" customWidth="1"/>
    <col min="4" max="4" width="14.7109375" style="52" customWidth="1"/>
    <col min="5" max="25" width="10.7109375" style="50"/>
    <col min="26" max="26" width="10.7109375" style="51"/>
    <col min="27" max="27" width="2.7109375" style="50" customWidth="1"/>
    <col min="28" max="28" width="8.85546875" style="50" customWidth="1"/>
    <col min="29" max="16384" width="10.7109375" style="50"/>
  </cols>
  <sheetData>
    <row r="1" spans="1:30">
      <c r="A1" s="187" t="s">
        <v>33</v>
      </c>
      <c r="B1" s="187" t="s">
        <v>67</v>
      </c>
      <c r="C1" s="185" t="s">
        <v>187</v>
      </c>
      <c r="D1" s="187" t="s">
        <v>236</v>
      </c>
      <c r="E1" s="189" t="s">
        <v>122</v>
      </c>
      <c r="F1" s="190"/>
      <c r="G1" s="191"/>
      <c r="H1" s="189" t="s">
        <v>123</v>
      </c>
      <c r="I1" s="190"/>
      <c r="J1" s="191"/>
      <c r="K1" s="189" t="s">
        <v>124</v>
      </c>
      <c r="L1" s="190"/>
      <c r="M1" s="191"/>
      <c r="N1" s="189" t="s">
        <v>125</v>
      </c>
      <c r="O1" s="190"/>
      <c r="P1" s="191"/>
      <c r="Q1" s="189" t="s">
        <v>126</v>
      </c>
      <c r="R1" s="190"/>
      <c r="S1" s="191"/>
      <c r="T1" s="189" t="s">
        <v>127</v>
      </c>
      <c r="U1" s="190"/>
      <c r="V1" s="191"/>
      <c r="W1" s="189" t="s">
        <v>128</v>
      </c>
      <c r="X1" s="190"/>
      <c r="Y1" s="191"/>
      <c r="Z1" s="188" t="s">
        <v>235</v>
      </c>
    </row>
    <row r="2" spans="1:30">
      <c r="A2" s="187"/>
      <c r="B2" s="187"/>
      <c r="C2" s="186"/>
      <c r="D2" s="187"/>
      <c r="E2" s="59" t="s">
        <v>234</v>
      </c>
      <c r="F2" s="59" t="s">
        <v>233</v>
      </c>
      <c r="G2" s="59" t="s">
        <v>232</v>
      </c>
      <c r="H2" s="59" t="s">
        <v>234</v>
      </c>
      <c r="I2" s="59" t="s">
        <v>233</v>
      </c>
      <c r="J2" s="59" t="s">
        <v>232</v>
      </c>
      <c r="K2" s="59" t="s">
        <v>234</v>
      </c>
      <c r="L2" s="59" t="s">
        <v>233</v>
      </c>
      <c r="M2" s="59" t="s">
        <v>232</v>
      </c>
      <c r="N2" s="59" t="s">
        <v>234</v>
      </c>
      <c r="O2" s="59" t="s">
        <v>233</v>
      </c>
      <c r="P2" s="59" t="s">
        <v>232</v>
      </c>
      <c r="Q2" s="59" t="s">
        <v>234</v>
      </c>
      <c r="R2" s="59" t="s">
        <v>233</v>
      </c>
      <c r="S2" s="59" t="s">
        <v>232</v>
      </c>
      <c r="T2" s="59" t="s">
        <v>234</v>
      </c>
      <c r="U2" s="59" t="s">
        <v>233</v>
      </c>
      <c r="V2" s="59" t="s">
        <v>232</v>
      </c>
      <c r="W2" s="59" t="s">
        <v>234</v>
      </c>
      <c r="X2" s="59" t="s">
        <v>233</v>
      </c>
      <c r="Y2" s="59" t="s">
        <v>232</v>
      </c>
      <c r="Z2" s="188"/>
      <c r="AC2" s="53" t="s">
        <v>190</v>
      </c>
      <c r="AD2" s="53" t="s">
        <v>191</v>
      </c>
    </row>
    <row r="3" spans="1:30">
      <c r="A3" s="50" t="s">
        <v>231</v>
      </c>
      <c r="B3" s="50" t="s">
        <v>210</v>
      </c>
      <c r="C3" s="51" t="s">
        <v>188</v>
      </c>
      <c r="D3" s="54">
        <v>674737077</v>
      </c>
      <c r="E3" s="53" t="s">
        <v>97</v>
      </c>
      <c r="F3" s="53" t="s">
        <v>97</v>
      </c>
      <c r="G3" s="53" t="s">
        <v>97</v>
      </c>
      <c r="H3" s="53" t="s">
        <v>97</v>
      </c>
      <c r="I3" s="53" t="s">
        <v>97</v>
      </c>
      <c r="J3" s="53" t="s">
        <v>97</v>
      </c>
      <c r="K3" s="53" t="s">
        <v>97</v>
      </c>
      <c r="L3" s="53" t="s">
        <v>97</v>
      </c>
      <c r="M3" s="53" t="s">
        <v>97</v>
      </c>
      <c r="N3" s="53" t="s">
        <v>97</v>
      </c>
      <c r="O3" s="53" t="s">
        <v>97</v>
      </c>
      <c r="P3" s="53" t="s">
        <v>97</v>
      </c>
      <c r="Q3" s="53" t="s">
        <v>97</v>
      </c>
      <c r="R3" s="53" t="s">
        <v>97</v>
      </c>
      <c r="S3" s="53" t="s">
        <v>97</v>
      </c>
      <c r="T3" s="53" t="s">
        <v>97</v>
      </c>
      <c r="U3" s="53" t="s">
        <v>97</v>
      </c>
      <c r="V3" s="53" t="s">
        <v>97</v>
      </c>
      <c r="W3" s="53" t="s">
        <v>97</v>
      </c>
      <c r="X3" s="53" t="s">
        <v>97</v>
      </c>
      <c r="Y3" s="53" t="s">
        <v>97</v>
      </c>
      <c r="Z3" s="48" t="s">
        <v>193</v>
      </c>
    </row>
    <row r="4" spans="1:30" ht="20">
      <c r="A4" s="50" t="s">
        <v>230</v>
      </c>
      <c r="B4" s="50" t="s">
        <v>229</v>
      </c>
      <c r="C4" s="51" t="s">
        <v>188</v>
      </c>
      <c r="D4" s="54">
        <v>619772954</v>
      </c>
      <c r="E4" s="53"/>
      <c r="F4" s="53" t="s">
        <v>97</v>
      </c>
      <c r="G4" s="53" t="s">
        <v>97</v>
      </c>
      <c r="H4" s="53" t="s">
        <v>97</v>
      </c>
      <c r="I4" s="53" t="s">
        <v>97</v>
      </c>
      <c r="J4" s="53" t="s">
        <v>97</v>
      </c>
      <c r="K4" s="53" t="s">
        <v>97</v>
      </c>
      <c r="L4" s="53" t="s">
        <v>97</v>
      </c>
      <c r="M4" s="53" t="s">
        <v>97</v>
      </c>
      <c r="N4" s="53" t="s">
        <v>97</v>
      </c>
      <c r="O4" s="53" t="s">
        <v>97</v>
      </c>
      <c r="P4" s="53" t="s">
        <v>97</v>
      </c>
      <c r="Q4" s="53" t="s">
        <v>97</v>
      </c>
      <c r="R4" s="53" t="s">
        <v>97</v>
      </c>
      <c r="S4" s="53" t="s">
        <v>97</v>
      </c>
      <c r="T4" s="53" t="s">
        <v>97</v>
      </c>
      <c r="U4" s="53" t="s">
        <v>97</v>
      </c>
      <c r="V4" s="53" t="s">
        <v>97</v>
      </c>
      <c r="W4" s="53" t="s">
        <v>97</v>
      </c>
      <c r="X4" s="53" t="s">
        <v>97</v>
      </c>
      <c r="Y4" s="53" t="s">
        <v>97</v>
      </c>
      <c r="Z4" s="48" t="s">
        <v>85</v>
      </c>
      <c r="AB4" s="58" t="s">
        <v>88</v>
      </c>
      <c r="AC4" s="56">
        <f t="shared" ref="AC4:AC9" si="0">COUNTIFS($C$3:$C$17,"H",$Z$3:$Z$17,$AB4)</f>
        <v>0</v>
      </c>
      <c r="AD4" s="56">
        <f t="shared" ref="AD4:AD9" si="1">COUNTIFS($C$3:$C$17,"F",$Z$3:$Z$17,$AB4)</f>
        <v>0</v>
      </c>
    </row>
    <row r="5" spans="1:30" ht="20">
      <c r="A5" s="50" t="s">
        <v>208</v>
      </c>
      <c r="B5" s="50" t="s">
        <v>209</v>
      </c>
      <c r="C5" s="51" t="s">
        <v>188</v>
      </c>
      <c r="D5" s="54">
        <v>626793594</v>
      </c>
      <c r="E5" s="55" t="s">
        <v>97</v>
      </c>
      <c r="F5" s="55"/>
      <c r="G5" s="55"/>
      <c r="H5" s="55" t="s">
        <v>97</v>
      </c>
      <c r="I5" s="55"/>
      <c r="J5" s="55"/>
      <c r="K5" s="55" t="s">
        <v>97</v>
      </c>
      <c r="L5" s="55"/>
      <c r="M5" s="55"/>
      <c r="N5" s="55" t="s">
        <v>97</v>
      </c>
      <c r="O5" s="55"/>
      <c r="P5" s="55"/>
      <c r="Q5" s="55" t="s">
        <v>97</v>
      </c>
      <c r="R5" s="55"/>
      <c r="S5" s="55"/>
      <c r="T5" s="55" t="s">
        <v>97</v>
      </c>
      <c r="U5" s="55"/>
      <c r="V5" s="55"/>
      <c r="W5" s="55" t="s">
        <v>97</v>
      </c>
      <c r="X5" s="55"/>
      <c r="Y5" s="55"/>
      <c r="Z5" s="48" t="s">
        <v>87</v>
      </c>
      <c r="AB5" s="58" t="s">
        <v>89</v>
      </c>
      <c r="AC5" s="56">
        <f t="shared" si="0"/>
        <v>0</v>
      </c>
      <c r="AD5" s="56">
        <f t="shared" si="1"/>
        <v>0</v>
      </c>
    </row>
    <row r="6" spans="1:30">
      <c r="A6" s="50" t="s">
        <v>228</v>
      </c>
      <c r="B6" s="50" t="s">
        <v>220</v>
      </c>
      <c r="C6" s="51" t="s">
        <v>188</v>
      </c>
      <c r="D6" s="54">
        <v>680879145</v>
      </c>
      <c r="E6" s="53" t="s">
        <v>97</v>
      </c>
      <c r="F6" s="53" t="s">
        <v>97</v>
      </c>
      <c r="G6" s="53" t="s">
        <v>97</v>
      </c>
      <c r="H6" s="53" t="s">
        <v>97</v>
      </c>
      <c r="I6" s="53" t="s">
        <v>97</v>
      </c>
      <c r="J6" s="53" t="s">
        <v>97</v>
      </c>
      <c r="K6" s="53" t="s">
        <v>97</v>
      </c>
      <c r="L6" s="53" t="s">
        <v>97</v>
      </c>
      <c r="M6" s="53" t="s">
        <v>97</v>
      </c>
      <c r="N6" s="53" t="s">
        <v>97</v>
      </c>
      <c r="O6" s="53" t="s">
        <v>97</v>
      </c>
      <c r="P6" s="53" t="s">
        <v>97</v>
      </c>
      <c r="Q6" s="53" t="s">
        <v>97</v>
      </c>
      <c r="R6" s="53" t="s">
        <v>97</v>
      </c>
      <c r="S6" s="53" t="s">
        <v>97</v>
      </c>
      <c r="T6" s="53" t="s">
        <v>97</v>
      </c>
      <c r="U6" s="53" t="s">
        <v>97</v>
      </c>
      <c r="V6" s="53" t="s">
        <v>97</v>
      </c>
      <c r="W6" s="53" t="s">
        <v>97</v>
      </c>
      <c r="X6" s="53" t="s">
        <v>97</v>
      </c>
      <c r="Y6" s="53" t="s">
        <v>97</v>
      </c>
      <c r="Z6" s="48" t="s">
        <v>193</v>
      </c>
      <c r="AB6" s="57" t="s">
        <v>85</v>
      </c>
      <c r="AC6" s="56">
        <f t="shared" si="0"/>
        <v>2</v>
      </c>
      <c r="AD6" s="56">
        <f t="shared" si="1"/>
        <v>0</v>
      </c>
    </row>
    <row r="7" spans="1:30">
      <c r="A7" s="50" t="s">
        <v>227</v>
      </c>
      <c r="B7" s="50" t="s">
        <v>129</v>
      </c>
      <c r="C7" s="51" t="s">
        <v>188</v>
      </c>
      <c r="D7" s="52">
        <v>661997044</v>
      </c>
      <c r="E7" s="53" t="s">
        <v>97</v>
      </c>
      <c r="F7" s="53" t="s">
        <v>97</v>
      </c>
      <c r="G7" s="53" t="s">
        <v>97</v>
      </c>
      <c r="H7" s="53" t="s">
        <v>97</v>
      </c>
      <c r="I7" s="53" t="s">
        <v>97</v>
      </c>
      <c r="J7" s="53" t="s">
        <v>97</v>
      </c>
      <c r="K7" s="53" t="s">
        <v>97</v>
      </c>
      <c r="L7" s="53" t="s">
        <v>97</v>
      </c>
      <c r="M7" s="53" t="s">
        <v>97</v>
      </c>
      <c r="N7" s="53" t="s">
        <v>97</v>
      </c>
      <c r="O7" s="53" t="s">
        <v>97</v>
      </c>
      <c r="P7" s="53" t="s">
        <v>97</v>
      </c>
      <c r="Q7" s="53" t="s">
        <v>97</v>
      </c>
      <c r="R7" s="53" t="s">
        <v>97</v>
      </c>
      <c r="S7" s="53" t="s">
        <v>97</v>
      </c>
      <c r="T7" s="53" t="s">
        <v>97</v>
      </c>
      <c r="U7" s="53" t="s">
        <v>97</v>
      </c>
      <c r="V7" s="53" t="s">
        <v>97</v>
      </c>
      <c r="W7" s="53"/>
      <c r="X7" s="53"/>
      <c r="Y7" s="53"/>
      <c r="Z7" s="48" t="s">
        <v>193</v>
      </c>
      <c r="AB7" s="57" t="s">
        <v>86</v>
      </c>
      <c r="AC7" s="56">
        <f t="shared" si="0"/>
        <v>1</v>
      </c>
      <c r="AD7" s="56">
        <f t="shared" si="1"/>
        <v>0</v>
      </c>
    </row>
    <row r="8" spans="1:30">
      <c r="A8" s="50" t="s">
        <v>226</v>
      </c>
      <c r="B8" s="50" t="s">
        <v>225</v>
      </c>
      <c r="C8" s="51" t="s">
        <v>188</v>
      </c>
      <c r="D8" s="54">
        <v>787488985</v>
      </c>
      <c r="E8" s="55" t="s">
        <v>97</v>
      </c>
      <c r="F8" s="55" t="s">
        <v>223</v>
      </c>
      <c r="G8" s="55"/>
      <c r="H8" s="55" t="s">
        <v>97</v>
      </c>
      <c r="I8" s="55"/>
      <c r="J8" s="55"/>
      <c r="K8" s="55" t="s">
        <v>97</v>
      </c>
      <c r="L8" s="55"/>
      <c r="M8" s="55"/>
      <c r="N8" s="55" t="s">
        <v>97</v>
      </c>
      <c r="O8" s="55"/>
      <c r="P8" s="55"/>
      <c r="Q8" s="55" t="s">
        <v>97</v>
      </c>
      <c r="R8" s="55"/>
      <c r="S8" s="55"/>
      <c r="T8" s="55" t="s">
        <v>97</v>
      </c>
      <c r="U8" s="55"/>
      <c r="V8" s="55"/>
      <c r="W8" s="55" t="s">
        <v>97</v>
      </c>
      <c r="X8" s="55"/>
      <c r="Y8" s="55"/>
      <c r="Z8" s="48" t="s">
        <v>193</v>
      </c>
      <c r="AB8" s="57" t="s">
        <v>87</v>
      </c>
      <c r="AC8" s="56">
        <f t="shared" si="0"/>
        <v>4</v>
      </c>
      <c r="AD8" s="56">
        <f t="shared" si="1"/>
        <v>1</v>
      </c>
    </row>
    <row r="9" spans="1:30">
      <c r="A9" s="50" t="s">
        <v>115</v>
      </c>
      <c r="B9" s="50" t="s">
        <v>224</v>
      </c>
      <c r="C9" s="51" t="s">
        <v>188</v>
      </c>
      <c r="D9" s="54">
        <v>663043138</v>
      </c>
      <c r="E9" s="55" t="s">
        <v>97</v>
      </c>
      <c r="F9" s="53" t="s">
        <v>223</v>
      </c>
      <c r="G9" s="53"/>
      <c r="H9" s="53" t="s">
        <v>97</v>
      </c>
      <c r="I9" s="53"/>
      <c r="J9" s="53"/>
      <c r="K9" s="53" t="s">
        <v>97</v>
      </c>
      <c r="L9" s="53"/>
      <c r="M9" s="53"/>
      <c r="N9" s="53" t="s">
        <v>97</v>
      </c>
      <c r="O9" s="53"/>
      <c r="P9" s="53"/>
      <c r="Q9" s="53" t="s">
        <v>97</v>
      </c>
      <c r="R9" s="53"/>
      <c r="S9" s="53"/>
      <c r="T9" s="53" t="s">
        <v>97</v>
      </c>
      <c r="U9" s="53"/>
      <c r="V9" s="53"/>
      <c r="W9" s="53" t="s">
        <v>97</v>
      </c>
      <c r="X9" s="53"/>
      <c r="Y9" s="53"/>
      <c r="Z9" s="48" t="s">
        <v>193</v>
      </c>
      <c r="AB9" s="57" t="s">
        <v>193</v>
      </c>
      <c r="AC9" s="56">
        <f t="shared" si="0"/>
        <v>7</v>
      </c>
      <c r="AD9" s="56">
        <f t="shared" si="1"/>
        <v>0</v>
      </c>
    </row>
    <row r="10" spans="1:30">
      <c r="A10" s="50" t="s">
        <v>222</v>
      </c>
      <c r="B10" s="50" t="s">
        <v>116</v>
      </c>
      <c r="C10" s="51" t="s">
        <v>188</v>
      </c>
      <c r="D10" s="54">
        <v>618827734</v>
      </c>
      <c r="E10" s="53"/>
      <c r="F10" s="53" t="s">
        <v>97</v>
      </c>
      <c r="G10" s="53" t="s">
        <v>97</v>
      </c>
      <c r="H10" s="53"/>
      <c r="I10" s="53" t="s">
        <v>97</v>
      </c>
      <c r="J10" s="53" t="s">
        <v>97</v>
      </c>
      <c r="K10" s="53"/>
      <c r="L10" s="53" t="s">
        <v>97</v>
      </c>
      <c r="M10" s="53" t="s">
        <v>97</v>
      </c>
      <c r="N10" s="53"/>
      <c r="O10" s="53" t="s">
        <v>97</v>
      </c>
      <c r="P10" s="53" t="s">
        <v>97</v>
      </c>
      <c r="Q10" s="53"/>
      <c r="R10" s="53" t="s">
        <v>97</v>
      </c>
      <c r="S10" s="53" t="s">
        <v>97</v>
      </c>
      <c r="T10" s="53"/>
      <c r="U10" s="53" t="s">
        <v>97</v>
      </c>
      <c r="V10" s="53" t="s">
        <v>97</v>
      </c>
      <c r="W10" s="53"/>
      <c r="X10" s="53" t="s">
        <v>97</v>
      </c>
      <c r="Y10" s="53" t="s">
        <v>97</v>
      </c>
      <c r="Z10" s="48" t="s">
        <v>193</v>
      </c>
      <c r="AB10" s="51"/>
    </row>
    <row r="11" spans="1:30">
      <c r="A11" s="50" t="s">
        <v>221</v>
      </c>
      <c r="B11" s="50" t="s">
        <v>220</v>
      </c>
      <c r="C11" s="51" t="s">
        <v>188</v>
      </c>
      <c r="D11" s="54">
        <v>676237819</v>
      </c>
      <c r="E11" s="55" t="s">
        <v>97</v>
      </c>
      <c r="F11" s="53"/>
      <c r="G11" s="53"/>
      <c r="H11" s="53" t="s">
        <v>97</v>
      </c>
      <c r="I11" s="53"/>
      <c r="J11" s="53"/>
      <c r="K11" s="53" t="s">
        <v>97</v>
      </c>
      <c r="L11" s="53"/>
      <c r="M11" s="53"/>
      <c r="N11" s="53" t="s">
        <v>97</v>
      </c>
      <c r="O11" s="53"/>
      <c r="P11" s="53"/>
      <c r="Q11" s="53" t="s">
        <v>97</v>
      </c>
      <c r="R11" s="53"/>
      <c r="S11" s="53"/>
      <c r="T11" s="53" t="s">
        <v>97</v>
      </c>
      <c r="U11" s="53"/>
      <c r="V11" s="53"/>
      <c r="W11" s="53"/>
      <c r="X11" s="53"/>
      <c r="Y11" s="53"/>
      <c r="Z11" s="48" t="s">
        <v>85</v>
      </c>
      <c r="AB11" s="51" t="s">
        <v>66</v>
      </c>
      <c r="AC11" s="50">
        <f>SUM(AC6:AC10)</f>
        <v>14</v>
      </c>
      <c r="AD11" s="50">
        <f>SUM(AD6:AD10)</f>
        <v>1</v>
      </c>
    </row>
    <row r="12" spans="1:30">
      <c r="A12" s="50" t="s">
        <v>219</v>
      </c>
      <c r="B12" s="50" t="s">
        <v>218</v>
      </c>
      <c r="C12" s="51" t="s">
        <v>188</v>
      </c>
      <c r="D12" s="54">
        <v>660860621</v>
      </c>
      <c r="E12" s="53" t="s">
        <v>217</v>
      </c>
      <c r="F12" s="53" t="s">
        <v>97</v>
      </c>
      <c r="G12" s="53" t="s">
        <v>97</v>
      </c>
      <c r="H12" s="53"/>
      <c r="I12" s="53" t="s">
        <v>97</v>
      </c>
      <c r="J12" s="53" t="s">
        <v>97</v>
      </c>
      <c r="K12" s="53"/>
      <c r="L12" s="53" t="s">
        <v>97</v>
      </c>
      <c r="M12" s="53" t="s">
        <v>97</v>
      </c>
      <c r="N12" s="53"/>
      <c r="O12" s="53" t="s">
        <v>97</v>
      </c>
      <c r="P12" s="53" t="s">
        <v>97</v>
      </c>
      <c r="Q12" s="53"/>
      <c r="R12" s="53" t="s">
        <v>97</v>
      </c>
      <c r="S12" s="53" t="s">
        <v>97</v>
      </c>
      <c r="T12" s="53"/>
      <c r="U12" s="53" t="s">
        <v>97</v>
      </c>
      <c r="V12" s="53" t="s">
        <v>97</v>
      </c>
      <c r="W12" s="53"/>
      <c r="X12" s="53" t="s">
        <v>97</v>
      </c>
      <c r="Y12" s="53" t="s">
        <v>97</v>
      </c>
      <c r="Z12" s="48" t="s">
        <v>193</v>
      </c>
    </row>
    <row r="13" spans="1:30">
      <c r="A13" s="50" t="s">
        <v>216</v>
      </c>
      <c r="B13" s="50" t="s">
        <v>200</v>
      </c>
      <c r="C13" s="51" t="s">
        <v>188</v>
      </c>
      <c r="D13" s="54">
        <v>681487936</v>
      </c>
      <c r="E13" s="53"/>
      <c r="F13" s="55" t="s">
        <v>97</v>
      </c>
      <c r="G13" s="55"/>
      <c r="H13" s="53"/>
      <c r="I13" s="55" t="s">
        <v>97</v>
      </c>
      <c r="J13" s="55" t="s">
        <v>97</v>
      </c>
      <c r="K13" s="55"/>
      <c r="L13" s="55" t="s">
        <v>97</v>
      </c>
      <c r="M13" s="55" t="s">
        <v>97</v>
      </c>
      <c r="N13" s="53"/>
      <c r="O13" s="55" t="s">
        <v>97</v>
      </c>
      <c r="P13" s="55"/>
      <c r="Q13" s="53"/>
      <c r="R13" s="55" t="s">
        <v>97</v>
      </c>
      <c r="S13" s="55" t="s">
        <v>97</v>
      </c>
      <c r="T13" s="55"/>
      <c r="U13" s="55" t="s">
        <v>97</v>
      </c>
      <c r="V13" s="55"/>
      <c r="W13" s="55"/>
      <c r="X13" s="55"/>
      <c r="Y13" s="55"/>
      <c r="Z13" s="48" t="s">
        <v>87</v>
      </c>
    </row>
    <row r="14" spans="1:30">
      <c r="A14" s="50" t="s">
        <v>215</v>
      </c>
      <c r="B14" s="50" t="s">
        <v>71</v>
      </c>
      <c r="C14" s="51" t="s">
        <v>189</v>
      </c>
      <c r="D14" s="54">
        <v>674145166</v>
      </c>
      <c r="E14" s="55" t="s">
        <v>97</v>
      </c>
      <c r="F14" s="55" t="s">
        <v>97</v>
      </c>
      <c r="G14" s="55" t="s">
        <v>97</v>
      </c>
      <c r="H14" s="55" t="s">
        <v>97</v>
      </c>
      <c r="I14" s="55" t="s">
        <v>97</v>
      </c>
      <c r="J14" s="55" t="s">
        <v>97</v>
      </c>
      <c r="K14" s="55"/>
      <c r="L14" s="55"/>
      <c r="M14" s="55"/>
      <c r="N14" s="55" t="s">
        <v>97</v>
      </c>
      <c r="O14" s="55" t="s">
        <v>97</v>
      </c>
      <c r="P14" s="55" t="s">
        <v>97</v>
      </c>
      <c r="Q14" s="55" t="s">
        <v>97</v>
      </c>
      <c r="R14" s="55" t="s">
        <v>97</v>
      </c>
      <c r="S14" s="55" t="s">
        <v>97</v>
      </c>
      <c r="T14" s="55" t="s">
        <v>97</v>
      </c>
      <c r="U14" s="55" t="s">
        <v>97</v>
      </c>
      <c r="V14" s="55"/>
      <c r="W14" s="55" t="s">
        <v>97</v>
      </c>
      <c r="X14" s="55" t="s">
        <v>97</v>
      </c>
      <c r="Y14" s="55"/>
      <c r="Z14" s="48" t="s">
        <v>87</v>
      </c>
    </row>
    <row r="15" spans="1:30">
      <c r="A15" s="50" t="s">
        <v>117</v>
      </c>
      <c r="B15" s="50" t="s">
        <v>214</v>
      </c>
      <c r="C15" s="51" t="s">
        <v>188</v>
      </c>
      <c r="D15" s="54">
        <v>666172650</v>
      </c>
      <c r="E15" s="53"/>
      <c r="F15" s="53" t="s">
        <v>97</v>
      </c>
      <c r="G15" s="53" t="s">
        <v>97</v>
      </c>
      <c r="H15" s="53"/>
      <c r="I15" s="53" t="s">
        <v>97</v>
      </c>
      <c r="J15" s="53" t="s">
        <v>97</v>
      </c>
      <c r="K15" s="53"/>
      <c r="L15" s="53" t="s">
        <v>97</v>
      </c>
      <c r="M15" s="53" t="s">
        <v>97</v>
      </c>
      <c r="N15" s="53"/>
      <c r="O15" s="53" t="s">
        <v>97</v>
      </c>
      <c r="P15" s="53" t="s">
        <v>97</v>
      </c>
      <c r="Q15" s="53"/>
      <c r="R15" s="53" t="s">
        <v>97</v>
      </c>
      <c r="S15" s="53" t="s">
        <v>97</v>
      </c>
      <c r="T15" s="53"/>
      <c r="U15" s="53" t="s">
        <v>97</v>
      </c>
      <c r="V15" s="53" t="s">
        <v>97</v>
      </c>
      <c r="W15" s="53"/>
      <c r="X15" s="53" t="s">
        <v>97</v>
      </c>
      <c r="Y15" s="53" t="s">
        <v>97</v>
      </c>
      <c r="Z15" s="48" t="s">
        <v>86</v>
      </c>
    </row>
    <row r="16" spans="1:30">
      <c r="A16" s="50" t="s">
        <v>213</v>
      </c>
      <c r="B16" s="50" t="s">
        <v>212</v>
      </c>
      <c r="C16" s="51" t="s">
        <v>188</v>
      </c>
      <c r="D16" s="54">
        <v>660059606</v>
      </c>
      <c r="E16" s="53" t="s">
        <v>97</v>
      </c>
      <c r="F16" s="53" t="s">
        <v>97</v>
      </c>
      <c r="G16" s="53"/>
      <c r="H16" s="53" t="s">
        <v>97</v>
      </c>
      <c r="I16" s="53" t="s">
        <v>97</v>
      </c>
      <c r="J16" s="53"/>
      <c r="K16" s="53" t="s">
        <v>97</v>
      </c>
      <c r="L16" s="53" t="s">
        <v>97</v>
      </c>
      <c r="M16" s="53"/>
      <c r="N16" s="53" t="s">
        <v>97</v>
      </c>
      <c r="O16" s="53" t="s">
        <v>97</v>
      </c>
      <c r="P16" s="53"/>
      <c r="Q16" s="53" t="s">
        <v>97</v>
      </c>
      <c r="R16" s="53" t="s">
        <v>97</v>
      </c>
      <c r="S16" s="53"/>
      <c r="T16" s="53"/>
      <c r="U16" s="53"/>
      <c r="V16" s="53"/>
      <c r="W16" s="53"/>
      <c r="X16" s="53"/>
      <c r="Y16" s="53"/>
      <c r="Z16" s="48" t="s">
        <v>87</v>
      </c>
    </row>
    <row r="17" spans="1:26">
      <c r="A17" s="50" t="s">
        <v>211</v>
      </c>
      <c r="B17" s="50" t="s">
        <v>210</v>
      </c>
      <c r="C17" s="51" t="s">
        <v>188</v>
      </c>
      <c r="D17" s="54">
        <v>678537917</v>
      </c>
      <c r="E17" s="53"/>
      <c r="F17" s="53" t="s">
        <v>97</v>
      </c>
      <c r="G17" s="53" t="s">
        <v>97</v>
      </c>
      <c r="H17" s="53"/>
      <c r="I17" s="53" t="s">
        <v>97</v>
      </c>
      <c r="J17" s="53" t="s">
        <v>97</v>
      </c>
      <c r="K17" s="53"/>
      <c r="L17" s="53" t="s">
        <v>97</v>
      </c>
      <c r="M17" s="53" t="s">
        <v>97</v>
      </c>
      <c r="N17" s="53"/>
      <c r="O17" s="53" t="s">
        <v>97</v>
      </c>
      <c r="P17" s="53" t="s">
        <v>97</v>
      </c>
      <c r="Q17" s="53"/>
      <c r="R17" s="53" t="s">
        <v>97</v>
      </c>
      <c r="S17" s="53" t="s">
        <v>97</v>
      </c>
      <c r="T17" s="53"/>
      <c r="U17" s="53" t="s">
        <v>97</v>
      </c>
      <c r="V17" s="53" t="s">
        <v>97</v>
      </c>
      <c r="W17" s="53"/>
      <c r="X17" s="53" t="s">
        <v>97</v>
      </c>
      <c r="Y17" s="53" t="s">
        <v>97</v>
      </c>
      <c r="Z17" s="48" t="s">
        <v>87</v>
      </c>
    </row>
  </sheetData>
  <mergeCells count="12">
    <mergeCell ref="C1:C2"/>
    <mergeCell ref="A1:A2"/>
    <mergeCell ref="B1:B2"/>
    <mergeCell ref="D1:D2"/>
    <mergeCell ref="Z1:Z2"/>
    <mergeCell ref="Q1:S1"/>
    <mergeCell ref="T1:V1"/>
    <mergeCell ref="W1:Y1"/>
    <mergeCell ref="E1:G1"/>
    <mergeCell ref="H1:J1"/>
    <mergeCell ref="K1:M1"/>
    <mergeCell ref="N1:P1"/>
  </mergeCells>
  <pageMargins left="0.7" right="0.7" top="0.75" bottom="0.75" header="0.3" footer="0.3"/>
  <pageSetup paperSize="9"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0"/>
  <sheetViews>
    <sheetView workbookViewId="0">
      <selection activeCell="E15" sqref="E15"/>
    </sheetView>
  </sheetViews>
  <sheetFormatPr baseColWidth="10" defaultRowHeight="17"/>
  <cols>
    <col min="1" max="1" width="48.140625" style="1" customWidth="1"/>
    <col min="2" max="3" width="12.28515625" style="1" customWidth="1"/>
    <col min="4" max="4" width="3.140625" style="1" customWidth="1"/>
    <col min="5" max="1023" width="12.28515625" style="1" customWidth="1"/>
    <col min="1024" max="16384" width="10.7109375" style="1"/>
  </cols>
  <sheetData>
    <row r="1" spans="1:17">
      <c r="A1" s="193" t="s">
        <v>32</v>
      </c>
      <c r="B1" s="192" t="s">
        <v>33</v>
      </c>
      <c r="C1" s="192" t="s">
        <v>34</v>
      </c>
      <c r="D1" s="4"/>
      <c r="E1" s="192" t="s">
        <v>1</v>
      </c>
      <c r="F1" s="192"/>
      <c r="G1" s="192" t="s">
        <v>2</v>
      </c>
      <c r="H1" s="192"/>
      <c r="I1" s="192" t="s">
        <v>3</v>
      </c>
      <c r="J1" s="192"/>
      <c r="K1" s="192" t="s">
        <v>4</v>
      </c>
      <c r="L1" s="192"/>
      <c r="M1" s="192" t="s">
        <v>5</v>
      </c>
      <c r="N1" s="192"/>
      <c r="O1" s="192" t="s">
        <v>6</v>
      </c>
      <c r="P1" s="192"/>
      <c r="Q1" s="8" t="s">
        <v>7</v>
      </c>
    </row>
    <row r="2" spans="1:17">
      <c r="A2" s="193"/>
      <c r="B2" s="192"/>
      <c r="C2" s="192"/>
      <c r="D2" s="4"/>
      <c r="E2" s="8" t="s">
        <v>30</v>
      </c>
      <c r="F2" s="8" t="s">
        <v>31</v>
      </c>
      <c r="G2" s="8" t="s">
        <v>30</v>
      </c>
      <c r="H2" s="8" t="s">
        <v>31</v>
      </c>
      <c r="I2" s="8" t="s">
        <v>30</v>
      </c>
      <c r="J2" s="8" t="s">
        <v>31</v>
      </c>
      <c r="K2" s="8" t="s">
        <v>30</v>
      </c>
      <c r="L2" s="8" t="s">
        <v>31</v>
      </c>
      <c r="M2" s="8" t="s">
        <v>30</v>
      </c>
      <c r="N2" s="8" t="s">
        <v>31</v>
      </c>
      <c r="O2" s="8" t="s">
        <v>30</v>
      </c>
      <c r="P2" s="8" t="s">
        <v>31</v>
      </c>
      <c r="Q2" s="8" t="s">
        <v>30</v>
      </c>
    </row>
    <row r="3" spans="1:17">
      <c r="A3" s="9" t="s">
        <v>35</v>
      </c>
    </row>
    <row r="4" spans="1:17">
      <c r="A4" s="9" t="s">
        <v>36</v>
      </c>
    </row>
    <row r="5" spans="1:17">
      <c r="A5" s="9" t="s">
        <v>37</v>
      </c>
    </row>
    <row r="6" spans="1:17">
      <c r="A6" s="9" t="s">
        <v>38</v>
      </c>
    </row>
    <row r="7" spans="1:17">
      <c r="A7" s="9" t="s">
        <v>39</v>
      </c>
    </row>
    <row r="8" spans="1:17">
      <c r="A8" s="9" t="s">
        <v>40</v>
      </c>
    </row>
    <row r="9" spans="1:17">
      <c r="A9" s="9" t="s">
        <v>41</v>
      </c>
    </row>
    <row r="10" spans="1:17">
      <c r="A10" s="9" t="s">
        <v>42</v>
      </c>
    </row>
    <row r="11" spans="1:17">
      <c r="A11" s="9" t="s">
        <v>43</v>
      </c>
    </row>
    <row r="12" spans="1:17">
      <c r="A12" s="9" t="s">
        <v>44</v>
      </c>
    </row>
    <row r="13" spans="1:17">
      <c r="A13" s="9" t="s">
        <v>45</v>
      </c>
    </row>
    <row r="14" spans="1:17">
      <c r="A14" s="9" t="s">
        <v>46</v>
      </c>
    </row>
    <row r="15" spans="1:17">
      <c r="A15" s="9" t="s">
        <v>47</v>
      </c>
    </row>
    <row r="16" spans="1:17">
      <c r="A16" s="9" t="s">
        <v>48</v>
      </c>
    </row>
    <row r="17" spans="1:1">
      <c r="A17" s="9" t="s">
        <v>49</v>
      </c>
    </row>
    <row r="18" spans="1:1">
      <c r="A18" s="9" t="s">
        <v>50</v>
      </c>
    </row>
    <row r="19" spans="1:1">
      <c r="A19" s="9" t="s">
        <v>51</v>
      </c>
    </row>
    <row r="20" spans="1:1">
      <c r="A20" s="9" t="s">
        <v>52</v>
      </c>
    </row>
    <row r="21" spans="1:1">
      <c r="A21" s="9" t="s">
        <v>53</v>
      </c>
    </row>
    <row r="22" spans="1:1">
      <c r="A22" s="9" t="s">
        <v>54</v>
      </c>
    </row>
    <row r="23" spans="1:1">
      <c r="A23" s="9" t="s">
        <v>55</v>
      </c>
    </row>
    <row r="24" spans="1:1">
      <c r="A24" s="9" t="s">
        <v>56</v>
      </c>
    </row>
    <row r="25" spans="1:1">
      <c r="A25" s="9" t="s">
        <v>57</v>
      </c>
    </row>
    <row r="26" spans="1:1">
      <c r="A26" s="9" t="s">
        <v>58</v>
      </c>
    </row>
    <row r="27" spans="1:1">
      <c r="A27" s="9" t="s">
        <v>59</v>
      </c>
    </row>
    <row r="28" spans="1:1">
      <c r="A28" s="9" t="s">
        <v>60</v>
      </c>
    </row>
    <row r="29" spans="1:1">
      <c r="A29" s="9" t="s">
        <v>61</v>
      </c>
    </row>
    <row r="30" spans="1:1">
      <c r="A30" s="9" t="s">
        <v>62</v>
      </c>
    </row>
  </sheetData>
  <mergeCells count="9">
    <mergeCell ref="K1:L1"/>
    <mergeCell ref="M1:N1"/>
    <mergeCell ref="O1:P1"/>
    <mergeCell ref="A1:A2"/>
    <mergeCell ref="B1:B2"/>
    <mergeCell ref="C1:C2"/>
    <mergeCell ref="E1:F1"/>
    <mergeCell ref="G1:H1"/>
    <mergeCell ref="I1:J1"/>
  </mergeCells>
  <printOptions horizontalCentered="1"/>
  <pageMargins left="0.20905511811023622" right="0.20905511811023622" top="2.2232283464566929" bottom="0.82716535433070859" header="0.53818897637795271" footer="0.78740157480314954"/>
  <pageSetup paperSize="0" scale="59" fitToWidth="0" fitToHeight="0" pageOrder="overThenDown" orientation="landscape" useFirstPageNumber="1" horizontalDpi="0" verticalDpi="0" copies="0"/>
  <headerFooter alignWithMargins="0">
    <oddHeader>&amp;C&amp;"MS Reference Sans Serif2,Regular"&amp;20&amp;U&amp;A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46290-2D7C-DE42-B7E1-D662FA7266CC}">
  <sheetPr>
    <pageSetUpPr fitToPage="1"/>
  </sheetPr>
  <dimension ref="A1:AG75"/>
  <sheetViews>
    <sheetView showZeros="0" zoomScaleNormal="100" workbookViewId="0">
      <selection activeCell="L75" sqref="L75"/>
    </sheetView>
  </sheetViews>
  <sheetFormatPr baseColWidth="10" defaultRowHeight="17"/>
  <cols>
    <col min="1" max="1" width="18" style="1" bestFit="1" customWidth="1"/>
    <col min="2" max="2" width="13.140625" style="1" customWidth="1"/>
    <col min="3" max="3" width="10.85546875" style="1" bestFit="1" customWidth="1"/>
    <col min="4" max="4" width="7.28515625" style="17" customWidth="1"/>
    <col min="5" max="5" width="22.140625" style="1" bestFit="1" customWidth="1"/>
    <col min="6" max="23" width="14.7109375" style="4" customWidth="1"/>
    <col min="24" max="24" width="11" style="49" customWidth="1"/>
    <col min="25" max="25" width="10.28515625" style="30" customWidth="1"/>
    <col min="26" max="26" width="6" style="30" customWidth="1"/>
    <col min="27" max="27" width="11.140625" style="1" customWidth="1"/>
    <col min="28" max="16384" width="10.7109375" style="1"/>
  </cols>
  <sheetData>
    <row r="1" spans="1:33">
      <c r="A1" s="115" t="s">
        <v>33</v>
      </c>
      <c r="B1" s="115" t="s">
        <v>67</v>
      </c>
      <c r="C1" s="61"/>
      <c r="D1" s="118" t="s">
        <v>187</v>
      </c>
      <c r="E1" s="116">
        <f>COUNTA(A:A)-1</f>
        <v>71</v>
      </c>
      <c r="F1" s="112" t="str">
        <f>'Planning Bénévoles'!C1</f>
        <v>LUNDI 20</v>
      </c>
      <c r="G1" s="113"/>
      <c r="H1" s="114"/>
      <c r="I1" s="112" t="str">
        <f>'Planning Bénévoles'!F1</f>
        <v>MARDI 21</v>
      </c>
      <c r="J1" s="113"/>
      <c r="K1" s="114"/>
      <c r="L1" s="112" t="str">
        <f>'Planning Bénévoles'!I1</f>
        <v>MERCREDI 22</v>
      </c>
      <c r="M1" s="113"/>
      <c r="N1" s="114"/>
      <c r="O1" s="112" t="str">
        <f>'Planning Bénévoles'!L1</f>
        <v>JEUDI 23</v>
      </c>
      <c r="P1" s="113"/>
      <c r="Q1" s="114"/>
      <c r="R1" s="112" t="str">
        <f>'Planning Bénévoles'!O1</f>
        <v>VENDREDI 24</v>
      </c>
      <c r="S1" s="113"/>
      <c r="T1" s="114"/>
      <c r="U1" s="112" t="str">
        <f>'Planning Bénévoles'!R1</f>
        <v>SAMEDI 25</v>
      </c>
      <c r="V1" s="114"/>
      <c r="W1" s="32" t="str">
        <f>'Planning Bénévoles'!T1</f>
        <v>DIMANCHE 26</v>
      </c>
      <c r="X1" s="111" t="s">
        <v>143</v>
      </c>
      <c r="Y1" s="111" t="s">
        <v>192</v>
      </c>
      <c r="Z1" s="33"/>
    </row>
    <row r="2" spans="1:33">
      <c r="A2" s="115"/>
      <c r="B2" s="115" t="s">
        <v>34</v>
      </c>
      <c r="C2" s="62"/>
      <c r="D2" s="119"/>
      <c r="E2" s="117"/>
      <c r="F2" s="32" t="s">
        <v>68</v>
      </c>
      <c r="G2" s="32" t="s">
        <v>69</v>
      </c>
      <c r="H2" s="32" t="s">
        <v>70</v>
      </c>
      <c r="I2" s="32" t="s">
        <v>68</v>
      </c>
      <c r="J2" s="32" t="s">
        <v>69</v>
      </c>
      <c r="K2" s="32" t="s">
        <v>70</v>
      </c>
      <c r="L2" s="32" t="s">
        <v>68</v>
      </c>
      <c r="M2" s="32" t="s">
        <v>69</v>
      </c>
      <c r="N2" s="32" t="s">
        <v>70</v>
      </c>
      <c r="O2" s="32" t="s">
        <v>68</v>
      </c>
      <c r="P2" s="32" t="s">
        <v>69</v>
      </c>
      <c r="Q2" s="32" t="s">
        <v>70</v>
      </c>
      <c r="R2" s="32" t="s">
        <v>68</v>
      </c>
      <c r="S2" s="32" t="s">
        <v>69</v>
      </c>
      <c r="T2" s="32" t="s">
        <v>70</v>
      </c>
      <c r="U2" s="32" t="s">
        <v>68</v>
      </c>
      <c r="V2" s="32" t="s">
        <v>69</v>
      </c>
      <c r="W2" s="32" t="s">
        <v>92</v>
      </c>
      <c r="X2" s="111"/>
      <c r="Y2" s="111"/>
      <c r="Z2" s="33"/>
    </row>
    <row r="3" spans="1:33" ht="15" customHeight="1">
      <c r="A3" s="34"/>
      <c r="B3" s="34"/>
      <c r="C3" s="38"/>
      <c r="D3" s="38"/>
      <c r="E3" s="31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47"/>
      <c r="Y3" s="33"/>
      <c r="Z3" s="33"/>
      <c r="AB3" s="4"/>
      <c r="AC3" s="4"/>
      <c r="AF3" s="4"/>
      <c r="AG3" s="4"/>
    </row>
    <row r="4" spans="1:33" ht="18" customHeight="1">
      <c r="A4" s="27" t="s">
        <v>268</v>
      </c>
      <c r="B4" s="27" t="s">
        <v>152</v>
      </c>
      <c r="C4" s="27" t="s">
        <v>266</v>
      </c>
      <c r="D4" s="40" t="s">
        <v>188</v>
      </c>
      <c r="E4" s="27" t="str">
        <f>A4&amp;" "&amp;B4</f>
        <v>BALMADIER (THG) Henri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 t="s">
        <v>97</v>
      </c>
      <c r="S4" s="18" t="s">
        <v>97</v>
      </c>
      <c r="T4" s="18"/>
      <c r="U4" s="18"/>
      <c r="V4" s="18"/>
      <c r="W4" s="18"/>
      <c r="X4" s="48" t="s">
        <v>85</v>
      </c>
      <c r="Y4" s="70">
        <f>COUNTIF(F4:W4,"oui")</f>
        <v>2</v>
      </c>
      <c r="AA4" s="42"/>
      <c r="AB4" s="41"/>
      <c r="AC4" s="41"/>
      <c r="AD4" s="37"/>
      <c r="AE4" s="42"/>
      <c r="AF4" s="41"/>
      <c r="AG4" s="41"/>
    </row>
    <row r="5" spans="1:33" ht="18" customHeight="1">
      <c r="A5" s="27" t="s">
        <v>109</v>
      </c>
      <c r="B5" s="27" t="s">
        <v>110</v>
      </c>
      <c r="C5" s="27" t="s">
        <v>264</v>
      </c>
      <c r="D5" s="40" t="s">
        <v>189</v>
      </c>
      <c r="E5" s="27" t="str">
        <f>A5&amp;" "&amp;B5</f>
        <v>BASTARD Chloé</v>
      </c>
      <c r="F5" s="18"/>
      <c r="G5" s="18"/>
      <c r="H5" s="18"/>
      <c r="I5" s="18"/>
      <c r="J5" s="18"/>
      <c r="K5" s="18" t="s">
        <v>97</v>
      </c>
      <c r="L5" s="18"/>
      <c r="M5" s="18"/>
      <c r="N5" s="18" t="s">
        <v>97</v>
      </c>
      <c r="O5" s="18"/>
      <c r="P5" s="18"/>
      <c r="Q5" s="18"/>
      <c r="R5" s="18"/>
      <c r="S5" s="18"/>
      <c r="T5" s="18"/>
      <c r="U5" s="18"/>
      <c r="V5" s="18"/>
      <c r="W5" s="18"/>
      <c r="X5" s="48" t="s">
        <v>85</v>
      </c>
      <c r="Y5" s="70">
        <f>COUNTIF(F5:W5,"oui")</f>
        <v>2</v>
      </c>
      <c r="AA5" s="42"/>
      <c r="AB5" s="41"/>
      <c r="AC5" s="41"/>
      <c r="AD5" s="36"/>
      <c r="AE5" s="42"/>
      <c r="AF5" s="41"/>
      <c r="AG5" s="41"/>
    </row>
    <row r="6" spans="1:33" ht="18" customHeight="1">
      <c r="A6" s="68" t="s">
        <v>269</v>
      </c>
      <c r="B6" s="3" t="s">
        <v>176</v>
      </c>
      <c r="C6" s="3" t="s">
        <v>267</v>
      </c>
      <c r="D6" s="39" t="s">
        <v>188</v>
      </c>
      <c r="E6" s="3" t="str">
        <f>A6&amp;" "&amp;B6</f>
        <v>BEAUGION (K) Régis</v>
      </c>
      <c r="F6" s="2" t="s">
        <v>97</v>
      </c>
      <c r="G6" s="2" t="s">
        <v>97</v>
      </c>
      <c r="H6" s="2"/>
      <c r="I6" s="2" t="s">
        <v>97</v>
      </c>
      <c r="J6" s="2" t="s">
        <v>97</v>
      </c>
      <c r="K6" s="2"/>
      <c r="L6" s="2"/>
      <c r="M6" s="2"/>
      <c r="N6" s="2"/>
      <c r="O6" s="2" t="s">
        <v>97</v>
      </c>
      <c r="P6" s="2" t="s">
        <v>97</v>
      </c>
      <c r="Q6" s="2"/>
      <c r="R6" s="2" t="s">
        <v>97</v>
      </c>
      <c r="S6" s="2" t="s">
        <v>97</v>
      </c>
      <c r="T6" s="2"/>
      <c r="U6" s="2"/>
      <c r="V6" s="2"/>
      <c r="W6" s="2"/>
      <c r="X6" s="48" t="s">
        <v>86</v>
      </c>
      <c r="Y6" s="70">
        <f>COUNTIF(F6:W6,"oui")</f>
        <v>8</v>
      </c>
      <c r="AA6" s="42"/>
      <c r="AB6" s="41"/>
      <c r="AC6" s="41"/>
      <c r="AD6" s="37"/>
      <c r="AE6" s="42"/>
      <c r="AF6" s="41"/>
      <c r="AG6" s="41"/>
    </row>
    <row r="7" spans="1:33" ht="18" customHeight="1">
      <c r="A7" s="27" t="s">
        <v>111</v>
      </c>
      <c r="B7" s="27" t="s">
        <v>112</v>
      </c>
      <c r="C7" s="27" t="s">
        <v>264</v>
      </c>
      <c r="D7" s="40" t="s">
        <v>189</v>
      </c>
      <c r="E7" s="27" t="str">
        <f>A7&amp;" "&amp;B7</f>
        <v>BÉNIER Alizée</v>
      </c>
      <c r="F7" s="18"/>
      <c r="G7" s="18"/>
      <c r="H7" s="18" t="s">
        <v>97</v>
      </c>
      <c r="I7" s="18"/>
      <c r="J7" s="18"/>
      <c r="K7" s="18" t="s">
        <v>97</v>
      </c>
      <c r="L7" s="18"/>
      <c r="M7" s="18"/>
      <c r="N7" s="18" t="s">
        <v>97</v>
      </c>
      <c r="O7" s="18"/>
      <c r="P7" s="18"/>
      <c r="Q7" s="18" t="s">
        <v>97</v>
      </c>
      <c r="R7" s="18"/>
      <c r="S7" s="18"/>
      <c r="T7" s="18" t="s">
        <v>97</v>
      </c>
      <c r="U7" s="18"/>
      <c r="V7" s="18" t="s">
        <v>97</v>
      </c>
      <c r="W7" s="18" t="s">
        <v>97</v>
      </c>
      <c r="X7" s="48" t="s">
        <v>87</v>
      </c>
      <c r="Y7" s="70">
        <f>COUNTIF(F7:W7,"oui")</f>
        <v>7</v>
      </c>
      <c r="AA7" s="42"/>
      <c r="AB7" s="41"/>
      <c r="AC7" s="41"/>
      <c r="AD7" s="36"/>
      <c r="AE7" s="42"/>
      <c r="AF7" s="41"/>
      <c r="AG7" s="41"/>
    </row>
    <row r="8" spans="1:33" ht="18" customHeight="1">
      <c r="A8" s="68" t="s">
        <v>270</v>
      </c>
      <c r="B8" s="27" t="s">
        <v>149</v>
      </c>
      <c r="C8" s="27" t="s">
        <v>266</v>
      </c>
      <c r="D8" s="40" t="s">
        <v>188</v>
      </c>
      <c r="E8" s="27" t="str">
        <f>A8&amp;" "&amp;B8</f>
        <v>BERTIN (THG) Nicolas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 t="s">
        <v>97</v>
      </c>
      <c r="S8" s="18" t="s">
        <v>97</v>
      </c>
      <c r="T8" s="18"/>
      <c r="U8" s="18"/>
      <c r="V8" s="18"/>
      <c r="W8" s="18"/>
      <c r="X8" s="48" t="s">
        <v>87</v>
      </c>
      <c r="Y8" s="70">
        <f>COUNTIF(F8:W8,"oui")</f>
        <v>2</v>
      </c>
      <c r="AA8" s="42"/>
      <c r="AB8" s="41"/>
      <c r="AC8" s="41"/>
      <c r="AE8" s="42"/>
      <c r="AF8" s="41"/>
      <c r="AG8" s="41"/>
    </row>
    <row r="9" spans="1:33" ht="18" customHeight="1">
      <c r="A9" s="27" t="s">
        <v>140</v>
      </c>
      <c r="B9" s="27" t="s">
        <v>129</v>
      </c>
      <c r="C9" s="27"/>
      <c r="D9" s="40" t="s">
        <v>188</v>
      </c>
      <c r="E9" s="27" t="str">
        <f>A9&amp;" "&amp;B9</f>
        <v>BEZIVIN Daniel</v>
      </c>
      <c r="F9" s="18" t="s">
        <v>97</v>
      </c>
      <c r="G9" s="18" t="s">
        <v>97</v>
      </c>
      <c r="H9" s="18"/>
      <c r="I9" s="18"/>
      <c r="J9" s="18"/>
      <c r="K9" s="18"/>
      <c r="L9" s="18" t="s">
        <v>97</v>
      </c>
      <c r="M9" s="18" t="s">
        <v>97</v>
      </c>
      <c r="N9" s="18"/>
      <c r="O9" s="18"/>
      <c r="P9" s="18"/>
      <c r="Q9" s="18"/>
      <c r="R9" s="18" t="s">
        <v>97</v>
      </c>
      <c r="S9" s="18" t="s">
        <v>97</v>
      </c>
      <c r="T9" s="18"/>
      <c r="U9" s="18" t="s">
        <v>97</v>
      </c>
      <c r="V9" s="18" t="s">
        <v>97</v>
      </c>
      <c r="W9" s="18"/>
      <c r="X9" s="48" t="s">
        <v>86</v>
      </c>
      <c r="Y9" s="70">
        <f>COUNTIF(F9:W9,"oui")</f>
        <v>8</v>
      </c>
      <c r="AA9" s="42"/>
      <c r="AB9" s="41"/>
      <c r="AC9" s="41"/>
      <c r="AE9" s="42"/>
      <c r="AF9" s="41"/>
      <c r="AG9" s="41"/>
    </row>
    <row r="10" spans="1:33" ht="18" customHeight="1">
      <c r="A10" s="68" t="s">
        <v>271</v>
      </c>
      <c r="B10" s="3" t="s">
        <v>178</v>
      </c>
      <c r="C10" s="3" t="s">
        <v>267</v>
      </c>
      <c r="D10" s="39" t="s">
        <v>188</v>
      </c>
      <c r="E10" s="3" t="str">
        <f>A10&amp;" "&amp;B10</f>
        <v>BIENNE (K) Xavier</v>
      </c>
      <c r="F10" s="2"/>
      <c r="G10" s="2"/>
      <c r="H10" s="2"/>
      <c r="I10" s="2"/>
      <c r="J10" s="2"/>
      <c r="K10" s="2"/>
      <c r="L10" s="2"/>
      <c r="M10" s="2"/>
      <c r="N10" s="2"/>
      <c r="O10" s="2" t="s">
        <v>97</v>
      </c>
      <c r="P10" s="2" t="s">
        <v>97</v>
      </c>
      <c r="Q10" s="2"/>
      <c r="R10" s="2" t="s">
        <v>97</v>
      </c>
      <c r="S10" s="2" t="s">
        <v>97</v>
      </c>
      <c r="T10" s="2"/>
      <c r="U10" s="2"/>
      <c r="V10" s="2"/>
      <c r="W10" s="2"/>
      <c r="X10" s="48" t="s">
        <v>86</v>
      </c>
      <c r="Y10" s="70">
        <f>COUNTIF(F10:W10,"oui")</f>
        <v>4</v>
      </c>
      <c r="AB10" s="41"/>
      <c r="AC10" s="41"/>
      <c r="AF10" s="41"/>
      <c r="AG10" s="41"/>
    </row>
    <row r="11" spans="1:33" ht="18" customHeight="1">
      <c r="A11" s="27" t="s">
        <v>163</v>
      </c>
      <c r="B11" s="27" t="s">
        <v>164</v>
      </c>
      <c r="C11" s="27"/>
      <c r="D11" s="40" t="s">
        <v>189</v>
      </c>
      <c r="E11" s="27" t="str">
        <f>A11&amp;" "&amp;B11</f>
        <v>BOTHOREL Hélène</v>
      </c>
      <c r="F11" s="18"/>
      <c r="G11" s="18" t="s">
        <v>97</v>
      </c>
      <c r="H11" s="18" t="s">
        <v>97</v>
      </c>
      <c r="I11" s="18" t="s">
        <v>97</v>
      </c>
      <c r="J11" s="18" t="s">
        <v>97</v>
      </c>
      <c r="K11" s="18"/>
      <c r="L11" s="18" t="s">
        <v>97</v>
      </c>
      <c r="M11" s="18" t="s">
        <v>97</v>
      </c>
      <c r="N11" s="18"/>
      <c r="O11" s="18" t="s">
        <v>97</v>
      </c>
      <c r="P11" s="18" t="s">
        <v>97</v>
      </c>
      <c r="Q11" s="18" t="s">
        <v>97</v>
      </c>
      <c r="R11" s="18" t="s">
        <v>97</v>
      </c>
      <c r="S11" s="18" t="s">
        <v>97</v>
      </c>
      <c r="T11" s="18" t="s">
        <v>97</v>
      </c>
      <c r="U11" s="18"/>
      <c r="V11" s="18" t="s">
        <v>97</v>
      </c>
      <c r="W11" s="18" t="s">
        <v>97</v>
      </c>
      <c r="X11" s="48" t="s">
        <v>89</v>
      </c>
      <c r="Y11" s="70">
        <f>COUNTIF(F11:W11,"oui")</f>
        <v>14</v>
      </c>
    </row>
    <row r="12" spans="1:33" ht="18" customHeight="1">
      <c r="A12" s="27" t="s">
        <v>272</v>
      </c>
      <c r="B12" s="27" t="s">
        <v>99</v>
      </c>
      <c r="C12" s="27" t="s">
        <v>266</v>
      </c>
      <c r="D12" s="40" t="s">
        <v>188</v>
      </c>
      <c r="E12" s="27" t="str">
        <f>A12&amp;" "&amp;B12</f>
        <v>BOURGEON (THG) Jérémy</v>
      </c>
      <c r="F12" s="18"/>
      <c r="G12" s="18"/>
      <c r="H12" s="18"/>
      <c r="I12" s="18"/>
      <c r="J12" s="18"/>
      <c r="K12" s="18"/>
      <c r="L12" s="18" t="s">
        <v>97</v>
      </c>
      <c r="M12" s="18" t="s">
        <v>97</v>
      </c>
      <c r="N12" s="18"/>
      <c r="O12" s="18" t="s">
        <v>97</v>
      </c>
      <c r="P12" s="18" t="s">
        <v>97</v>
      </c>
      <c r="Q12" s="18"/>
      <c r="R12" s="18"/>
      <c r="S12" s="18"/>
      <c r="T12" s="18"/>
      <c r="U12" s="18"/>
      <c r="V12" s="18"/>
      <c r="W12" s="18"/>
      <c r="X12" s="48" t="s">
        <v>87</v>
      </c>
      <c r="Y12" s="70">
        <f>COUNTIF(F12:W12,"oui")</f>
        <v>4</v>
      </c>
    </row>
    <row r="13" spans="1:33" ht="18" customHeight="1">
      <c r="A13" s="27" t="s">
        <v>24</v>
      </c>
      <c r="B13" s="27" t="s">
        <v>25</v>
      </c>
      <c r="C13" s="27"/>
      <c r="D13" s="40" t="s">
        <v>189</v>
      </c>
      <c r="E13" s="27" t="str">
        <f>A13&amp;" "&amp;B13</f>
        <v>BOURGUIGNON Catherine</v>
      </c>
      <c r="F13" s="18"/>
      <c r="G13" s="18" t="s">
        <v>97</v>
      </c>
      <c r="H13" s="18" t="s">
        <v>97</v>
      </c>
      <c r="I13" s="18"/>
      <c r="J13" s="18" t="s">
        <v>97</v>
      </c>
      <c r="K13" s="18" t="s">
        <v>97</v>
      </c>
      <c r="L13" s="18"/>
      <c r="M13" s="18" t="s">
        <v>97</v>
      </c>
      <c r="N13" s="18" t="s">
        <v>97</v>
      </c>
      <c r="O13" s="18"/>
      <c r="P13" s="18" t="s">
        <v>97</v>
      </c>
      <c r="Q13" s="18" t="s">
        <v>97</v>
      </c>
      <c r="R13" s="18"/>
      <c r="S13" s="18" t="s">
        <v>97</v>
      </c>
      <c r="T13" s="18"/>
      <c r="U13" s="18"/>
      <c r="V13" s="18" t="s">
        <v>97</v>
      </c>
      <c r="W13" s="18" t="s">
        <v>97</v>
      </c>
      <c r="X13" s="48" t="s">
        <v>89</v>
      </c>
      <c r="Y13" s="70">
        <f>COUNTIF(F13:W13,"oui")</f>
        <v>11</v>
      </c>
    </row>
    <row r="14" spans="1:33" ht="18" customHeight="1">
      <c r="A14" s="27" t="s">
        <v>90</v>
      </c>
      <c r="B14" s="27" t="s">
        <v>91</v>
      </c>
      <c r="C14" s="27"/>
      <c r="D14" s="40" t="s">
        <v>188</v>
      </c>
      <c r="E14" s="27" t="str">
        <f>A14&amp;" "&amp;B14</f>
        <v>CAHN Didier</v>
      </c>
      <c r="F14" s="18"/>
      <c r="G14" s="18" t="s">
        <v>97</v>
      </c>
      <c r="H14" s="18" t="s">
        <v>97</v>
      </c>
      <c r="I14" s="18"/>
      <c r="J14" s="18" t="s">
        <v>97</v>
      </c>
      <c r="K14" s="18" t="s">
        <v>97</v>
      </c>
      <c r="L14" s="18"/>
      <c r="M14" s="18" t="s">
        <v>97</v>
      </c>
      <c r="N14" s="18" t="s">
        <v>97</v>
      </c>
      <c r="O14" s="18"/>
      <c r="P14" s="18" t="s">
        <v>97</v>
      </c>
      <c r="Q14" s="18" t="s">
        <v>97</v>
      </c>
      <c r="R14" s="18"/>
      <c r="S14" s="18" t="s">
        <v>97</v>
      </c>
      <c r="T14" s="18"/>
      <c r="U14" s="18"/>
      <c r="V14" s="18" t="s">
        <v>97</v>
      </c>
      <c r="W14" s="18" t="s">
        <v>97</v>
      </c>
      <c r="X14" s="48" t="s">
        <v>86</v>
      </c>
      <c r="Y14" s="70">
        <f>COUNTIF(F14:W14,"oui")</f>
        <v>11</v>
      </c>
    </row>
    <row r="15" spans="1:33" ht="18" customHeight="1">
      <c r="A15" s="68" t="s">
        <v>273</v>
      </c>
      <c r="B15" s="3" t="s">
        <v>91</v>
      </c>
      <c r="C15" s="3" t="s">
        <v>267</v>
      </c>
      <c r="D15" s="39" t="s">
        <v>188</v>
      </c>
      <c r="E15" s="3" t="str">
        <f>A15&amp;" "&amp;B15</f>
        <v>CLOAREC (K) Didier</v>
      </c>
      <c r="F15" s="2"/>
      <c r="G15" s="2"/>
      <c r="H15" s="2"/>
      <c r="I15" s="2"/>
      <c r="J15" s="2"/>
      <c r="K15" s="2"/>
      <c r="L15" s="2"/>
      <c r="M15" s="2"/>
      <c r="N15" s="2"/>
      <c r="O15" s="2" t="s">
        <v>97</v>
      </c>
      <c r="P15" s="2" t="s">
        <v>97</v>
      </c>
      <c r="Q15" s="2"/>
      <c r="R15" s="2" t="s">
        <v>97</v>
      </c>
      <c r="S15" s="2" t="s">
        <v>97</v>
      </c>
      <c r="T15" s="2"/>
      <c r="U15" s="2"/>
      <c r="V15" s="2"/>
      <c r="W15" s="2"/>
      <c r="X15" s="48" t="s">
        <v>193</v>
      </c>
      <c r="Y15" s="70">
        <f>COUNTIF(F15:W15,"oui")</f>
        <v>4</v>
      </c>
    </row>
    <row r="16" spans="1:33" ht="18" customHeight="1">
      <c r="A16" s="27" t="s">
        <v>165</v>
      </c>
      <c r="B16" s="27" t="s">
        <v>157</v>
      </c>
      <c r="C16" s="27"/>
      <c r="D16" s="40" t="s">
        <v>188</v>
      </c>
      <c r="E16" s="27" t="str">
        <f>A16&amp;" "&amp;B16</f>
        <v>COCHOU Philippe</v>
      </c>
      <c r="F16" s="18"/>
      <c r="G16" s="18" t="s">
        <v>97</v>
      </c>
      <c r="H16" s="18"/>
      <c r="I16" s="18"/>
      <c r="J16" s="18"/>
      <c r="K16" s="18"/>
      <c r="L16" s="18"/>
      <c r="M16" s="18" t="s">
        <v>97</v>
      </c>
      <c r="N16" s="18"/>
      <c r="O16" s="18"/>
      <c r="P16" s="18" t="s">
        <v>97</v>
      </c>
      <c r="Q16" s="18"/>
      <c r="R16" s="18"/>
      <c r="S16" s="18" t="s">
        <v>97</v>
      </c>
      <c r="T16" s="18"/>
      <c r="U16" s="18"/>
      <c r="V16" s="18" t="s">
        <v>97</v>
      </c>
      <c r="W16" s="18"/>
      <c r="X16" s="48" t="s">
        <v>193</v>
      </c>
      <c r="Y16" s="70">
        <f>COUNTIF(F16:W16,"oui")</f>
        <v>5</v>
      </c>
    </row>
    <row r="17" spans="1:29" ht="18" customHeight="1">
      <c r="A17" s="27" t="s">
        <v>313</v>
      </c>
      <c r="B17" s="27" t="s">
        <v>314</v>
      </c>
      <c r="C17" s="27"/>
      <c r="D17" s="40" t="s">
        <v>188</v>
      </c>
      <c r="E17" s="27" t="str">
        <f>A17&amp;" "&amp;B17</f>
        <v>CORNEC Lucas</v>
      </c>
      <c r="F17" s="19"/>
      <c r="G17" s="19"/>
      <c r="H17" s="19" t="s">
        <v>97</v>
      </c>
      <c r="I17" s="19"/>
      <c r="J17" s="19"/>
      <c r="K17" s="19" t="s">
        <v>97</v>
      </c>
      <c r="L17" s="19"/>
      <c r="M17" s="19"/>
      <c r="N17" s="19" t="s">
        <v>97</v>
      </c>
      <c r="O17" s="19"/>
      <c r="P17" s="19"/>
      <c r="Q17" s="19" t="s">
        <v>97</v>
      </c>
      <c r="R17" s="19"/>
      <c r="S17" s="19"/>
      <c r="T17" s="19" t="s">
        <v>97</v>
      </c>
      <c r="U17" s="19"/>
      <c r="V17" s="19"/>
      <c r="W17" s="19"/>
      <c r="X17" s="48"/>
      <c r="Y17" s="70">
        <f>COUNTIF(F17:W17,"oui")</f>
        <v>5</v>
      </c>
    </row>
    <row r="18" spans="1:29" ht="18" customHeight="1">
      <c r="A18" s="27" t="s">
        <v>137</v>
      </c>
      <c r="B18" s="27" t="s">
        <v>93</v>
      </c>
      <c r="C18" s="27"/>
      <c r="D18" s="40" t="s">
        <v>188</v>
      </c>
      <c r="E18" s="27" t="str">
        <f>A18&amp;" "&amp;B18</f>
        <v>DANGÉ Yann</v>
      </c>
      <c r="F18" s="18"/>
      <c r="G18" s="18"/>
      <c r="H18" s="18" t="s">
        <v>97</v>
      </c>
      <c r="I18" s="18"/>
      <c r="J18" s="18"/>
      <c r="K18" s="18" t="s">
        <v>97</v>
      </c>
      <c r="L18" s="18"/>
      <c r="M18" s="18"/>
      <c r="N18" s="18"/>
      <c r="O18" s="18"/>
      <c r="P18" s="18"/>
      <c r="Q18" s="18" t="s">
        <v>97</v>
      </c>
      <c r="R18" s="18"/>
      <c r="S18" s="18"/>
      <c r="T18" s="18" t="s">
        <v>97</v>
      </c>
      <c r="U18" s="18" t="s">
        <v>97</v>
      </c>
      <c r="V18" s="18" t="s">
        <v>97</v>
      </c>
      <c r="W18" s="18" t="s">
        <v>97</v>
      </c>
      <c r="X18" s="48" t="s">
        <v>85</v>
      </c>
      <c r="Y18" s="70">
        <f>COUNTIF(F18:W18,"oui")</f>
        <v>7</v>
      </c>
    </row>
    <row r="19" spans="1:29" ht="18" customHeight="1">
      <c r="A19" s="27" t="s">
        <v>137</v>
      </c>
      <c r="B19" s="27" t="s">
        <v>94</v>
      </c>
      <c r="C19" s="27"/>
      <c r="D19" s="40" t="s">
        <v>188</v>
      </c>
      <c r="E19" s="27" t="str">
        <f>A19&amp;" "&amp;B19</f>
        <v>DANGÉ Jean Pierre</v>
      </c>
      <c r="F19" s="18" t="s">
        <v>97</v>
      </c>
      <c r="G19" s="18"/>
      <c r="H19" s="18"/>
      <c r="I19" s="18" t="s">
        <v>97</v>
      </c>
      <c r="J19" s="18"/>
      <c r="K19" s="18"/>
      <c r="L19" s="18" t="s">
        <v>97</v>
      </c>
      <c r="M19" s="18"/>
      <c r="N19" s="18"/>
      <c r="O19" s="18" t="s">
        <v>97</v>
      </c>
      <c r="P19" s="18"/>
      <c r="Q19" s="18"/>
      <c r="R19" s="18" t="s">
        <v>97</v>
      </c>
      <c r="S19" s="18"/>
      <c r="T19" s="18"/>
      <c r="U19" s="18" t="s">
        <v>97</v>
      </c>
      <c r="V19" s="18"/>
      <c r="W19" s="18"/>
      <c r="X19" s="48" t="s">
        <v>85</v>
      </c>
      <c r="Y19" s="70">
        <f>COUNTIF(F19:W19,"oui")</f>
        <v>6</v>
      </c>
    </row>
    <row r="20" spans="1:29" ht="18" customHeight="1">
      <c r="A20" s="3" t="s">
        <v>183</v>
      </c>
      <c r="B20" s="3" t="s">
        <v>185</v>
      </c>
      <c r="C20" s="3"/>
      <c r="D20" s="39" t="s">
        <v>188</v>
      </c>
      <c r="E20" s="27" t="str">
        <f>A20&amp;" "&amp;B20</f>
        <v>DANIEL Alain</v>
      </c>
      <c r="F20" s="19"/>
      <c r="G20" s="19" t="s">
        <v>97</v>
      </c>
      <c r="H20" s="19" t="s">
        <v>97</v>
      </c>
      <c r="I20" s="19"/>
      <c r="J20" s="19" t="s">
        <v>97</v>
      </c>
      <c r="K20" s="19" t="s">
        <v>97</v>
      </c>
      <c r="L20" s="19"/>
      <c r="M20" s="19" t="s">
        <v>97</v>
      </c>
      <c r="N20" s="19"/>
      <c r="O20" s="19"/>
      <c r="P20" s="19"/>
      <c r="Q20" s="19" t="s">
        <v>97</v>
      </c>
      <c r="R20" s="19"/>
      <c r="S20" s="19" t="s">
        <v>97</v>
      </c>
      <c r="T20" s="19" t="s">
        <v>97</v>
      </c>
      <c r="U20" s="19" t="s">
        <v>97</v>
      </c>
      <c r="V20" s="19" t="s">
        <v>97</v>
      </c>
      <c r="W20" s="19" t="s">
        <v>97</v>
      </c>
      <c r="X20" s="48" t="s">
        <v>86</v>
      </c>
      <c r="Y20" s="70">
        <f>COUNTIF(F20:W20,"oui")</f>
        <v>11</v>
      </c>
    </row>
    <row r="21" spans="1:29" ht="18" customHeight="1">
      <c r="A21" s="3" t="s">
        <v>183</v>
      </c>
      <c r="B21" s="3" t="s">
        <v>184</v>
      </c>
      <c r="C21" s="3"/>
      <c r="D21" s="39" t="s">
        <v>189</v>
      </c>
      <c r="E21" s="27" t="str">
        <f>A21&amp;" "&amp;B21</f>
        <v>DANIEL Annie France</v>
      </c>
      <c r="F21" s="19"/>
      <c r="G21" s="19"/>
      <c r="H21" s="19" t="s">
        <v>97</v>
      </c>
      <c r="I21" s="19"/>
      <c r="J21" s="19" t="s">
        <v>97</v>
      </c>
      <c r="K21" s="19" t="s">
        <v>97</v>
      </c>
      <c r="L21" s="19"/>
      <c r="M21" s="19"/>
      <c r="N21" s="19"/>
      <c r="O21" s="19"/>
      <c r="P21" s="19"/>
      <c r="Q21" s="19" t="s">
        <v>97</v>
      </c>
      <c r="R21" s="19"/>
      <c r="S21" s="19" t="s">
        <v>97</v>
      </c>
      <c r="T21" s="19" t="s">
        <v>97</v>
      </c>
      <c r="U21" s="19" t="s">
        <v>97</v>
      </c>
      <c r="V21" s="19" t="s">
        <v>97</v>
      </c>
      <c r="W21" s="19" t="s">
        <v>97</v>
      </c>
      <c r="X21" s="48" t="s">
        <v>86</v>
      </c>
      <c r="Y21" s="70">
        <f>COUNTIF(F21:W21,"oui")</f>
        <v>9</v>
      </c>
    </row>
    <row r="22" spans="1:29" ht="18" customHeight="1">
      <c r="A22" s="27" t="s">
        <v>72</v>
      </c>
      <c r="B22" s="27" t="s">
        <v>73</v>
      </c>
      <c r="C22" s="27"/>
      <c r="D22" s="40" t="s">
        <v>189</v>
      </c>
      <c r="E22" s="27" t="str">
        <f>A22&amp;" "&amp;B22</f>
        <v>DENES Annick</v>
      </c>
      <c r="F22" s="18"/>
      <c r="G22" s="18" t="s">
        <v>97</v>
      </c>
      <c r="H22" s="18"/>
      <c r="I22" s="18"/>
      <c r="J22" s="18"/>
      <c r="K22" s="18" t="s">
        <v>97</v>
      </c>
      <c r="L22" s="18"/>
      <c r="M22" s="18" t="s">
        <v>97</v>
      </c>
      <c r="N22" s="18"/>
      <c r="O22" s="18"/>
      <c r="P22" s="18" t="s">
        <v>97</v>
      </c>
      <c r="Q22" s="18" t="s">
        <v>97</v>
      </c>
      <c r="R22" s="18"/>
      <c r="S22" s="18" t="s">
        <v>97</v>
      </c>
      <c r="T22" s="18" t="s">
        <v>97</v>
      </c>
      <c r="U22" s="18"/>
      <c r="V22" s="18" t="s">
        <v>97</v>
      </c>
      <c r="W22" s="18" t="s">
        <v>97</v>
      </c>
      <c r="X22" s="48" t="s">
        <v>85</v>
      </c>
      <c r="Y22" s="70">
        <f>COUNTIF(F22:W22,"oui")</f>
        <v>9</v>
      </c>
    </row>
    <row r="23" spans="1:29" ht="18" customHeight="1">
      <c r="A23" s="27" t="s">
        <v>26</v>
      </c>
      <c r="B23" s="27" t="s">
        <v>27</v>
      </c>
      <c r="C23" s="27"/>
      <c r="D23" s="40" t="s">
        <v>189</v>
      </c>
      <c r="E23" s="27" t="str">
        <f>A23&amp;" "&amp;B23</f>
        <v>DESECHALLIERS Carole</v>
      </c>
      <c r="F23" s="18"/>
      <c r="G23" s="18" t="s">
        <v>97</v>
      </c>
      <c r="H23" s="18"/>
      <c r="I23" s="18"/>
      <c r="J23" s="18" t="s">
        <v>97</v>
      </c>
      <c r="K23" s="18"/>
      <c r="L23" s="18"/>
      <c r="M23" s="18"/>
      <c r="N23" s="18"/>
      <c r="O23" s="18"/>
      <c r="P23" s="18"/>
      <c r="Q23" s="18" t="s">
        <v>97</v>
      </c>
      <c r="R23" s="18"/>
      <c r="S23" s="18"/>
      <c r="T23" s="18" t="s">
        <v>97</v>
      </c>
      <c r="U23" s="18" t="s">
        <v>97</v>
      </c>
      <c r="V23" s="18" t="s">
        <v>97</v>
      </c>
      <c r="W23" s="18" t="s">
        <v>97</v>
      </c>
      <c r="X23" s="48" t="s">
        <v>193</v>
      </c>
      <c r="Y23" s="70">
        <f>COUNTIF(F23:W23,"oui")</f>
        <v>7</v>
      </c>
    </row>
    <row r="24" spans="1:29" ht="18" customHeight="1">
      <c r="A24" s="27" t="s">
        <v>102</v>
      </c>
      <c r="B24" s="27" t="s">
        <v>103</v>
      </c>
      <c r="C24" s="27"/>
      <c r="D24" s="40" t="s">
        <v>188</v>
      </c>
      <c r="E24" s="27" t="str">
        <f>A24&amp;" "&amp;B24</f>
        <v>DESJARDINS Jean Luc</v>
      </c>
      <c r="F24" s="18" t="s">
        <v>97</v>
      </c>
      <c r="G24" s="18" t="s">
        <v>97</v>
      </c>
      <c r="H24" s="18"/>
      <c r="I24" s="18" t="s">
        <v>97</v>
      </c>
      <c r="J24" s="18" t="s">
        <v>97</v>
      </c>
      <c r="K24" s="18"/>
      <c r="L24" s="18" t="s">
        <v>97</v>
      </c>
      <c r="M24" s="18" t="s">
        <v>97</v>
      </c>
      <c r="N24" s="18"/>
      <c r="O24" s="18"/>
      <c r="P24" s="18" t="s">
        <v>97</v>
      </c>
      <c r="Q24" s="18"/>
      <c r="R24" s="18" t="s">
        <v>97</v>
      </c>
      <c r="S24" s="18" t="s">
        <v>97</v>
      </c>
      <c r="T24" s="18"/>
      <c r="U24" s="18" t="s">
        <v>97</v>
      </c>
      <c r="V24" s="18"/>
      <c r="W24" s="18" t="s">
        <v>97</v>
      </c>
      <c r="X24" s="48" t="s">
        <v>193</v>
      </c>
      <c r="Y24" s="70">
        <f>COUNTIF(F24:W24,"oui")</f>
        <v>11</v>
      </c>
      <c r="AC24" s="41"/>
    </row>
    <row r="25" spans="1:29" ht="18" customHeight="1">
      <c r="A25" s="27" t="s">
        <v>28</v>
      </c>
      <c r="B25" s="27" t="s">
        <v>29</v>
      </c>
      <c r="C25" s="27"/>
      <c r="D25" s="40" t="s">
        <v>189</v>
      </c>
      <c r="E25" s="27" t="str">
        <f>A25&amp;" "&amp;B25</f>
        <v>DUPUY Isabelle</v>
      </c>
      <c r="F25" s="18" t="s">
        <v>97</v>
      </c>
      <c r="G25" s="18" t="s">
        <v>97</v>
      </c>
      <c r="H25" s="18" t="s">
        <v>97</v>
      </c>
      <c r="I25" s="18" t="s">
        <v>97</v>
      </c>
      <c r="J25" s="18"/>
      <c r="K25" s="18"/>
      <c r="L25" s="18"/>
      <c r="M25" s="18"/>
      <c r="N25" s="18"/>
      <c r="O25" s="18" t="s">
        <v>97</v>
      </c>
      <c r="P25" s="18" t="s">
        <v>97</v>
      </c>
      <c r="Q25" s="18" t="s">
        <v>97</v>
      </c>
      <c r="R25" s="18" t="s">
        <v>97</v>
      </c>
      <c r="S25" s="18" t="s">
        <v>97</v>
      </c>
      <c r="T25" s="18" t="s">
        <v>97</v>
      </c>
      <c r="U25" s="18" t="s">
        <v>97</v>
      </c>
      <c r="V25" s="18" t="s">
        <v>97</v>
      </c>
      <c r="W25" s="18" t="s">
        <v>97</v>
      </c>
      <c r="X25" s="48" t="s">
        <v>88</v>
      </c>
      <c r="Y25" s="70">
        <f>COUNTIF(F25:W25,"oui")</f>
        <v>13</v>
      </c>
    </row>
    <row r="26" spans="1:29" ht="18" customHeight="1">
      <c r="A26" s="3" t="s">
        <v>325</v>
      </c>
      <c r="B26" s="3" t="s">
        <v>326</v>
      </c>
      <c r="C26" s="3"/>
      <c r="D26" s="39" t="s">
        <v>189</v>
      </c>
      <c r="E26" s="3" t="str">
        <f>A26&amp;" "&amp;B26</f>
        <v>DUTERQUE Frédérique</v>
      </c>
      <c r="F26" s="2"/>
      <c r="G26" s="2" t="s">
        <v>97</v>
      </c>
      <c r="H26" s="2" t="s">
        <v>97</v>
      </c>
      <c r="I26" s="2"/>
      <c r="J26" s="2" t="s">
        <v>97</v>
      </c>
      <c r="K26" s="2" t="s">
        <v>97</v>
      </c>
      <c r="L26" s="2"/>
      <c r="M26" s="2"/>
      <c r="N26" s="2"/>
      <c r="O26" s="2"/>
      <c r="P26" s="2" t="s">
        <v>97</v>
      </c>
      <c r="Q26" s="2" t="s">
        <v>97</v>
      </c>
      <c r="R26" s="2"/>
      <c r="S26" s="2"/>
      <c r="T26" s="2"/>
      <c r="U26" s="2" t="s">
        <v>97</v>
      </c>
      <c r="V26" s="2" t="s">
        <v>97</v>
      </c>
      <c r="W26" s="2" t="s">
        <v>97</v>
      </c>
      <c r="X26" s="48" t="s">
        <v>87</v>
      </c>
      <c r="Y26" s="70">
        <f>COUNTIF(F26:W26,"oui")</f>
        <v>9</v>
      </c>
    </row>
    <row r="27" spans="1:29" ht="18" customHeight="1">
      <c r="A27" s="68" t="s">
        <v>274</v>
      </c>
      <c r="B27" s="27" t="s">
        <v>148</v>
      </c>
      <c r="C27" s="27" t="s">
        <v>266</v>
      </c>
      <c r="D27" s="40" t="s">
        <v>189</v>
      </c>
      <c r="E27" s="27" t="str">
        <f>A27&amp;" "&amp;B27</f>
        <v>FER (THG) Mélissa</v>
      </c>
      <c r="F27" s="18"/>
      <c r="G27" s="18"/>
      <c r="H27" s="18"/>
      <c r="I27" s="18"/>
      <c r="J27" s="18"/>
      <c r="K27" s="18"/>
      <c r="L27" s="18" t="s">
        <v>97</v>
      </c>
      <c r="M27" s="18" t="s">
        <v>97</v>
      </c>
      <c r="N27" s="18"/>
      <c r="O27" s="18" t="s">
        <v>97</v>
      </c>
      <c r="P27" s="18" t="s">
        <v>97</v>
      </c>
      <c r="Q27" s="18"/>
      <c r="R27" s="18"/>
      <c r="S27" s="18"/>
      <c r="T27" s="18"/>
      <c r="U27" s="18"/>
      <c r="V27" s="18"/>
      <c r="W27" s="18"/>
      <c r="X27" s="48" t="s">
        <v>85</v>
      </c>
      <c r="Y27" s="70">
        <f>COUNTIF(F27:W27,"oui")</f>
        <v>4</v>
      </c>
    </row>
    <row r="28" spans="1:29" ht="18" customHeight="1">
      <c r="A28" s="27" t="s">
        <v>141</v>
      </c>
      <c r="B28" s="27" t="s">
        <v>142</v>
      </c>
      <c r="C28" s="27"/>
      <c r="D28" s="40" t="s">
        <v>189</v>
      </c>
      <c r="E28" s="27" t="str">
        <f>A28&amp;" "&amp;B28</f>
        <v>FISSEUX Rosalina</v>
      </c>
      <c r="F28" s="18"/>
      <c r="G28" s="18" t="s">
        <v>97</v>
      </c>
      <c r="H28" s="18"/>
      <c r="I28" s="18"/>
      <c r="J28" s="18"/>
      <c r="K28" s="18"/>
      <c r="L28" s="18" t="s">
        <v>97</v>
      </c>
      <c r="M28" s="18"/>
      <c r="N28" s="18"/>
      <c r="O28" s="18"/>
      <c r="P28" s="18" t="s">
        <v>97</v>
      </c>
      <c r="Q28" s="18"/>
      <c r="R28" s="18"/>
      <c r="S28" s="18"/>
      <c r="T28" s="18" t="s">
        <v>97</v>
      </c>
      <c r="U28" s="18"/>
      <c r="V28" s="18"/>
      <c r="W28" s="18" t="s">
        <v>97</v>
      </c>
      <c r="X28" s="48" t="s">
        <v>89</v>
      </c>
      <c r="Y28" s="70">
        <f>COUNTIF(F28:W28,"oui")</f>
        <v>5</v>
      </c>
    </row>
    <row r="29" spans="1:29" ht="18" customHeight="1">
      <c r="A29" s="27" t="s">
        <v>156</v>
      </c>
      <c r="B29" s="27" t="s">
        <v>157</v>
      </c>
      <c r="C29" s="27"/>
      <c r="D29" s="40" t="s">
        <v>188</v>
      </c>
      <c r="E29" s="27" t="str">
        <f>A29&amp;" "&amp;B29</f>
        <v>FLOCH Philippe</v>
      </c>
      <c r="F29" s="18" t="s">
        <v>97</v>
      </c>
      <c r="G29" s="18"/>
      <c r="H29" s="18"/>
      <c r="I29" s="18" t="s">
        <v>97</v>
      </c>
      <c r="J29" s="18"/>
      <c r="K29" s="18"/>
      <c r="L29" s="18" t="s">
        <v>97</v>
      </c>
      <c r="M29" s="18"/>
      <c r="N29" s="18"/>
      <c r="O29" s="18" t="s">
        <v>97</v>
      </c>
      <c r="P29" s="18"/>
      <c r="Q29" s="18"/>
      <c r="R29" s="18" t="s">
        <v>97</v>
      </c>
      <c r="S29" s="18"/>
      <c r="T29" s="18"/>
      <c r="U29" s="18"/>
      <c r="V29" s="18"/>
      <c r="W29" s="18"/>
      <c r="X29" s="48" t="s">
        <v>85</v>
      </c>
      <c r="Y29" s="70">
        <f>COUNTIF(F29:W29,"oui")</f>
        <v>5</v>
      </c>
    </row>
    <row r="30" spans="1:29" ht="18" customHeight="1">
      <c r="A30" s="68" t="s">
        <v>275</v>
      </c>
      <c r="B30" s="27" t="s">
        <v>146</v>
      </c>
      <c r="C30" s="27" t="s">
        <v>266</v>
      </c>
      <c r="D30" s="40" t="s">
        <v>189</v>
      </c>
      <c r="E30" s="27" t="str">
        <f>A30&amp;" "&amp;B30</f>
        <v>GAONACH (THG) Sarah</v>
      </c>
      <c r="F30" s="18" t="s">
        <v>97</v>
      </c>
      <c r="G30" s="18" t="s">
        <v>97</v>
      </c>
      <c r="H30" s="18"/>
      <c r="I30" s="18" t="s">
        <v>97</v>
      </c>
      <c r="J30" s="18" t="s">
        <v>97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48" t="s">
        <v>85</v>
      </c>
      <c r="Y30" s="70">
        <f>COUNTIF(F30:W30,"oui")</f>
        <v>4</v>
      </c>
    </row>
    <row r="31" spans="1:29" ht="18" customHeight="1">
      <c r="A31" s="27" t="s">
        <v>132</v>
      </c>
      <c r="B31" s="27" t="s">
        <v>133</v>
      </c>
      <c r="C31" s="27" t="s">
        <v>264</v>
      </c>
      <c r="D31" s="40" t="s">
        <v>189</v>
      </c>
      <c r="E31" s="27" t="str">
        <f>A31&amp;" "&amp;B31</f>
        <v>GARCETTE Jade</v>
      </c>
      <c r="F31" s="19"/>
      <c r="G31" s="19"/>
      <c r="H31" s="19" t="s">
        <v>97</v>
      </c>
      <c r="I31" s="19"/>
      <c r="J31" s="19"/>
      <c r="K31" s="19" t="s">
        <v>97</v>
      </c>
      <c r="L31" s="19"/>
      <c r="M31" s="19"/>
      <c r="N31" s="19" t="s">
        <v>97</v>
      </c>
      <c r="O31" s="19"/>
      <c r="P31" s="19"/>
      <c r="Q31" s="19" t="s">
        <v>97</v>
      </c>
      <c r="R31" s="19"/>
      <c r="S31" s="19"/>
      <c r="T31" s="19" t="s">
        <v>97</v>
      </c>
      <c r="U31" s="19"/>
      <c r="V31" s="19" t="s">
        <v>97</v>
      </c>
      <c r="W31" s="19" t="s">
        <v>97</v>
      </c>
      <c r="X31" s="48" t="s">
        <v>85</v>
      </c>
      <c r="Y31" s="70">
        <f>COUNTIF(F31:W31,"oui")</f>
        <v>7</v>
      </c>
    </row>
    <row r="32" spans="1:29" ht="18" customHeight="1">
      <c r="A32" s="27" t="s">
        <v>95</v>
      </c>
      <c r="B32" s="27" t="s">
        <v>96</v>
      </c>
      <c r="C32" s="27"/>
      <c r="D32" s="40" t="s">
        <v>189</v>
      </c>
      <c r="E32" s="27" t="str">
        <f>A32&amp;" "&amp;B32</f>
        <v>GERNIGON Laurence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 t="s">
        <v>97</v>
      </c>
      <c r="W32" s="19" t="s">
        <v>97</v>
      </c>
      <c r="X32" s="48" t="s">
        <v>85</v>
      </c>
      <c r="Y32" s="70">
        <f>COUNTIF(F32:W32,"oui")</f>
        <v>2</v>
      </c>
    </row>
    <row r="33" spans="1:25" ht="18" customHeight="1">
      <c r="A33" s="68" t="s">
        <v>276</v>
      </c>
      <c r="B33" s="3" t="s">
        <v>174</v>
      </c>
      <c r="C33" s="3" t="s">
        <v>267</v>
      </c>
      <c r="D33" s="39" t="s">
        <v>188</v>
      </c>
      <c r="E33" s="3" t="str">
        <f>A33&amp;" "&amp;B33</f>
        <v>GUEGUEN (K) Sébastien</v>
      </c>
      <c r="F33" s="2" t="s">
        <v>97</v>
      </c>
      <c r="G33" s="2" t="s">
        <v>97</v>
      </c>
      <c r="H33" s="2"/>
      <c r="I33" s="2" t="s">
        <v>97</v>
      </c>
      <c r="J33" s="2" t="s">
        <v>97</v>
      </c>
      <c r="K33" s="2"/>
      <c r="L33" s="2"/>
      <c r="M33" s="2"/>
      <c r="N33" s="2"/>
      <c r="O33" s="2" t="s">
        <v>97</v>
      </c>
      <c r="P33" s="2" t="s">
        <v>97</v>
      </c>
      <c r="Q33" s="2"/>
      <c r="R33" s="2" t="s">
        <v>97</v>
      </c>
      <c r="S33" s="2" t="s">
        <v>97</v>
      </c>
      <c r="T33" s="2"/>
      <c r="U33" s="2"/>
      <c r="V33" s="2"/>
      <c r="W33" s="2"/>
      <c r="X33" s="48" t="s">
        <v>87</v>
      </c>
      <c r="Y33" s="70">
        <f>COUNTIF(F33:W33,"oui")</f>
        <v>8</v>
      </c>
    </row>
    <row r="34" spans="1:25" ht="18" customHeight="1">
      <c r="A34" s="68" t="s">
        <v>277</v>
      </c>
      <c r="B34" s="27" t="s">
        <v>144</v>
      </c>
      <c r="C34" s="27" t="s">
        <v>266</v>
      </c>
      <c r="D34" s="40" t="s">
        <v>188</v>
      </c>
      <c r="E34" s="27" t="str">
        <f>A34&amp;" "&amp;B34</f>
        <v>GUERROT (THG) Gildas</v>
      </c>
      <c r="F34" s="18" t="s">
        <v>97</v>
      </c>
      <c r="G34" s="18" t="s">
        <v>97</v>
      </c>
      <c r="H34" s="18"/>
      <c r="I34" s="18" t="s">
        <v>97</v>
      </c>
      <c r="J34" s="18" t="s">
        <v>97</v>
      </c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48" t="s">
        <v>85</v>
      </c>
      <c r="Y34" s="70">
        <f>COUNTIF(F34:W34,"oui")</f>
        <v>4</v>
      </c>
    </row>
    <row r="35" spans="1:25" ht="18" customHeight="1">
      <c r="A35" s="3" t="s">
        <v>278</v>
      </c>
      <c r="B35" s="3" t="s">
        <v>116</v>
      </c>
      <c r="C35" s="3" t="s">
        <v>267</v>
      </c>
      <c r="D35" s="39" t="s">
        <v>188</v>
      </c>
      <c r="E35" s="3" t="str">
        <f>A35&amp;" "&amp;B35</f>
        <v>GUEZENNEC (K) Bruno</v>
      </c>
      <c r="F35" s="2" t="s">
        <v>97</v>
      </c>
      <c r="G35" s="2" t="s">
        <v>97</v>
      </c>
      <c r="H35" s="2"/>
      <c r="I35" s="2" t="s">
        <v>97</v>
      </c>
      <c r="J35" s="2" t="s">
        <v>97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48" t="s">
        <v>87</v>
      </c>
      <c r="Y35" s="70">
        <f>COUNTIF(F35:W35,"oui")</f>
        <v>4</v>
      </c>
    </row>
    <row r="36" spans="1:25" ht="18" customHeight="1">
      <c r="A36" s="27" t="s">
        <v>134</v>
      </c>
      <c r="B36" s="27" t="s">
        <v>135</v>
      </c>
      <c r="C36" s="27" t="s">
        <v>264</v>
      </c>
      <c r="D36" s="40" t="s">
        <v>189</v>
      </c>
      <c r="E36" s="27" t="str">
        <f>A36&amp;" "&amp;B36</f>
        <v>GUTIERREZ Valentina</v>
      </c>
      <c r="F36" s="18"/>
      <c r="G36" s="18"/>
      <c r="H36" s="18"/>
      <c r="I36" s="18"/>
      <c r="J36" s="18"/>
      <c r="K36" s="18" t="s">
        <v>97</v>
      </c>
      <c r="L36" s="18"/>
      <c r="M36" s="18"/>
      <c r="N36" s="18" t="s">
        <v>97</v>
      </c>
      <c r="O36" s="18"/>
      <c r="P36" s="18"/>
      <c r="Q36" s="18"/>
      <c r="R36" s="18"/>
      <c r="S36" s="18"/>
      <c r="T36" s="18"/>
      <c r="U36" s="18"/>
      <c r="V36" s="18"/>
      <c r="W36" s="18"/>
      <c r="X36" s="48" t="s">
        <v>89</v>
      </c>
      <c r="Y36" s="70">
        <f>COUNTIF(F36:W36,"oui")</f>
        <v>2</v>
      </c>
    </row>
    <row r="37" spans="1:25" ht="18" customHeight="1">
      <c r="A37" s="27" t="s">
        <v>138</v>
      </c>
      <c r="B37" s="27" t="s">
        <v>139</v>
      </c>
      <c r="C37" s="27" t="s">
        <v>264</v>
      </c>
      <c r="D37" s="40" t="s">
        <v>189</v>
      </c>
      <c r="E37" s="27" t="str">
        <f>A37&amp;" "&amp;B37</f>
        <v>HADOUZI Yasmine</v>
      </c>
      <c r="F37" s="18"/>
      <c r="G37" s="18"/>
      <c r="H37" s="18" t="s">
        <v>97</v>
      </c>
      <c r="I37" s="18"/>
      <c r="J37" s="18"/>
      <c r="K37" s="18" t="s">
        <v>97</v>
      </c>
      <c r="L37" s="18"/>
      <c r="M37" s="18"/>
      <c r="N37" s="18" t="s">
        <v>97</v>
      </c>
      <c r="O37" s="18"/>
      <c r="P37" s="18"/>
      <c r="Q37" s="18" t="s">
        <v>97</v>
      </c>
      <c r="R37" s="18"/>
      <c r="S37" s="18"/>
      <c r="T37" s="18" t="s">
        <v>97</v>
      </c>
      <c r="U37" s="18"/>
      <c r="V37" s="18" t="s">
        <v>97</v>
      </c>
      <c r="W37" s="18" t="s">
        <v>97</v>
      </c>
      <c r="X37" s="48" t="s">
        <v>89</v>
      </c>
      <c r="Y37" s="70">
        <f>COUNTIF(F37:W37,"oui")</f>
        <v>7</v>
      </c>
    </row>
    <row r="38" spans="1:25" ht="18" customHeight="1">
      <c r="A38" s="27" t="s">
        <v>113</v>
      </c>
      <c r="B38" s="27" t="s">
        <v>114</v>
      </c>
      <c r="C38" s="27" t="s">
        <v>264</v>
      </c>
      <c r="D38" s="40" t="s">
        <v>189</v>
      </c>
      <c r="E38" s="27" t="str">
        <f>A38&amp;" "&amp;B38</f>
        <v>HELAC Adélie</v>
      </c>
      <c r="F38" s="18"/>
      <c r="G38" s="18"/>
      <c r="H38" s="18"/>
      <c r="I38" s="18"/>
      <c r="J38" s="18"/>
      <c r="K38" s="18" t="s">
        <v>97</v>
      </c>
      <c r="L38" s="18"/>
      <c r="M38" s="18"/>
      <c r="N38" s="18" t="s">
        <v>97</v>
      </c>
      <c r="O38" s="18"/>
      <c r="P38" s="18"/>
      <c r="Q38" s="18"/>
      <c r="R38" s="18"/>
      <c r="S38" s="18"/>
      <c r="T38" s="18"/>
      <c r="U38" s="18"/>
      <c r="V38" s="18" t="s">
        <v>97</v>
      </c>
      <c r="W38" s="18"/>
      <c r="X38" s="48" t="s">
        <v>86</v>
      </c>
      <c r="Y38" s="70">
        <f>COUNTIF(F38:W38,"oui")</f>
        <v>3</v>
      </c>
    </row>
    <row r="39" spans="1:25" ht="18" customHeight="1">
      <c r="A39" s="68" t="s">
        <v>279</v>
      </c>
      <c r="B39" s="3" t="s">
        <v>177</v>
      </c>
      <c r="C39" s="3" t="s">
        <v>267</v>
      </c>
      <c r="D39" s="39" t="s">
        <v>189</v>
      </c>
      <c r="E39" s="3" t="str">
        <f>A39&amp;" "&amp;B39</f>
        <v>JANOT (K) Laetitia</v>
      </c>
      <c r="F39" s="35" t="s">
        <v>97</v>
      </c>
      <c r="G39" s="35" t="s">
        <v>97</v>
      </c>
      <c r="H39" s="35"/>
      <c r="I39" s="35" t="s">
        <v>97</v>
      </c>
      <c r="J39" s="35" t="s">
        <v>97</v>
      </c>
      <c r="K39" s="35"/>
      <c r="L39" s="35"/>
      <c r="M39" s="35"/>
      <c r="N39" s="35"/>
      <c r="O39" s="35" t="s">
        <v>97</v>
      </c>
      <c r="P39" s="35" t="s">
        <v>97</v>
      </c>
      <c r="Q39" s="35"/>
      <c r="R39" s="35" t="s">
        <v>97</v>
      </c>
      <c r="S39" s="35" t="s">
        <v>97</v>
      </c>
      <c r="T39" s="35"/>
      <c r="U39" s="35"/>
      <c r="V39" s="2"/>
      <c r="W39" s="2"/>
      <c r="X39" s="48" t="s">
        <v>85</v>
      </c>
      <c r="Y39" s="70">
        <f>COUNTIF(F39:W39,"oui")</f>
        <v>8</v>
      </c>
    </row>
    <row r="40" spans="1:25" ht="18" customHeight="1">
      <c r="A40" s="27" t="s">
        <v>169</v>
      </c>
      <c r="B40" s="27" t="s">
        <v>170</v>
      </c>
      <c r="C40" s="27"/>
      <c r="D40" s="40" t="s">
        <v>189</v>
      </c>
      <c r="E40" s="27" t="str">
        <f>A40&amp;" "&amp;B40</f>
        <v>KERLEO Anne Marie</v>
      </c>
      <c r="F40" s="18"/>
      <c r="G40" s="18"/>
      <c r="H40" s="18"/>
      <c r="I40" s="18"/>
      <c r="J40" s="18" t="s">
        <v>97</v>
      </c>
      <c r="K40" s="18"/>
      <c r="L40" s="18"/>
      <c r="M40" s="18"/>
      <c r="N40" s="18"/>
      <c r="O40" s="18"/>
      <c r="P40" s="18" t="s">
        <v>97</v>
      </c>
      <c r="Q40" s="18"/>
      <c r="R40" s="18"/>
      <c r="S40" s="18" t="s">
        <v>97</v>
      </c>
      <c r="T40" s="18"/>
      <c r="U40" s="18"/>
      <c r="V40" s="18" t="s">
        <v>97</v>
      </c>
      <c r="W40" s="18"/>
      <c r="X40" s="48" t="s">
        <v>86</v>
      </c>
      <c r="Y40" s="70">
        <f>COUNTIF(F40:W40,"oui")</f>
        <v>4</v>
      </c>
    </row>
    <row r="41" spans="1:25" ht="18" customHeight="1">
      <c r="A41" s="68" t="s">
        <v>280</v>
      </c>
      <c r="B41" s="3" t="s">
        <v>179</v>
      </c>
      <c r="C41" s="3" t="s">
        <v>267</v>
      </c>
      <c r="D41" s="39" t="s">
        <v>189</v>
      </c>
      <c r="E41" s="3" t="str">
        <f>A41&amp;" "&amp;B41</f>
        <v>KERVELLA (K) Virginie</v>
      </c>
      <c r="F41" s="2"/>
      <c r="G41" s="2"/>
      <c r="H41" s="2"/>
      <c r="I41" s="2"/>
      <c r="J41" s="2"/>
      <c r="K41" s="2"/>
      <c r="L41" s="2"/>
      <c r="M41" s="2"/>
      <c r="N41" s="2"/>
      <c r="O41" s="2" t="s">
        <v>97</v>
      </c>
      <c r="P41" s="2" t="s">
        <v>97</v>
      </c>
      <c r="Q41" s="2"/>
      <c r="R41" s="2" t="s">
        <v>97</v>
      </c>
      <c r="S41" s="2" t="s">
        <v>97</v>
      </c>
      <c r="T41" s="2"/>
      <c r="U41" s="2"/>
      <c r="V41" s="2"/>
      <c r="W41" s="2"/>
      <c r="X41" s="48" t="s">
        <v>85</v>
      </c>
      <c r="Y41" s="70">
        <f>COUNTIF(F41:W41,"oui")</f>
        <v>4</v>
      </c>
    </row>
    <row r="42" spans="1:25" ht="18" customHeight="1">
      <c r="A42" s="3" t="s">
        <v>199</v>
      </c>
      <c r="B42" s="3" t="s">
        <v>200</v>
      </c>
      <c r="C42" s="3"/>
      <c r="D42" s="39" t="s">
        <v>188</v>
      </c>
      <c r="E42" s="3" t="str">
        <f>A42&amp;" "&amp;B42</f>
        <v>LANDOUARD Frédéric</v>
      </c>
      <c r="F42" s="2" t="s">
        <v>97</v>
      </c>
      <c r="G42" s="2" t="s">
        <v>97</v>
      </c>
      <c r="H42" s="2" t="s">
        <v>97</v>
      </c>
      <c r="I42" s="2" t="s">
        <v>97</v>
      </c>
      <c r="J42" s="2" t="s">
        <v>97</v>
      </c>
      <c r="K42" s="2" t="s">
        <v>97</v>
      </c>
      <c r="L42" s="2" t="s">
        <v>97</v>
      </c>
      <c r="M42" s="2" t="s">
        <v>97</v>
      </c>
      <c r="N42" s="2" t="s">
        <v>97</v>
      </c>
      <c r="O42" s="2" t="s">
        <v>97</v>
      </c>
      <c r="P42" s="2" t="s">
        <v>97</v>
      </c>
      <c r="Q42" s="2" t="s">
        <v>97</v>
      </c>
      <c r="R42" s="2" t="s">
        <v>97</v>
      </c>
      <c r="S42" s="2" t="s">
        <v>97</v>
      </c>
      <c r="T42" s="2" t="s">
        <v>97</v>
      </c>
      <c r="U42" s="2" t="s">
        <v>97</v>
      </c>
      <c r="V42" s="2" t="s">
        <v>97</v>
      </c>
      <c r="W42" s="2" t="s">
        <v>97</v>
      </c>
      <c r="X42" s="48" t="s">
        <v>86</v>
      </c>
      <c r="Y42" s="70">
        <f>COUNTIF(F42:W42,"oui")</f>
        <v>18</v>
      </c>
    </row>
    <row r="43" spans="1:25" ht="18" customHeight="1">
      <c r="A43" s="3" t="s">
        <v>206</v>
      </c>
      <c r="B43" s="3" t="s">
        <v>207</v>
      </c>
      <c r="C43" s="3"/>
      <c r="D43" s="39" t="s">
        <v>188</v>
      </c>
      <c r="E43" s="3" t="str">
        <f>A43&amp;" "&amp;B43</f>
        <v>LE BIHAN Guy</v>
      </c>
      <c r="F43" s="2" t="s">
        <v>97</v>
      </c>
      <c r="G43" s="2"/>
      <c r="H43" s="2"/>
      <c r="I43" s="2"/>
      <c r="J43" s="2" t="s">
        <v>97</v>
      </c>
      <c r="K43" s="2" t="s">
        <v>97</v>
      </c>
      <c r="L43" s="2" t="s">
        <v>97</v>
      </c>
      <c r="M43" s="2"/>
      <c r="N43" s="2" t="s">
        <v>97</v>
      </c>
      <c r="O43" s="2"/>
      <c r="P43" s="2" t="s">
        <v>97</v>
      </c>
      <c r="Q43" s="2" t="s">
        <v>97</v>
      </c>
      <c r="R43" s="2"/>
      <c r="S43" s="2"/>
      <c r="T43" s="2" t="s">
        <v>97</v>
      </c>
      <c r="U43" s="2"/>
      <c r="V43" s="2"/>
      <c r="W43" s="2"/>
      <c r="X43" s="48" t="s">
        <v>85</v>
      </c>
      <c r="Y43" s="70">
        <f>COUNTIF(F43:W43,"oui")</f>
        <v>8</v>
      </c>
    </row>
    <row r="44" spans="1:25" ht="18" customHeight="1">
      <c r="A44" s="27" t="s">
        <v>153</v>
      </c>
      <c r="B44" s="27" t="s">
        <v>154</v>
      </c>
      <c r="C44" s="27"/>
      <c r="D44" s="40" t="s">
        <v>188</v>
      </c>
      <c r="E44" s="27" t="str">
        <f>A44&amp;" "&amp;B44</f>
        <v>LE BOSSER Jean René</v>
      </c>
      <c r="F44" s="18"/>
      <c r="G44" s="18" t="s">
        <v>97</v>
      </c>
      <c r="H44" s="18"/>
      <c r="I44" s="18"/>
      <c r="J44" s="18"/>
      <c r="K44" s="18"/>
      <c r="L44" s="18"/>
      <c r="M44" s="18" t="s">
        <v>97</v>
      </c>
      <c r="N44" s="18"/>
      <c r="O44" s="18"/>
      <c r="P44" s="18"/>
      <c r="Q44" s="18" t="s">
        <v>97</v>
      </c>
      <c r="R44" s="18"/>
      <c r="S44" s="18" t="s">
        <v>97</v>
      </c>
      <c r="T44" s="18"/>
      <c r="U44" s="18"/>
      <c r="V44" s="18" t="s">
        <v>97</v>
      </c>
      <c r="W44" s="18" t="s">
        <v>97</v>
      </c>
      <c r="X44" s="48" t="s">
        <v>85</v>
      </c>
      <c r="Y44" s="70">
        <f>COUNTIF(F44:W44,"oui")</f>
        <v>6</v>
      </c>
    </row>
    <row r="45" spans="1:25" ht="18" customHeight="1">
      <c r="A45" s="27" t="s">
        <v>153</v>
      </c>
      <c r="B45" s="27" t="s">
        <v>155</v>
      </c>
      <c r="C45" s="27"/>
      <c r="D45" s="40" t="s">
        <v>189</v>
      </c>
      <c r="E45" s="27" t="str">
        <f>A45&amp;" "&amp;B45</f>
        <v>LE BOSSER Liliane</v>
      </c>
      <c r="F45" s="18"/>
      <c r="G45" s="18" t="s">
        <v>97</v>
      </c>
      <c r="H45" s="18"/>
      <c r="I45" s="18"/>
      <c r="J45" s="18"/>
      <c r="K45" s="18"/>
      <c r="L45" s="18"/>
      <c r="M45" s="18" t="s">
        <v>97</v>
      </c>
      <c r="N45" s="18"/>
      <c r="O45" s="18"/>
      <c r="P45" s="18"/>
      <c r="Q45" s="18" t="s">
        <v>97</v>
      </c>
      <c r="R45" s="18"/>
      <c r="S45" s="18" t="s">
        <v>97</v>
      </c>
      <c r="T45" s="18"/>
      <c r="U45" s="18"/>
      <c r="V45" s="18" t="s">
        <v>97</v>
      </c>
      <c r="W45" s="18" t="s">
        <v>97</v>
      </c>
      <c r="X45" s="48" t="s">
        <v>85</v>
      </c>
      <c r="Y45" s="70">
        <f>COUNTIF(F45:W45,"oui")</f>
        <v>6</v>
      </c>
    </row>
    <row r="46" spans="1:25" ht="18" customHeight="1">
      <c r="A46" s="27" t="s">
        <v>115</v>
      </c>
      <c r="B46" s="27" t="s">
        <v>99</v>
      </c>
      <c r="C46" s="27"/>
      <c r="D46" s="40" t="s">
        <v>188</v>
      </c>
      <c r="E46" s="27" t="str">
        <f>A46&amp;" "&amp;B46</f>
        <v>LE CORRE  Jérémy</v>
      </c>
      <c r="F46" s="18" t="s">
        <v>97</v>
      </c>
      <c r="G46" s="18" t="s">
        <v>97</v>
      </c>
      <c r="H46" s="18" t="s">
        <v>97</v>
      </c>
      <c r="I46" s="18" t="s">
        <v>97</v>
      </c>
      <c r="J46" s="18" t="s">
        <v>97</v>
      </c>
      <c r="K46" s="18" t="s">
        <v>97</v>
      </c>
      <c r="L46" s="18" t="s">
        <v>97</v>
      </c>
      <c r="M46" s="18" t="s">
        <v>97</v>
      </c>
      <c r="N46" s="18" t="s">
        <v>97</v>
      </c>
      <c r="O46" s="18" t="s">
        <v>97</v>
      </c>
      <c r="P46" s="18" t="s">
        <v>97</v>
      </c>
      <c r="Q46" s="18" t="s">
        <v>97</v>
      </c>
      <c r="R46" s="18" t="s">
        <v>97</v>
      </c>
      <c r="S46" s="18" t="s">
        <v>97</v>
      </c>
      <c r="T46" s="18" t="s">
        <v>97</v>
      </c>
      <c r="U46" s="18" t="s">
        <v>97</v>
      </c>
      <c r="V46" s="18" t="s">
        <v>97</v>
      </c>
      <c r="W46" s="18" t="s">
        <v>97</v>
      </c>
      <c r="X46" s="48" t="s">
        <v>85</v>
      </c>
      <c r="Y46" s="70">
        <f>COUNTIF(F46:W46,"oui")</f>
        <v>18</v>
      </c>
    </row>
    <row r="47" spans="1:25" ht="18" customHeight="1">
      <c r="A47" s="3" t="s">
        <v>321</v>
      </c>
      <c r="B47" s="3" t="s">
        <v>322</v>
      </c>
      <c r="C47" s="3"/>
      <c r="D47" s="39" t="s">
        <v>188</v>
      </c>
      <c r="E47" s="3" t="str">
        <f>A47&amp;" "&amp;B47</f>
        <v>LE GALL Yves</v>
      </c>
      <c r="F47" s="2" t="s">
        <v>97</v>
      </c>
      <c r="G47" s="2" t="s">
        <v>97</v>
      </c>
      <c r="H47" s="2"/>
      <c r="I47" s="2" t="s">
        <v>97</v>
      </c>
      <c r="J47" s="2" t="s">
        <v>97</v>
      </c>
      <c r="K47" s="2"/>
      <c r="L47" s="2" t="s">
        <v>97</v>
      </c>
      <c r="M47" s="2" t="s">
        <v>97</v>
      </c>
      <c r="N47" s="2"/>
      <c r="O47" s="2"/>
      <c r="P47" s="2"/>
      <c r="Q47" s="2"/>
      <c r="R47" s="2" t="s">
        <v>97</v>
      </c>
      <c r="S47" s="2" t="s">
        <v>97</v>
      </c>
      <c r="T47" s="2"/>
      <c r="U47" s="2" t="s">
        <v>97</v>
      </c>
      <c r="V47" s="2" t="s">
        <v>97</v>
      </c>
      <c r="W47" s="2" t="s">
        <v>97</v>
      </c>
      <c r="X47" s="48" t="s">
        <v>87</v>
      </c>
      <c r="Y47" s="70">
        <f>COUNTIF(F47:W47,"oui")</f>
        <v>11</v>
      </c>
    </row>
    <row r="48" spans="1:25" ht="18" customHeight="1">
      <c r="A48" s="3" t="s">
        <v>201</v>
      </c>
      <c r="B48" s="3" t="s">
        <v>202</v>
      </c>
      <c r="C48" s="3"/>
      <c r="D48" s="39" t="s">
        <v>189</v>
      </c>
      <c r="E48" s="3" t="str">
        <f>A48&amp;" "&amp;B48</f>
        <v>LE ROUX Stéphanie</v>
      </c>
      <c r="F48" s="2" t="s">
        <v>97</v>
      </c>
      <c r="G48" s="2"/>
      <c r="H48" s="2"/>
      <c r="I48" s="2"/>
      <c r="J48" s="2" t="s">
        <v>97</v>
      </c>
      <c r="K48" s="2" t="s">
        <v>97</v>
      </c>
      <c r="L48" s="2"/>
      <c r="M48" s="2"/>
      <c r="N48" s="2"/>
      <c r="O48" s="2"/>
      <c r="P48" s="2"/>
      <c r="Q48" s="2"/>
      <c r="R48" s="2"/>
      <c r="S48" s="2" t="s">
        <v>97</v>
      </c>
      <c r="T48" s="2" t="s">
        <v>97</v>
      </c>
      <c r="U48" s="2"/>
      <c r="V48" s="2"/>
      <c r="W48" s="2"/>
      <c r="X48" s="48" t="s">
        <v>85</v>
      </c>
      <c r="Y48" s="70">
        <f>COUNTIF(F48:W48,"oui")</f>
        <v>5</v>
      </c>
    </row>
    <row r="49" spans="1:25" ht="18" customHeight="1">
      <c r="A49" s="3" t="s">
        <v>150</v>
      </c>
      <c r="B49" s="3" t="s">
        <v>203</v>
      </c>
      <c r="C49" s="3"/>
      <c r="D49" s="39" t="s">
        <v>188</v>
      </c>
      <c r="E49" s="3" t="str">
        <f>A49&amp;" "&amp;B49</f>
        <v>LE ROY  Julian</v>
      </c>
      <c r="F49" s="2"/>
      <c r="G49" s="2" t="s">
        <v>97</v>
      </c>
      <c r="H49" s="2" t="s">
        <v>97</v>
      </c>
      <c r="I49" s="2"/>
      <c r="J49" s="2" t="s">
        <v>97</v>
      </c>
      <c r="K49" s="2" t="s">
        <v>97</v>
      </c>
      <c r="L49" s="2"/>
      <c r="M49" s="2" t="s">
        <v>97</v>
      </c>
      <c r="N49" s="2" t="s">
        <v>97</v>
      </c>
      <c r="O49" s="2"/>
      <c r="P49" s="2" t="s">
        <v>97</v>
      </c>
      <c r="Q49" s="2" t="s">
        <v>97</v>
      </c>
      <c r="R49" s="2"/>
      <c r="S49" s="2" t="s">
        <v>97</v>
      </c>
      <c r="T49" s="2" t="s">
        <v>97</v>
      </c>
      <c r="U49" s="2" t="s">
        <v>97</v>
      </c>
      <c r="V49" s="2" t="s">
        <v>97</v>
      </c>
      <c r="W49" s="2" t="s">
        <v>97</v>
      </c>
      <c r="X49" s="48" t="s">
        <v>85</v>
      </c>
      <c r="Y49" s="70">
        <f>COUNTIF(F49:W49,"oui")</f>
        <v>13</v>
      </c>
    </row>
    <row r="50" spans="1:25" ht="18" customHeight="1">
      <c r="A50" s="68" t="s">
        <v>281</v>
      </c>
      <c r="B50" s="27" t="s">
        <v>151</v>
      </c>
      <c r="C50" s="27" t="s">
        <v>266</v>
      </c>
      <c r="D50" s="40" t="s">
        <v>189</v>
      </c>
      <c r="E50" s="27" t="str">
        <f>A50&amp;" "&amp;B50</f>
        <v>LE ROY (THG) Christelle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 t="s">
        <v>97</v>
      </c>
      <c r="S50" s="18" t="s">
        <v>97</v>
      </c>
      <c r="T50" s="18"/>
      <c r="U50" s="18"/>
      <c r="V50" s="18"/>
      <c r="W50" s="18"/>
      <c r="X50" s="48" t="s">
        <v>86</v>
      </c>
      <c r="Y50" s="70">
        <f>COUNTIF(F50:W50,"oui")</f>
        <v>2</v>
      </c>
    </row>
    <row r="51" spans="1:25" ht="18" customHeight="1">
      <c r="A51" s="27" t="s">
        <v>162</v>
      </c>
      <c r="B51" s="27" t="s">
        <v>106</v>
      </c>
      <c r="C51" s="27"/>
      <c r="D51" s="40" t="s">
        <v>188</v>
      </c>
      <c r="E51" s="27" t="str">
        <f>A51&amp;" "&amp;B51</f>
        <v>LECHAT Loïc</v>
      </c>
      <c r="F51" s="18"/>
      <c r="G51" s="18"/>
      <c r="H51" s="18"/>
      <c r="I51" s="18" t="s">
        <v>97</v>
      </c>
      <c r="J51" s="18"/>
      <c r="K51" s="18"/>
      <c r="L51" s="18"/>
      <c r="M51" s="18"/>
      <c r="N51" s="18"/>
      <c r="O51" s="18"/>
      <c r="P51" s="18"/>
      <c r="Q51" s="18" t="s">
        <v>97</v>
      </c>
      <c r="R51" s="18"/>
      <c r="S51" s="18"/>
      <c r="T51" s="18"/>
      <c r="U51" s="18"/>
      <c r="V51" s="18" t="s">
        <v>97</v>
      </c>
      <c r="W51" s="18"/>
      <c r="X51" s="48" t="s">
        <v>87</v>
      </c>
      <c r="Y51" s="70">
        <f>COUNTIF(F51:W51,"oui")</f>
        <v>3</v>
      </c>
    </row>
    <row r="52" spans="1:25" ht="18" customHeight="1">
      <c r="A52" s="3" t="s">
        <v>197</v>
      </c>
      <c r="B52" s="3" t="s">
        <v>198</v>
      </c>
      <c r="C52" s="3"/>
      <c r="D52" s="39" t="s">
        <v>189</v>
      </c>
      <c r="E52" s="3" t="str">
        <f>A52&amp;" "&amp;B52</f>
        <v>MALANDAIN Manuela</v>
      </c>
      <c r="F52" s="2" t="s">
        <v>97</v>
      </c>
      <c r="G52" s="2" t="s">
        <v>97</v>
      </c>
      <c r="H52" s="2"/>
      <c r="I52" s="2" t="s">
        <v>97</v>
      </c>
      <c r="J52" s="2" t="s">
        <v>97</v>
      </c>
      <c r="K52" s="2" t="s">
        <v>97</v>
      </c>
      <c r="L52" s="2" t="s">
        <v>97</v>
      </c>
      <c r="M52" s="2" t="s">
        <v>97</v>
      </c>
      <c r="N52" s="2" t="s">
        <v>97</v>
      </c>
      <c r="O52" s="2" t="s">
        <v>97</v>
      </c>
      <c r="P52" s="2" t="s">
        <v>97</v>
      </c>
      <c r="Q52" s="2" t="s">
        <v>97</v>
      </c>
      <c r="R52" s="2"/>
      <c r="S52" s="2"/>
      <c r="T52" s="2"/>
      <c r="U52" s="2" t="s">
        <v>97</v>
      </c>
      <c r="V52" s="2" t="s">
        <v>97</v>
      </c>
      <c r="W52" s="2" t="s">
        <v>97</v>
      </c>
      <c r="X52" s="48" t="s">
        <v>85</v>
      </c>
      <c r="Y52" s="70">
        <f>COUNTIF(F52:W52,"oui")</f>
        <v>14</v>
      </c>
    </row>
    <row r="53" spans="1:25">
      <c r="A53" s="27" t="s">
        <v>312</v>
      </c>
      <c r="B53" s="27" t="s">
        <v>71</v>
      </c>
      <c r="C53" s="27"/>
      <c r="D53" s="40" t="s">
        <v>189</v>
      </c>
      <c r="E53" s="27" t="str">
        <f>A53&amp;" "&amp;B53</f>
        <v>MARCHE Sophie</v>
      </c>
      <c r="F53" s="19" t="s">
        <v>97</v>
      </c>
      <c r="G53" s="19" t="s">
        <v>97</v>
      </c>
      <c r="H53" s="19" t="s">
        <v>97</v>
      </c>
      <c r="I53" s="19" t="s">
        <v>97</v>
      </c>
      <c r="J53" s="19" t="s">
        <v>97</v>
      </c>
      <c r="K53" s="19" t="s">
        <v>97</v>
      </c>
      <c r="L53" s="19" t="s">
        <v>97</v>
      </c>
      <c r="M53" s="19" t="s">
        <v>97</v>
      </c>
      <c r="N53" s="19" t="s">
        <v>97</v>
      </c>
      <c r="O53" s="19" t="s">
        <v>97</v>
      </c>
      <c r="P53" s="19" t="s">
        <v>97</v>
      </c>
      <c r="Q53" s="19" t="s">
        <v>97</v>
      </c>
      <c r="R53" s="19" t="s">
        <v>97</v>
      </c>
      <c r="S53" s="19" t="s">
        <v>97</v>
      </c>
      <c r="T53" s="19" t="s">
        <v>97</v>
      </c>
      <c r="U53" s="19" t="s">
        <v>97</v>
      </c>
      <c r="V53" s="19" t="s">
        <v>97</v>
      </c>
      <c r="W53" s="19" t="s">
        <v>97</v>
      </c>
      <c r="X53" s="48"/>
      <c r="Y53" s="70">
        <f>COUNTIF(F53:W53,"oui")</f>
        <v>18</v>
      </c>
    </row>
    <row r="54" spans="1:25">
      <c r="A54" s="27" t="s">
        <v>160</v>
      </c>
      <c r="B54" s="27" t="s">
        <v>161</v>
      </c>
      <c r="C54" s="27"/>
      <c r="D54" s="40" t="s">
        <v>189</v>
      </c>
      <c r="E54" s="27" t="str">
        <f>A54&amp;" "&amp;B54</f>
        <v>MIGLIACCIO Claire</v>
      </c>
      <c r="F54" s="18"/>
      <c r="G54" s="18" t="s">
        <v>97</v>
      </c>
      <c r="H54" s="18" t="s">
        <v>97</v>
      </c>
      <c r="I54" s="18"/>
      <c r="J54" s="18"/>
      <c r="K54" s="18" t="s">
        <v>97</v>
      </c>
      <c r="L54" s="18"/>
      <c r="M54" s="18"/>
      <c r="N54" s="18"/>
      <c r="O54" s="18"/>
      <c r="P54" s="18"/>
      <c r="Q54" s="18" t="s">
        <v>97</v>
      </c>
      <c r="R54" s="18"/>
      <c r="S54" s="18"/>
      <c r="T54" s="18" t="s">
        <v>97</v>
      </c>
      <c r="U54" s="18"/>
      <c r="V54" s="18" t="s">
        <v>97</v>
      </c>
      <c r="W54" s="18" t="s">
        <v>97</v>
      </c>
      <c r="X54" s="48" t="s">
        <v>86</v>
      </c>
      <c r="Y54" s="70">
        <f>COUNTIF(F54:W54,"oui")</f>
        <v>7</v>
      </c>
    </row>
    <row r="55" spans="1:25">
      <c r="A55" s="3" t="s">
        <v>324</v>
      </c>
      <c r="B55" s="3" t="s">
        <v>185</v>
      </c>
      <c r="C55" s="3"/>
      <c r="D55" s="39" t="s">
        <v>188</v>
      </c>
      <c r="E55" s="3" t="str">
        <f>A55&amp;" "&amp;B55</f>
        <v>MOAL Alain</v>
      </c>
      <c r="F55" s="2" t="s">
        <v>97</v>
      </c>
      <c r="G55" s="2" t="s">
        <v>97</v>
      </c>
      <c r="H55" s="2" t="s">
        <v>97</v>
      </c>
      <c r="I55" s="2" t="s">
        <v>97</v>
      </c>
      <c r="J55" s="2" t="s">
        <v>97</v>
      </c>
      <c r="K55" s="2" t="s">
        <v>97</v>
      </c>
      <c r="L55" s="2" t="s">
        <v>97</v>
      </c>
      <c r="M55" s="2" t="s">
        <v>97</v>
      </c>
      <c r="N55" s="2" t="s">
        <v>97</v>
      </c>
      <c r="O55" s="2" t="s">
        <v>97</v>
      </c>
      <c r="P55" s="2" t="s">
        <v>97</v>
      </c>
      <c r="Q55" s="2" t="s">
        <v>97</v>
      </c>
      <c r="R55" s="2" t="s">
        <v>97</v>
      </c>
      <c r="S55" s="2" t="s">
        <v>97</v>
      </c>
      <c r="T55" s="2" t="s">
        <v>97</v>
      </c>
      <c r="U55" s="2" t="s">
        <v>97</v>
      </c>
      <c r="V55" s="2" t="s">
        <v>97</v>
      </c>
      <c r="W55" s="2" t="s">
        <v>97</v>
      </c>
      <c r="X55" s="48" t="s">
        <v>85</v>
      </c>
      <c r="Y55" s="70">
        <f>COUNTIF(F55:W55,"oui")</f>
        <v>18</v>
      </c>
    </row>
    <row r="56" spans="1:25">
      <c r="A56" s="68" t="s">
        <v>282</v>
      </c>
      <c r="B56" s="3" t="s">
        <v>175</v>
      </c>
      <c r="C56" s="3" t="s">
        <v>267</v>
      </c>
      <c r="D56" s="39" t="s">
        <v>189</v>
      </c>
      <c r="E56" s="3" t="str">
        <f>A56&amp;" "&amp;B56</f>
        <v>NHEK (K) Alexandrine</v>
      </c>
      <c r="F56" s="2" t="s">
        <v>97</v>
      </c>
      <c r="G56" s="2" t="s">
        <v>97</v>
      </c>
      <c r="H56" s="2"/>
      <c r="I56" s="2" t="s">
        <v>97</v>
      </c>
      <c r="J56" s="2" t="s">
        <v>97</v>
      </c>
      <c r="K56" s="2"/>
      <c r="L56" s="2"/>
      <c r="M56" s="2"/>
      <c r="N56" s="2"/>
      <c r="O56" s="2" t="s">
        <v>97</v>
      </c>
      <c r="P56" s="2" t="s">
        <v>97</v>
      </c>
      <c r="Q56" s="2"/>
      <c r="R56" s="2" t="s">
        <v>97</v>
      </c>
      <c r="S56" s="2" t="s">
        <v>97</v>
      </c>
      <c r="T56" s="2"/>
      <c r="U56" s="2"/>
      <c r="V56" s="2"/>
      <c r="W56" s="2"/>
      <c r="X56" s="48" t="s">
        <v>85</v>
      </c>
      <c r="Y56" s="70">
        <f>COUNTIF(F56:W56,"oui")</f>
        <v>8</v>
      </c>
    </row>
    <row r="57" spans="1:25">
      <c r="A57" s="68" t="s">
        <v>283</v>
      </c>
      <c r="B57" s="27" t="s">
        <v>147</v>
      </c>
      <c r="C57" s="27" t="s">
        <v>266</v>
      </c>
      <c r="D57" s="40" t="s">
        <v>189</v>
      </c>
      <c r="E57" s="27" t="str">
        <f>A57&amp;" "&amp;B57</f>
        <v>PARISSE (THG) Amélie</v>
      </c>
      <c r="F57" s="18"/>
      <c r="G57" s="18"/>
      <c r="H57" s="18"/>
      <c r="I57" s="18"/>
      <c r="J57" s="18"/>
      <c r="K57" s="18"/>
      <c r="L57" s="18" t="s">
        <v>97</v>
      </c>
      <c r="M57" s="18" t="s">
        <v>97</v>
      </c>
      <c r="N57" s="18"/>
      <c r="O57" s="18" t="s">
        <v>97</v>
      </c>
      <c r="P57" s="18" t="s">
        <v>97</v>
      </c>
      <c r="Q57" s="18"/>
      <c r="R57" s="18"/>
      <c r="S57" s="18"/>
      <c r="T57" s="18"/>
      <c r="U57" s="18"/>
      <c r="V57" s="18"/>
      <c r="W57" s="18"/>
      <c r="X57" s="48" t="s">
        <v>85</v>
      </c>
      <c r="Y57" s="70">
        <f>COUNTIF(F57:W57,"oui")</f>
        <v>4</v>
      </c>
    </row>
    <row r="58" spans="1:25">
      <c r="A58" s="27" t="s">
        <v>117</v>
      </c>
      <c r="B58" s="27" t="s">
        <v>168</v>
      </c>
      <c r="C58" s="27"/>
      <c r="D58" s="40" t="s">
        <v>189</v>
      </c>
      <c r="E58" s="27" t="str">
        <f>A58&amp;" "&amp;B58</f>
        <v>PLOUZENNEC Nadine</v>
      </c>
      <c r="F58" s="18"/>
      <c r="G58" s="18" t="s">
        <v>97</v>
      </c>
      <c r="H58" s="18" t="s">
        <v>97</v>
      </c>
      <c r="I58" s="18"/>
      <c r="J58" s="18" t="s">
        <v>97</v>
      </c>
      <c r="K58" s="18" t="s">
        <v>97</v>
      </c>
      <c r="L58" s="18"/>
      <c r="M58" s="18" t="s">
        <v>97</v>
      </c>
      <c r="N58" s="18" t="s">
        <v>97</v>
      </c>
      <c r="O58" s="18"/>
      <c r="P58" s="18" t="s">
        <v>97</v>
      </c>
      <c r="Q58" s="18" t="s">
        <v>97</v>
      </c>
      <c r="R58" s="18"/>
      <c r="S58" s="18" t="s">
        <v>97</v>
      </c>
      <c r="T58" s="18" t="s">
        <v>97</v>
      </c>
      <c r="U58" s="18"/>
      <c r="V58" s="18" t="s">
        <v>97</v>
      </c>
      <c r="W58" s="18" t="s">
        <v>97</v>
      </c>
      <c r="X58" s="48" t="s">
        <v>86</v>
      </c>
      <c r="Y58" s="70">
        <f>COUNTIF(F58:W58,"oui")</f>
        <v>12</v>
      </c>
    </row>
    <row r="59" spans="1:25">
      <c r="A59" s="27" t="s">
        <v>171</v>
      </c>
      <c r="B59" s="27" t="s">
        <v>172</v>
      </c>
      <c r="C59" s="27"/>
      <c r="D59" s="40" t="s">
        <v>189</v>
      </c>
      <c r="E59" s="27" t="str">
        <f>A59&amp;" "&amp;B59</f>
        <v>RAFFO Carine</v>
      </c>
      <c r="F59" s="18" t="s">
        <v>97</v>
      </c>
      <c r="G59" s="18" t="s">
        <v>97</v>
      </c>
      <c r="H59" s="18" t="s">
        <v>97</v>
      </c>
      <c r="I59" s="18" t="s">
        <v>97</v>
      </c>
      <c r="J59" s="18" t="s">
        <v>97</v>
      </c>
      <c r="K59" s="18" t="s">
        <v>97</v>
      </c>
      <c r="L59" s="18" t="s">
        <v>97</v>
      </c>
      <c r="M59" s="18" t="s">
        <v>97</v>
      </c>
      <c r="N59" s="18" t="s">
        <v>97</v>
      </c>
      <c r="O59" s="18" t="s">
        <v>97</v>
      </c>
      <c r="P59" s="18" t="s">
        <v>97</v>
      </c>
      <c r="Q59" s="18" t="s">
        <v>97</v>
      </c>
      <c r="R59" s="18" t="s">
        <v>97</v>
      </c>
      <c r="S59" s="18" t="s">
        <v>97</v>
      </c>
      <c r="T59" s="18" t="s">
        <v>97</v>
      </c>
      <c r="U59" s="18" t="s">
        <v>97</v>
      </c>
      <c r="V59" s="18" t="s">
        <v>97</v>
      </c>
      <c r="W59" s="18" t="s">
        <v>97</v>
      </c>
      <c r="X59" s="48" t="s">
        <v>85</v>
      </c>
      <c r="Y59" s="70">
        <f>COUNTIF(F59:W59,"oui")</f>
        <v>18</v>
      </c>
    </row>
    <row r="60" spans="1:25">
      <c r="A60" s="68" t="s">
        <v>284</v>
      </c>
      <c r="B60" s="27" t="s">
        <v>145</v>
      </c>
      <c r="C60" s="27" t="s">
        <v>266</v>
      </c>
      <c r="D60" s="40" t="s">
        <v>188</v>
      </c>
      <c r="E60" s="27" t="str">
        <f>A60&amp;" "&amp;B60</f>
        <v>RAMA (THG) Jurgen</v>
      </c>
      <c r="F60" s="18" t="s">
        <v>97</v>
      </c>
      <c r="G60" s="18" t="s">
        <v>97</v>
      </c>
      <c r="H60" s="18"/>
      <c r="I60" s="18" t="s">
        <v>97</v>
      </c>
      <c r="J60" s="18" t="s">
        <v>97</v>
      </c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48" t="s">
        <v>85</v>
      </c>
      <c r="Y60" s="70">
        <f>COUNTIF(F60:W60,"oui")</f>
        <v>4</v>
      </c>
    </row>
    <row r="61" spans="1:25">
      <c r="A61" s="27" t="s">
        <v>104</v>
      </c>
      <c r="B61" s="27" t="s">
        <v>105</v>
      </c>
      <c r="C61" s="27"/>
      <c r="D61" s="40" t="s">
        <v>188</v>
      </c>
      <c r="E61" s="27" t="str">
        <f>A61&amp;" "&amp;B61</f>
        <v>RIHANI Mohamed</v>
      </c>
      <c r="F61" s="18" t="s">
        <v>97</v>
      </c>
      <c r="G61" s="18"/>
      <c r="H61" s="18"/>
      <c r="I61" s="18" t="s">
        <v>97</v>
      </c>
      <c r="J61" s="18"/>
      <c r="K61" s="18"/>
      <c r="L61" s="18"/>
      <c r="M61" s="18"/>
      <c r="N61" s="18" t="s">
        <v>97</v>
      </c>
      <c r="O61" s="18" t="s">
        <v>97</v>
      </c>
      <c r="P61" s="18"/>
      <c r="Q61" s="18"/>
      <c r="R61" s="18"/>
      <c r="S61" s="18"/>
      <c r="T61" s="18" t="s">
        <v>97</v>
      </c>
      <c r="U61" s="18"/>
      <c r="V61" s="18" t="s">
        <v>97</v>
      </c>
      <c r="W61" s="18" t="s">
        <v>97</v>
      </c>
      <c r="X61" s="48" t="s">
        <v>193</v>
      </c>
      <c r="Y61" s="70">
        <f>COUNTIF(F61:W61,"oui")</f>
        <v>7</v>
      </c>
    </row>
    <row r="62" spans="1:25">
      <c r="A62" s="27" t="s">
        <v>136</v>
      </c>
      <c r="B62" s="27" t="s">
        <v>74</v>
      </c>
      <c r="C62" s="27"/>
      <c r="D62" s="40" t="s">
        <v>189</v>
      </c>
      <c r="E62" s="27" t="str">
        <f>A62&amp;" "&amp;B62</f>
        <v>ROBERT Mireille</v>
      </c>
      <c r="F62" s="19" t="s">
        <v>97</v>
      </c>
      <c r="G62" s="19" t="s">
        <v>97</v>
      </c>
      <c r="H62" s="19" t="s">
        <v>97</v>
      </c>
      <c r="I62" s="19" t="s">
        <v>97</v>
      </c>
      <c r="J62" s="19" t="s">
        <v>97</v>
      </c>
      <c r="K62" s="19" t="s">
        <v>97</v>
      </c>
      <c r="L62" s="19" t="s">
        <v>97</v>
      </c>
      <c r="M62" s="19" t="s">
        <v>97</v>
      </c>
      <c r="N62" s="19" t="s">
        <v>97</v>
      </c>
      <c r="O62" s="19" t="s">
        <v>97</v>
      </c>
      <c r="P62" s="19" t="s">
        <v>97</v>
      </c>
      <c r="Q62" s="19" t="s">
        <v>97</v>
      </c>
      <c r="R62" s="19" t="s">
        <v>97</v>
      </c>
      <c r="S62" s="19" t="s">
        <v>97</v>
      </c>
      <c r="T62" s="19" t="s">
        <v>97</v>
      </c>
      <c r="U62" s="19" t="s">
        <v>97</v>
      </c>
      <c r="V62" s="19" t="s">
        <v>97</v>
      </c>
      <c r="W62" s="19" t="s">
        <v>97</v>
      </c>
      <c r="X62" s="48" t="s">
        <v>85</v>
      </c>
      <c r="Y62" s="70">
        <f>COUNTIF(F62:W62,"oui")</f>
        <v>18</v>
      </c>
    </row>
    <row r="63" spans="1:25">
      <c r="A63" s="27" t="s">
        <v>306</v>
      </c>
      <c r="B63" s="27" t="s">
        <v>151</v>
      </c>
      <c r="C63" s="27"/>
      <c r="D63" s="40" t="s">
        <v>189</v>
      </c>
      <c r="E63" s="27" t="str">
        <f>A63&amp;" "&amp;B63</f>
        <v>ROCHCONGAR Christelle</v>
      </c>
      <c r="F63" s="19"/>
      <c r="G63" s="19"/>
      <c r="H63" s="19" t="s">
        <v>97</v>
      </c>
      <c r="I63" s="19"/>
      <c r="J63" s="19"/>
      <c r="K63" s="19"/>
      <c r="L63" s="19" t="s">
        <v>97</v>
      </c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 t="s">
        <v>97</v>
      </c>
      <c r="X63" s="48" t="s">
        <v>89</v>
      </c>
      <c r="Y63" s="70">
        <f>COUNTIF(F63:W63,"oui")</f>
        <v>3</v>
      </c>
    </row>
    <row r="64" spans="1:25">
      <c r="A64" s="27" t="s">
        <v>166</v>
      </c>
      <c r="B64" s="27" t="s">
        <v>167</v>
      </c>
      <c r="C64" s="27" t="s">
        <v>264</v>
      </c>
      <c r="D64" s="40" t="s">
        <v>189</v>
      </c>
      <c r="E64" s="27" t="str">
        <f>A64&amp;" "&amp;B64</f>
        <v>ROUAT Manon</v>
      </c>
      <c r="F64" s="18"/>
      <c r="G64" s="18"/>
      <c r="H64" s="18"/>
      <c r="I64" s="18"/>
      <c r="J64" s="18"/>
      <c r="K64" s="18" t="s">
        <v>97</v>
      </c>
      <c r="L64" s="18"/>
      <c r="M64" s="18"/>
      <c r="N64" s="18"/>
      <c r="O64" s="18"/>
      <c r="P64" s="18"/>
      <c r="Q64" s="18" t="s">
        <v>97</v>
      </c>
      <c r="R64" s="18"/>
      <c r="S64" s="18"/>
      <c r="T64" s="18" t="s">
        <v>97</v>
      </c>
      <c r="U64" s="18"/>
      <c r="V64" s="18"/>
      <c r="W64" s="18"/>
      <c r="X64" s="48" t="s">
        <v>87</v>
      </c>
      <c r="Y64" s="70">
        <f>COUNTIF(F64:W64,"oui")</f>
        <v>3</v>
      </c>
    </row>
    <row r="65" spans="1:25">
      <c r="A65" s="3" t="s">
        <v>195</v>
      </c>
      <c r="B65" s="3" t="s">
        <v>196</v>
      </c>
      <c r="C65" s="3"/>
      <c r="D65" s="39" t="s">
        <v>189</v>
      </c>
      <c r="E65" s="3" t="str">
        <f>A65&amp;" "&amp;B65</f>
        <v>ROUGER Olga</v>
      </c>
      <c r="F65" s="2" t="s">
        <v>97</v>
      </c>
      <c r="G65" s="2" t="s">
        <v>97</v>
      </c>
      <c r="H65" s="2" t="s">
        <v>97</v>
      </c>
      <c r="I65" s="2" t="s">
        <v>97</v>
      </c>
      <c r="J65" s="2" t="s">
        <v>97</v>
      </c>
      <c r="K65" s="2" t="s">
        <v>97</v>
      </c>
      <c r="L65" s="2" t="s">
        <v>97</v>
      </c>
      <c r="M65" s="2" t="s">
        <v>97</v>
      </c>
      <c r="N65" s="2" t="s">
        <v>97</v>
      </c>
      <c r="O65" s="2" t="s">
        <v>97</v>
      </c>
      <c r="P65" s="2" t="s">
        <v>97</v>
      </c>
      <c r="Q65" s="2" t="s">
        <v>97</v>
      </c>
      <c r="R65" s="2" t="s">
        <v>97</v>
      </c>
      <c r="S65" s="2" t="s">
        <v>97</v>
      </c>
      <c r="T65" s="2" t="s">
        <v>97</v>
      </c>
      <c r="U65" s="2" t="s">
        <v>97</v>
      </c>
      <c r="V65" s="2" t="s">
        <v>97</v>
      </c>
      <c r="W65" s="2" t="s">
        <v>97</v>
      </c>
      <c r="X65" s="48" t="s">
        <v>85</v>
      </c>
      <c r="Y65" s="70">
        <f>COUNTIF(F65:W65,"oui")</f>
        <v>18</v>
      </c>
    </row>
    <row r="66" spans="1:25">
      <c r="A66" s="27" t="s">
        <v>118</v>
      </c>
      <c r="B66" s="27" t="s">
        <v>186</v>
      </c>
      <c r="C66" s="27" t="s">
        <v>264</v>
      </c>
      <c r="D66" s="40" t="s">
        <v>188</v>
      </c>
      <c r="E66" s="27" t="str">
        <f>A66&amp;" "&amp;B66</f>
        <v>SANS Loïs</v>
      </c>
      <c r="F66" s="18"/>
      <c r="G66" s="18"/>
      <c r="H66" s="18" t="s">
        <v>97</v>
      </c>
      <c r="I66" s="18"/>
      <c r="J66" s="18"/>
      <c r="K66" s="18"/>
      <c r="L66" s="18"/>
      <c r="M66" s="18"/>
      <c r="N66" s="18" t="s">
        <v>97</v>
      </c>
      <c r="O66" s="18"/>
      <c r="P66" s="18"/>
      <c r="Q66" s="18"/>
      <c r="R66" s="18"/>
      <c r="S66" s="18"/>
      <c r="T66" s="18" t="s">
        <v>97</v>
      </c>
      <c r="U66" s="18"/>
      <c r="V66" s="18"/>
      <c r="W66" s="18"/>
      <c r="X66" s="48" t="s">
        <v>85</v>
      </c>
      <c r="Y66" s="70">
        <f>COUNTIF(F66:W66,"oui")</f>
        <v>3</v>
      </c>
    </row>
    <row r="67" spans="1:25">
      <c r="A67" s="68" t="s">
        <v>285</v>
      </c>
      <c r="B67" s="3" t="s">
        <v>173</v>
      </c>
      <c r="C67" s="3" t="s">
        <v>267</v>
      </c>
      <c r="D67" s="39" t="s">
        <v>189</v>
      </c>
      <c r="E67" s="3" t="str">
        <f>A67&amp;" "&amp;B67</f>
        <v>STRUILLOU (K) Charlotte</v>
      </c>
      <c r="F67" s="2" t="s">
        <v>97</v>
      </c>
      <c r="G67" s="2" t="s">
        <v>97</v>
      </c>
      <c r="H67" s="2"/>
      <c r="I67" s="2" t="s">
        <v>97</v>
      </c>
      <c r="J67" s="2" t="s">
        <v>97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48" t="s">
        <v>87</v>
      </c>
      <c r="Y67" s="70">
        <f>COUNTIF(F67:W67,"oui")</f>
        <v>4</v>
      </c>
    </row>
    <row r="68" spans="1:25">
      <c r="A68" s="3" t="s">
        <v>204</v>
      </c>
      <c r="B68" s="3" t="s">
        <v>205</v>
      </c>
      <c r="C68" s="3"/>
      <c r="D68" s="39" t="s">
        <v>189</v>
      </c>
      <c r="E68" s="3" t="str">
        <f>A68&amp;" "&amp;B68</f>
        <v>TALLEC-GORAGUER Clara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 t="s">
        <v>97</v>
      </c>
      <c r="U68" s="2" t="s">
        <v>97</v>
      </c>
      <c r="V68" s="2" t="s">
        <v>97</v>
      </c>
      <c r="W68" s="2" t="s">
        <v>97</v>
      </c>
      <c r="X68" s="48" t="s">
        <v>89</v>
      </c>
      <c r="Y68" s="70">
        <f>COUNTIF(F68:W68,"oui")</f>
        <v>4</v>
      </c>
    </row>
    <row r="69" spans="1:25">
      <c r="A69" s="27" t="s">
        <v>98</v>
      </c>
      <c r="B69" s="27" t="s">
        <v>100</v>
      </c>
      <c r="C69" s="27"/>
      <c r="D69" s="40" t="s">
        <v>188</v>
      </c>
      <c r="E69" s="27" t="str">
        <f>A69&amp;" "&amp;B69</f>
        <v>TANGUY Bob</v>
      </c>
      <c r="F69" s="18" t="s">
        <v>97</v>
      </c>
      <c r="G69" s="18" t="s">
        <v>97</v>
      </c>
      <c r="H69" s="18" t="s">
        <v>97</v>
      </c>
      <c r="I69" s="18" t="s">
        <v>97</v>
      </c>
      <c r="J69" s="18" t="s">
        <v>97</v>
      </c>
      <c r="K69" s="18" t="s">
        <v>97</v>
      </c>
      <c r="L69" s="18" t="s">
        <v>97</v>
      </c>
      <c r="M69" s="18" t="s">
        <v>97</v>
      </c>
      <c r="N69" s="18" t="s">
        <v>97</v>
      </c>
      <c r="O69" s="18" t="s">
        <v>97</v>
      </c>
      <c r="P69" s="18" t="s">
        <v>97</v>
      </c>
      <c r="Q69" s="18" t="s">
        <v>97</v>
      </c>
      <c r="R69" s="18"/>
      <c r="S69" s="18" t="s">
        <v>97</v>
      </c>
      <c r="T69" s="18" t="s">
        <v>97</v>
      </c>
      <c r="U69" s="18"/>
      <c r="V69" s="18" t="s">
        <v>97</v>
      </c>
      <c r="W69" s="18" t="s">
        <v>97</v>
      </c>
      <c r="X69" s="48" t="s">
        <v>86</v>
      </c>
      <c r="Y69" s="70">
        <f>COUNTIF(F69:W69,"oui")</f>
        <v>16</v>
      </c>
    </row>
    <row r="70" spans="1:25">
      <c r="A70" s="27" t="s">
        <v>119</v>
      </c>
      <c r="B70" s="27" t="s">
        <v>120</v>
      </c>
      <c r="C70" s="27" t="s">
        <v>264</v>
      </c>
      <c r="D70" s="40" t="s">
        <v>188</v>
      </c>
      <c r="E70" s="27" t="str">
        <f>A70&amp;" "&amp;B70</f>
        <v>TARHAN Yeliz</v>
      </c>
      <c r="F70" s="18"/>
      <c r="G70" s="18"/>
      <c r="H70" s="18"/>
      <c r="I70" s="18"/>
      <c r="J70" s="18"/>
      <c r="K70" s="18" t="s">
        <v>97</v>
      </c>
      <c r="L70" s="18"/>
      <c r="M70" s="18"/>
      <c r="N70" s="18" t="s">
        <v>97</v>
      </c>
      <c r="O70" s="18"/>
      <c r="P70" s="18"/>
      <c r="Q70" s="18"/>
      <c r="R70" s="18"/>
      <c r="S70" s="18"/>
      <c r="T70" s="18"/>
      <c r="U70" s="18"/>
      <c r="V70" s="18"/>
      <c r="W70" s="18"/>
      <c r="X70" s="48" t="s">
        <v>89</v>
      </c>
      <c r="Y70" s="70">
        <f>COUNTIF(F70:W70,"oui")</f>
        <v>2</v>
      </c>
    </row>
    <row r="71" spans="1:25">
      <c r="A71" s="27" t="s">
        <v>121</v>
      </c>
      <c r="B71" s="27" t="s">
        <v>71</v>
      </c>
      <c r="C71" s="27" t="s">
        <v>264</v>
      </c>
      <c r="D71" s="40" t="s">
        <v>189</v>
      </c>
      <c r="E71" s="27" t="str">
        <f>A71&amp;" "&amp;B71</f>
        <v>THEME Sophie</v>
      </c>
      <c r="F71" s="19"/>
      <c r="G71" s="19"/>
      <c r="H71" s="19"/>
      <c r="I71" s="19"/>
      <c r="J71" s="19"/>
      <c r="K71" s="19" t="s">
        <v>97</v>
      </c>
      <c r="L71" s="19"/>
      <c r="M71" s="19"/>
      <c r="N71" s="19"/>
      <c r="O71" s="19"/>
      <c r="P71" s="19"/>
      <c r="Q71" s="19" t="s">
        <v>97</v>
      </c>
      <c r="R71" s="19"/>
      <c r="S71" s="19"/>
      <c r="T71" s="19" t="s">
        <v>97</v>
      </c>
      <c r="U71" s="19"/>
      <c r="V71" s="19"/>
      <c r="W71" s="19"/>
      <c r="X71" s="48" t="s">
        <v>85</v>
      </c>
      <c r="Y71" s="70">
        <f>COUNTIF(F71:W71,"oui")</f>
        <v>3</v>
      </c>
    </row>
    <row r="72" spans="1:25">
      <c r="A72" s="27" t="s">
        <v>107</v>
      </c>
      <c r="B72" s="27" t="s">
        <v>108</v>
      </c>
      <c r="C72" s="27"/>
      <c r="D72" s="40" t="s">
        <v>188</v>
      </c>
      <c r="E72" s="27" t="str">
        <f>A72&amp;" "&amp;B72</f>
        <v>TROBOE Marcel</v>
      </c>
      <c r="F72" s="18" t="s">
        <v>97</v>
      </c>
      <c r="G72" s="18" t="s">
        <v>97</v>
      </c>
      <c r="H72" s="18"/>
      <c r="I72" s="18" t="s">
        <v>97</v>
      </c>
      <c r="J72" s="18" t="s">
        <v>97</v>
      </c>
      <c r="K72" s="18"/>
      <c r="L72" s="18" t="s">
        <v>97</v>
      </c>
      <c r="M72" s="18" t="s">
        <v>97</v>
      </c>
      <c r="N72" s="18"/>
      <c r="O72" s="18" t="s">
        <v>97</v>
      </c>
      <c r="P72" s="18" t="s">
        <v>97</v>
      </c>
      <c r="Q72" s="18"/>
      <c r="R72" s="18" t="s">
        <v>97</v>
      </c>
      <c r="S72" s="18" t="s">
        <v>97</v>
      </c>
      <c r="T72" s="18"/>
      <c r="U72" s="18" t="s">
        <v>97</v>
      </c>
      <c r="V72" s="18" t="s">
        <v>97</v>
      </c>
      <c r="W72" s="18" t="s">
        <v>97</v>
      </c>
      <c r="X72" s="48" t="s">
        <v>86</v>
      </c>
      <c r="Y72" s="70">
        <f>COUNTIF(F72:W72,"oui")</f>
        <v>13</v>
      </c>
    </row>
    <row r="73" spans="1:25">
      <c r="A73" s="27" t="s">
        <v>158</v>
      </c>
      <c r="B73" s="27" t="s">
        <v>159</v>
      </c>
      <c r="C73" s="27" t="s">
        <v>264</v>
      </c>
      <c r="D73" s="40" t="s">
        <v>189</v>
      </c>
      <c r="E73" s="27" t="str">
        <f>A73&amp;" "&amp;B73</f>
        <v>WOJCIK Eulalie</v>
      </c>
      <c r="F73" s="18"/>
      <c r="G73" s="18"/>
      <c r="H73" s="18"/>
      <c r="I73" s="18"/>
      <c r="J73" s="18"/>
      <c r="K73" s="18" t="s">
        <v>97</v>
      </c>
      <c r="L73" s="18"/>
      <c r="M73" s="18"/>
      <c r="N73" s="18"/>
      <c r="O73" s="18"/>
      <c r="P73" s="18"/>
      <c r="Q73" s="18" t="s">
        <v>97</v>
      </c>
      <c r="R73" s="18"/>
      <c r="S73" s="18"/>
      <c r="T73" s="18" t="s">
        <v>97</v>
      </c>
      <c r="U73" s="18"/>
      <c r="V73" s="18" t="s">
        <v>97</v>
      </c>
      <c r="W73" s="18"/>
      <c r="X73" s="48" t="s">
        <v>85</v>
      </c>
      <c r="Y73" s="70">
        <f>COUNTIF(F73:W73,"oui")</f>
        <v>4</v>
      </c>
    </row>
    <row r="74" spans="1:25">
      <c r="A74" s="27" t="s">
        <v>130</v>
      </c>
      <c r="B74" s="27" t="s">
        <v>131</v>
      </c>
      <c r="C74" s="27" t="s">
        <v>264</v>
      </c>
      <c r="D74" s="40" t="s">
        <v>189</v>
      </c>
      <c r="E74" s="71" t="str">
        <f>A74&amp;" "&amp;B74</f>
        <v>YANG Johanne</v>
      </c>
      <c r="F74" s="19"/>
      <c r="G74" s="19"/>
      <c r="H74" s="19" t="s">
        <v>97</v>
      </c>
      <c r="I74" s="19"/>
      <c r="J74" s="19"/>
      <c r="K74" s="19" t="s">
        <v>97</v>
      </c>
      <c r="L74" s="19"/>
      <c r="M74" s="19"/>
      <c r="N74" s="19" t="s">
        <v>97</v>
      </c>
      <c r="O74" s="19"/>
      <c r="P74" s="19"/>
      <c r="Q74" s="19" t="s">
        <v>97</v>
      </c>
      <c r="R74" s="19"/>
      <c r="S74" s="19"/>
      <c r="T74" s="19" t="s">
        <v>97</v>
      </c>
      <c r="U74" s="19"/>
      <c r="V74" s="19" t="s">
        <v>97</v>
      </c>
      <c r="W74" s="19" t="s">
        <v>97</v>
      </c>
      <c r="X74" s="48" t="s">
        <v>86</v>
      </c>
      <c r="Y74" s="70">
        <f>COUNTIF(F74:W74,"oui")</f>
        <v>7</v>
      </c>
    </row>
    <row r="75" spans="1:25">
      <c r="A75" s="27"/>
      <c r="B75" s="27"/>
      <c r="C75" s="27"/>
      <c r="D75" s="40"/>
      <c r="E75" s="71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48"/>
      <c r="Y75" s="70">
        <f>COUNTIF(F75:W75,"oui")</f>
        <v>0</v>
      </c>
    </row>
  </sheetData>
  <autoFilter ref="A3:Y75" xr:uid="{8DA46290-2D7C-DE42-B7E1-D662FA7266CC}">
    <sortState xmlns:xlrd2="http://schemas.microsoft.com/office/spreadsheetml/2017/richdata2" ref="A4:Y75">
      <sortCondition ref="A3:A75"/>
    </sortState>
  </autoFilter>
  <sortState xmlns:xlrd2="http://schemas.microsoft.com/office/spreadsheetml/2017/richdata2" ref="A4:W52">
    <sortCondition ref="A4:A52"/>
    <sortCondition ref="B4:B52"/>
  </sortState>
  <mergeCells count="12">
    <mergeCell ref="Y1:Y2"/>
    <mergeCell ref="X1:X2"/>
    <mergeCell ref="R1:T1"/>
    <mergeCell ref="U1:V1"/>
    <mergeCell ref="A1:A2"/>
    <mergeCell ref="B1:B2"/>
    <mergeCell ref="F1:H1"/>
    <mergeCell ref="I1:K1"/>
    <mergeCell ref="L1:N1"/>
    <mergeCell ref="O1:Q1"/>
    <mergeCell ref="E1:E2"/>
    <mergeCell ref="D1:D2"/>
  </mergeCells>
  <conditionalFormatting sqref="F4:W75">
    <cfRule type="expression" dxfId="0" priority="2">
      <formula>F4=""</formula>
    </cfRule>
  </conditionalFormatting>
  <printOptions horizontalCentered="1"/>
  <pageMargins left="0.31496062992125984" right="0.31496062992125984" top="0.35433070866141736" bottom="0.35433070866141736" header="0.11811023622047245" footer="0.11811023622047245"/>
  <pageSetup paperSize="9" scale="89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FB0BBE-F8B3-DE4D-8AFA-E41B09C07FD4}">
          <x14:formula1>
            <xm:f>Tenues!$F$3:$F$8</xm:f>
          </x14:formula1>
          <xm:sqref>X4:X100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0"/>
  <sheetViews>
    <sheetView showZeros="0" topLeftCell="A16" zoomScaleNormal="100" workbookViewId="0">
      <selection activeCell="E40" sqref="E40"/>
    </sheetView>
  </sheetViews>
  <sheetFormatPr baseColWidth="10" defaultColWidth="2.140625" defaultRowHeight="17"/>
  <cols>
    <col min="1" max="1" width="31.42578125" style="1" customWidth="1"/>
    <col min="2" max="3" width="12.28515625" style="1" customWidth="1"/>
    <col min="4" max="4" width="24.7109375" style="1" customWidth="1"/>
    <col min="5" max="7" width="36.42578125" style="1" customWidth="1"/>
    <col min="8" max="16384" width="2.140625" style="1"/>
  </cols>
  <sheetData>
    <row r="1" spans="1:7" ht="24" customHeight="1">
      <c r="B1" s="7" t="s">
        <v>30</v>
      </c>
      <c r="C1" s="7" t="s">
        <v>31</v>
      </c>
      <c r="D1" s="7" t="s">
        <v>0</v>
      </c>
      <c r="E1" s="134" t="s">
        <v>1</v>
      </c>
      <c r="F1" s="134"/>
      <c r="G1" s="134"/>
    </row>
    <row r="2" spans="1:7" ht="24" customHeight="1">
      <c r="E2" s="7" t="s">
        <v>8</v>
      </c>
      <c r="F2" s="7" t="s">
        <v>9</v>
      </c>
      <c r="G2" s="7" t="s">
        <v>10</v>
      </c>
    </row>
    <row r="3" spans="1:7" ht="24" customHeight="1">
      <c r="A3" s="135" t="s">
        <v>12</v>
      </c>
      <c r="B3" s="132">
        <f>COUNTIF(E3:E4,"&gt;a")</f>
        <v>0</v>
      </c>
      <c r="C3" s="128">
        <f>COUNTIF(G3:G4,"&gt;a")</f>
        <v>0</v>
      </c>
      <c r="D3" s="126"/>
      <c r="E3" s="7">
        <f>'Planning Bénévoles'!C3</f>
        <v>0</v>
      </c>
      <c r="F3" s="7">
        <f>'Planning Bénévoles'!D3</f>
        <v>0</v>
      </c>
      <c r="G3" s="7">
        <f>'Planning Bénévoles'!E3</f>
        <v>0</v>
      </c>
    </row>
    <row r="4" spans="1:7" ht="24" customHeight="1">
      <c r="A4" s="135"/>
      <c r="B4" s="133"/>
      <c r="C4" s="136"/>
      <c r="D4" s="137"/>
      <c r="E4" s="7">
        <f>'Planning Bénévoles'!C4</f>
        <v>0</v>
      </c>
      <c r="F4" s="7">
        <f>'Planning Bénévoles'!D4</f>
        <v>0</v>
      </c>
      <c r="G4" s="7">
        <f>'Planning Bénévoles'!E4</f>
        <v>0</v>
      </c>
    </row>
    <row r="5" spans="1:7" ht="24" customHeight="1">
      <c r="A5" s="135" t="str">
        <f>'Planning Bénévoles'!A5</f>
        <v xml:space="preserve">ACCUEIL VESTIAIRE </v>
      </c>
      <c r="B5" s="132">
        <f>COUNTIF(E5:E6,"&gt;a")</f>
        <v>1</v>
      </c>
      <c r="C5" s="128">
        <f>COUNTIF(G5:G6,"&gt;a")</f>
        <v>1</v>
      </c>
      <c r="D5" s="126"/>
      <c r="E5" s="7" t="str">
        <f>'Planning Bénévoles'!C5</f>
        <v>ROUGER Olga</v>
      </c>
      <c r="F5" s="7" t="str">
        <f>'Planning Bénévoles'!D5</f>
        <v>DESJARDINS Jean Luc</v>
      </c>
      <c r="G5" s="7" t="str">
        <f>'Planning Bénévoles'!E5</f>
        <v>RAFFO Carine</v>
      </c>
    </row>
    <row r="6" spans="1:7" ht="24" customHeight="1">
      <c r="A6" s="135"/>
      <c r="B6" s="133"/>
      <c r="C6" s="136"/>
      <c r="D6" s="137"/>
      <c r="E6" s="7">
        <f>'Planning Bénévoles'!C6</f>
        <v>0</v>
      </c>
      <c r="F6" s="7">
        <f>'Planning Bénévoles'!D6</f>
        <v>0</v>
      </c>
      <c r="G6" s="7">
        <f>'Planning Bénévoles'!E6</f>
        <v>0</v>
      </c>
    </row>
    <row r="7" spans="1:7" ht="24" customHeight="1">
      <c r="A7" s="138" t="s">
        <v>14</v>
      </c>
      <c r="B7" s="120">
        <f>COUNTIF(E7:E23,"&gt;a")</f>
        <v>5</v>
      </c>
      <c r="C7" s="128">
        <f>COUNTIF(G7:G23,"&gt;a")</f>
        <v>8</v>
      </c>
      <c r="D7" s="141" t="s">
        <v>15</v>
      </c>
      <c r="E7" s="7" t="str">
        <f>'Planning Bénévoles'!C7</f>
        <v>DESJARDINS Jean Luc</v>
      </c>
      <c r="F7" s="7" t="str">
        <f>'Planning Bénévoles'!D7</f>
        <v>DESECHALLIERS Carole</v>
      </c>
      <c r="G7" s="7" t="str">
        <f>'Planning Bénévoles'!E7</f>
        <v>ROUGER Olga</v>
      </c>
    </row>
    <row r="8" spans="1:7" ht="24" customHeight="1">
      <c r="A8" s="139"/>
      <c r="B8" s="121"/>
      <c r="C8" s="129"/>
      <c r="D8" s="141"/>
      <c r="E8" s="7" t="str">
        <f>'Planning Bénévoles'!C8</f>
        <v>DUPUY Isabelle</v>
      </c>
      <c r="F8" s="7" t="str">
        <f>'Planning Bénévoles'!D8</f>
        <v>LE ROY  Julian</v>
      </c>
      <c r="G8" s="7" t="str">
        <f>'Planning Bénévoles'!E8</f>
        <v>CAHN Didier</v>
      </c>
    </row>
    <row r="9" spans="1:7" ht="24" customHeight="1">
      <c r="A9" s="139"/>
      <c r="B9" s="121"/>
      <c r="C9" s="129"/>
      <c r="D9" s="141"/>
      <c r="E9" s="7">
        <f>'Planning Bénévoles'!C9</f>
        <v>0</v>
      </c>
      <c r="F9" s="7">
        <f>'Planning Bénévoles'!D9</f>
        <v>0</v>
      </c>
      <c r="G9" s="7">
        <f>'Planning Bénévoles'!E9</f>
        <v>0</v>
      </c>
    </row>
    <row r="10" spans="1:7" ht="24" customHeight="1">
      <c r="A10" s="139"/>
      <c r="B10" s="121"/>
      <c r="C10" s="129"/>
      <c r="D10" s="141"/>
      <c r="E10" s="7">
        <f>'Planning Bénévoles'!C10</f>
        <v>0</v>
      </c>
      <c r="F10" s="7">
        <f>'Planning Bénévoles'!D10</f>
        <v>0</v>
      </c>
      <c r="G10" s="7">
        <f>'Planning Bénévoles'!E10</f>
        <v>0</v>
      </c>
    </row>
    <row r="11" spans="1:7" ht="24" customHeight="1">
      <c r="A11" s="139"/>
      <c r="B11" s="121"/>
      <c r="C11" s="129"/>
      <c r="D11" s="142" t="s">
        <v>16</v>
      </c>
      <c r="E11" s="7">
        <f>'Planning Bénévoles'!C11</f>
        <v>0</v>
      </c>
      <c r="F11" s="7" t="str">
        <f>'Planning Bénévoles'!D11</f>
        <v>BOTHOREL Hélène</v>
      </c>
      <c r="G11" s="7">
        <f>'Planning Bénévoles'!E11</f>
        <v>0</v>
      </c>
    </row>
    <row r="12" spans="1:7" ht="24" customHeight="1">
      <c r="A12" s="139"/>
      <c r="B12" s="121"/>
      <c r="C12" s="129"/>
      <c r="D12" s="142"/>
      <c r="E12" s="7">
        <f>'Planning Bénévoles'!C12</f>
        <v>0</v>
      </c>
      <c r="F12" s="7">
        <f>'Planning Bénévoles'!D12</f>
        <v>0</v>
      </c>
      <c r="G12" s="7">
        <f>'Planning Bénévoles'!E12</f>
        <v>0</v>
      </c>
    </row>
    <row r="13" spans="1:7" ht="24" customHeight="1">
      <c r="A13" s="139"/>
      <c r="B13" s="121"/>
      <c r="C13" s="129"/>
      <c r="D13" s="142"/>
      <c r="E13" s="7">
        <f>'Planning Bénévoles'!C13</f>
        <v>0</v>
      </c>
      <c r="F13" s="7">
        <f>'Planning Bénévoles'!D13</f>
        <v>0</v>
      </c>
      <c r="G13" s="7">
        <f>'Planning Bénévoles'!E13</f>
        <v>0</v>
      </c>
    </row>
    <row r="14" spans="1:7" ht="24" customHeight="1">
      <c r="A14" s="139"/>
      <c r="B14" s="121"/>
      <c r="C14" s="129"/>
      <c r="D14" s="142"/>
      <c r="E14" s="7">
        <f>'Planning Bénévoles'!C14</f>
        <v>0</v>
      </c>
      <c r="F14" s="7">
        <f>'Planning Bénévoles'!D14</f>
        <v>0</v>
      </c>
      <c r="G14" s="7">
        <f>'Planning Bénévoles'!E14</f>
        <v>0</v>
      </c>
    </row>
    <row r="15" spans="1:7" ht="24" customHeight="1">
      <c r="A15" s="139"/>
      <c r="B15" s="121"/>
      <c r="C15" s="129"/>
      <c r="D15" s="142" t="s">
        <v>17</v>
      </c>
      <c r="E15" s="7" t="str">
        <f>'Planning Bénévoles'!C15</f>
        <v>TROBOE Marcel</v>
      </c>
      <c r="F15" s="7" t="str">
        <f>'Planning Bénévoles'!D15</f>
        <v>CAHN Didier</v>
      </c>
      <c r="G15" s="7" t="str">
        <f>'Planning Bénévoles'!E15</f>
        <v>DANGÉ Yann</v>
      </c>
    </row>
    <row r="16" spans="1:7" ht="24" customHeight="1">
      <c r="A16" s="139"/>
      <c r="B16" s="121"/>
      <c r="C16" s="129"/>
      <c r="D16" s="142"/>
      <c r="E16" s="7">
        <f>'Planning Bénévoles'!C16</f>
        <v>0</v>
      </c>
      <c r="F16" s="7" t="str">
        <f>'Planning Bénévoles'!D16</f>
        <v>DUPUY Isabelle</v>
      </c>
      <c r="G16" s="7" t="str">
        <f>'Planning Bénévoles'!E16</f>
        <v>BOURGUIGNON Catherine</v>
      </c>
    </row>
    <row r="17" spans="1:7" ht="24" customHeight="1">
      <c r="A17" s="139"/>
      <c r="B17" s="121"/>
      <c r="C17" s="129"/>
      <c r="D17" s="74" t="s">
        <v>18</v>
      </c>
      <c r="E17" s="7">
        <f>'Planning Bénévoles'!C17</f>
        <v>0</v>
      </c>
      <c r="F17" s="7">
        <f>'Planning Bénévoles'!D17</f>
        <v>0</v>
      </c>
      <c r="G17" s="7">
        <f>'Planning Bénévoles'!E17</f>
        <v>0</v>
      </c>
    </row>
    <row r="18" spans="1:7" ht="24" customHeight="1">
      <c r="A18" s="139"/>
      <c r="B18" s="121"/>
      <c r="C18" s="129"/>
      <c r="D18" s="142" t="s">
        <v>19</v>
      </c>
      <c r="E18" s="7" t="str">
        <f>'Planning Bénévoles'!C18</f>
        <v>DANGÉ Jean Pierre</v>
      </c>
      <c r="F18" s="7" t="str">
        <f>'Planning Bénévoles'!D18</f>
        <v>DENES Annick</v>
      </c>
      <c r="G18" s="7" t="str">
        <f>'Planning Bénévoles'!E18</f>
        <v>DUPUY Isabelle</v>
      </c>
    </row>
    <row r="19" spans="1:7" ht="24" customHeight="1">
      <c r="A19" s="139"/>
      <c r="B19" s="121"/>
      <c r="C19" s="129"/>
      <c r="D19" s="142"/>
      <c r="E19" s="7">
        <f>'Planning Bénévoles'!C19</f>
        <v>0</v>
      </c>
      <c r="F19" s="7" t="str">
        <f>'Planning Bénévoles'!D19</f>
        <v>COCHOU Philippe</v>
      </c>
      <c r="G19" s="7" t="str">
        <f>'Planning Bénévoles'!E19</f>
        <v>MOAL Alain</v>
      </c>
    </row>
    <row r="20" spans="1:7" ht="24" customHeight="1">
      <c r="A20" s="139"/>
      <c r="B20" s="121"/>
      <c r="C20" s="129"/>
      <c r="D20" s="74" t="s">
        <v>20</v>
      </c>
      <c r="E20" s="7">
        <f>'Planning Bénévoles'!C20</f>
        <v>0</v>
      </c>
      <c r="F20" s="7">
        <f>'Planning Bénévoles'!D20</f>
        <v>0</v>
      </c>
      <c r="G20" s="7">
        <f>'Planning Bénévoles'!E20</f>
        <v>0</v>
      </c>
    </row>
    <row r="21" spans="1:7" ht="24" customHeight="1">
      <c r="A21" s="139"/>
      <c r="B21" s="121"/>
      <c r="C21" s="129"/>
      <c r="D21" s="144" t="s">
        <v>254</v>
      </c>
      <c r="E21" s="7" t="str">
        <f>'Planning Bénévoles'!C21</f>
        <v>RIHANI Mohamed</v>
      </c>
      <c r="F21" s="7" t="str">
        <f>'Planning Bénévoles'!D21</f>
        <v>RAFFO Carine</v>
      </c>
      <c r="G21" s="7" t="str">
        <f>'Planning Bénévoles'!E21</f>
        <v>LANDOUARD Frédéric</v>
      </c>
    </row>
    <row r="22" spans="1:7" ht="24" customHeight="1">
      <c r="A22" s="139"/>
      <c r="B22" s="121"/>
      <c r="C22" s="129"/>
      <c r="D22" s="145"/>
      <c r="E22" s="7">
        <f>'Planning Bénévoles'!C22</f>
        <v>0</v>
      </c>
      <c r="F22" s="7" t="str">
        <f>'Planning Bénévoles'!D22</f>
        <v>TANGUY Bob</v>
      </c>
      <c r="G22" s="7" t="str">
        <f>'Planning Bénévoles'!E22</f>
        <v>PLOUZENNEC Nadine</v>
      </c>
    </row>
    <row r="23" spans="1:7" ht="24" customHeight="1">
      <c r="A23" s="140"/>
      <c r="B23" s="122"/>
      <c r="C23" s="136"/>
      <c r="D23" s="74" t="s">
        <v>255</v>
      </c>
      <c r="E23" s="7">
        <f>'Planning Bénévoles'!C23</f>
        <v>0</v>
      </c>
      <c r="F23" s="7">
        <f>'Planning Bénévoles'!D23</f>
        <v>0</v>
      </c>
      <c r="G23" s="7">
        <f>'Planning Bénévoles'!E23</f>
        <v>0</v>
      </c>
    </row>
    <row r="24" spans="1:7" ht="24" customHeight="1">
      <c r="A24" s="135" t="s">
        <v>21</v>
      </c>
      <c r="B24" s="132">
        <f>COUNTIF(E24:E26,"&gt;a")</f>
        <v>2</v>
      </c>
      <c r="C24" s="128">
        <f>COUNTIF(G24:G26,"&gt;a")</f>
        <v>2</v>
      </c>
      <c r="D24" s="150" t="s">
        <v>258</v>
      </c>
      <c r="E24" s="7" t="str">
        <f>'Planning Bénévoles'!C24</f>
        <v>LE BIHAN Guy</v>
      </c>
      <c r="F24" s="7" t="str">
        <f>'Planning Bénévoles'!D24</f>
        <v>MALANDAIN Manuela</v>
      </c>
      <c r="G24" s="7" t="str">
        <f>'Planning Bénévoles'!E24</f>
        <v>TANGUY Bob</v>
      </c>
    </row>
    <row r="25" spans="1:7" ht="24" customHeight="1">
      <c r="A25" s="135"/>
      <c r="B25" s="143"/>
      <c r="C25" s="129"/>
      <c r="D25" s="151"/>
      <c r="E25" s="7" t="str">
        <f>'Planning Bénévoles'!C25</f>
        <v>TANGUY Bob</v>
      </c>
      <c r="F25" s="7" t="str">
        <f>'Planning Bénévoles'!D25</f>
        <v>PLOUZENNEC Nadine</v>
      </c>
      <c r="G25" s="7" t="str">
        <f>'Planning Bénévoles'!E25</f>
        <v>BOTHOREL Hélène</v>
      </c>
    </row>
    <row r="26" spans="1:7" ht="24" customHeight="1">
      <c r="A26" s="135"/>
      <c r="B26" s="133"/>
      <c r="C26" s="136"/>
      <c r="D26" s="152"/>
      <c r="E26" s="7">
        <f>'Planning Bénévoles'!C26</f>
        <v>0</v>
      </c>
      <c r="F26" s="7">
        <f>'Planning Bénévoles'!D26</f>
        <v>0</v>
      </c>
      <c r="G26" s="7">
        <f>'Planning Bénévoles'!E26</f>
        <v>0</v>
      </c>
    </row>
    <row r="27" spans="1:7" ht="24" customHeight="1">
      <c r="A27" s="135" t="s">
        <v>256</v>
      </c>
      <c r="B27" s="120">
        <f>COUNTIF(E27:E29,"&gt;a")</f>
        <v>1</v>
      </c>
      <c r="C27" s="128">
        <f>COUNTIF(G27:G29,"&gt;a")</f>
        <v>2</v>
      </c>
      <c r="D27" s="126"/>
      <c r="E27" s="7">
        <f>'Planning Bénévoles'!C27</f>
        <v>0</v>
      </c>
      <c r="F27" s="7" t="str">
        <f>'Planning Bénévoles'!D27</f>
        <v>MIGLIACCIO Claire</v>
      </c>
      <c r="G27" s="7" t="str">
        <f>'Planning Bénévoles'!E27</f>
        <v>MIGLIACCIO Claire</v>
      </c>
    </row>
    <row r="28" spans="1:7" ht="24" customHeight="1">
      <c r="A28" s="135"/>
      <c r="B28" s="121"/>
      <c r="C28" s="129"/>
      <c r="D28" s="127"/>
      <c r="E28" s="7" t="str">
        <f>'Planning Bénévoles'!C28</f>
        <v>FLOCH Philippe</v>
      </c>
      <c r="F28" s="7">
        <f>'Planning Bénévoles'!D28</f>
        <v>0</v>
      </c>
      <c r="G28" s="7" t="str">
        <f>'Planning Bénévoles'!E28</f>
        <v>ROCHCONGAR Christelle</v>
      </c>
    </row>
    <row r="29" spans="1:7" ht="24" customHeight="1">
      <c r="A29" s="138"/>
      <c r="B29" s="131"/>
      <c r="C29" s="130"/>
      <c r="D29" s="127"/>
      <c r="E29" s="7">
        <f>'Planning Bénévoles'!C29</f>
        <v>0</v>
      </c>
      <c r="F29" s="7">
        <f>'Planning Bénévoles'!D29</f>
        <v>0</v>
      </c>
      <c r="G29" s="7">
        <f>'Planning Bénévoles'!E29</f>
        <v>0</v>
      </c>
    </row>
    <row r="30" spans="1:7" ht="24" customHeight="1">
      <c r="A30" s="146" t="s">
        <v>257</v>
      </c>
      <c r="B30" s="132">
        <f t="shared" ref="B30" si="0">COUNTIF(E30:E31,"&gt;a")</f>
        <v>1</v>
      </c>
      <c r="C30" s="132">
        <f>COUNTIF(G30:G31,"&gt;a")</f>
        <v>2</v>
      </c>
      <c r="D30" s="148" t="s">
        <v>258</v>
      </c>
      <c r="E30" s="7">
        <f>'Planning Bénévoles'!C30</f>
        <v>0</v>
      </c>
      <c r="F30" s="7" t="str">
        <f>'Planning Bénévoles'!D30</f>
        <v>BOURGUIGNON Catherine</v>
      </c>
      <c r="G30" s="7" t="str">
        <f>'Planning Bénévoles'!E30</f>
        <v>GARCETTE Jade</v>
      </c>
    </row>
    <row r="31" spans="1:7" ht="24" customHeight="1">
      <c r="A31" s="200"/>
      <c r="B31" s="133"/>
      <c r="C31" s="133"/>
      <c r="D31" s="149"/>
      <c r="E31" s="7" t="str">
        <f>'Planning Bénévoles'!C31</f>
        <v>LE CORRE  Jérémy</v>
      </c>
      <c r="F31" s="7" t="str">
        <f>'Planning Bénévoles'!D31</f>
        <v>ROUGER Olga</v>
      </c>
      <c r="G31" s="7" t="str">
        <f>'Planning Bénévoles'!E31</f>
        <v>BÉNIER Alizée</v>
      </c>
    </row>
    <row r="32" spans="1:7" ht="24" customHeight="1">
      <c r="A32" s="200"/>
      <c r="B32" s="132">
        <f>COUNTIF(E32:E35,"&gt;a")</f>
        <v>0</v>
      </c>
      <c r="C32" s="132">
        <f>COUNTIF(G32:G35,"&gt;a")</f>
        <v>2</v>
      </c>
      <c r="D32" s="207"/>
      <c r="E32" s="7">
        <f>'Planning Bénévoles'!C32</f>
        <v>0</v>
      </c>
      <c r="F32" s="7">
        <f>'Planning Bénévoles'!D32</f>
        <v>0</v>
      </c>
      <c r="G32" s="7" t="str">
        <f>'Planning Bénévoles'!E32</f>
        <v>YANG Johanne</v>
      </c>
    </row>
    <row r="33" spans="1:7" ht="24" customHeight="1">
      <c r="A33" s="200"/>
      <c r="B33" s="143"/>
      <c r="C33" s="143"/>
      <c r="D33" s="127"/>
      <c r="E33" s="7">
        <f>'Planning Bénévoles'!C33</f>
        <v>0</v>
      </c>
      <c r="F33" s="7">
        <f>'Planning Bénévoles'!D33</f>
        <v>0</v>
      </c>
      <c r="G33" s="7" t="str">
        <f>'Planning Bénévoles'!E33</f>
        <v>SANS Loïs</v>
      </c>
    </row>
    <row r="34" spans="1:7" ht="24" customHeight="1">
      <c r="A34" s="200"/>
      <c r="B34" s="143"/>
      <c r="C34" s="143"/>
      <c r="D34" s="127"/>
      <c r="E34" s="7">
        <f>'Planning Bénévoles'!C34</f>
        <v>0</v>
      </c>
      <c r="F34" s="7">
        <f>'Planning Bénévoles'!D34</f>
        <v>0</v>
      </c>
      <c r="G34" s="7">
        <f>'Planning Bénévoles'!E34</f>
        <v>0</v>
      </c>
    </row>
    <row r="35" spans="1:7" ht="24" customHeight="1">
      <c r="A35" s="147"/>
      <c r="B35" s="201"/>
      <c r="C35" s="201"/>
      <c r="D35" s="206"/>
      <c r="E35" s="7">
        <f>'Planning Bénévoles'!C35</f>
        <v>0</v>
      </c>
      <c r="F35" s="7">
        <f>'Planning Bénévoles'!D35</f>
        <v>0</v>
      </c>
      <c r="G35" s="7">
        <f>'Planning Bénévoles'!E35</f>
        <v>0</v>
      </c>
    </row>
    <row r="36" spans="1:7" ht="24" customHeight="1">
      <c r="A36" s="204" t="s">
        <v>23</v>
      </c>
      <c r="B36" s="203">
        <f>COUNTIF(E36:E37,"&gt;a")</f>
        <v>1</v>
      </c>
      <c r="C36" s="203">
        <f>COUNTIF(G36:G37,"&gt;a")</f>
        <v>1</v>
      </c>
      <c r="D36" s="208"/>
      <c r="E36" s="7">
        <f>'Planning Bénévoles'!C36</f>
        <v>0</v>
      </c>
      <c r="F36" s="7">
        <f>'Planning Bénévoles'!D36</f>
        <v>0</v>
      </c>
      <c r="G36" s="7">
        <f>'Planning Bénévoles'!E36</f>
        <v>0</v>
      </c>
    </row>
    <row r="37" spans="1:7" ht="24" customHeight="1">
      <c r="A37" s="205"/>
      <c r="B37" s="203"/>
      <c r="C37" s="203"/>
      <c r="D37" s="209"/>
      <c r="E37" s="7" t="str">
        <f>'Planning Bénévoles'!C37</f>
        <v>LE ROUX Stéphanie</v>
      </c>
      <c r="F37" s="7" t="str">
        <f>'Planning Bénévoles'!D37</f>
        <v>LE CORRE  Jérémy</v>
      </c>
      <c r="G37" s="7" t="str">
        <f>'Planning Bénévoles'!E37</f>
        <v>LE CORRE  Jérémy</v>
      </c>
    </row>
    <row r="38" spans="1:7" ht="24" customHeight="1">
      <c r="A38" s="135" t="s">
        <v>22</v>
      </c>
      <c r="B38" s="123">
        <f>COUNTIF(E38:E40,"&gt;a")</f>
        <v>3</v>
      </c>
      <c r="C38" s="123">
        <f>COUNTIF(G38:G40,"&gt;a")</f>
        <v>2</v>
      </c>
      <c r="D38" s="116"/>
      <c r="E38" s="7" t="str">
        <f>'Planning Bénévoles'!C38</f>
        <v>MALANDAIN Manuela</v>
      </c>
      <c r="F38" s="7" t="str">
        <f>'Planning Bénévoles'!D38</f>
        <v>TROBOE Marcel</v>
      </c>
      <c r="G38" s="7" t="str">
        <f>'Planning Bénévoles'!E38</f>
        <v>HADOUZI Yasmine</v>
      </c>
    </row>
    <row r="39" spans="1:7" ht="24" customHeight="1">
      <c r="A39" s="135"/>
      <c r="B39" s="124"/>
      <c r="C39" s="124"/>
      <c r="D39" s="153"/>
      <c r="E39" s="7" t="str">
        <f>'Planning Bénévoles'!C39</f>
        <v>BEZIVIN Daniel</v>
      </c>
      <c r="F39" s="7" t="str">
        <f>'Planning Bénévoles'!D39</f>
        <v>LANDOUARD Frédéric</v>
      </c>
      <c r="G39" s="7" t="str">
        <f>'Planning Bénévoles'!E39</f>
        <v>LE ROY  Julian</v>
      </c>
    </row>
    <row r="40" spans="1:7" ht="24" customHeight="1">
      <c r="A40" s="135"/>
      <c r="B40" s="125"/>
      <c r="C40" s="125"/>
      <c r="D40" s="117"/>
      <c r="E40" s="7" t="str">
        <f>'Planning Bénévoles'!C40</f>
        <v>LANDOUARD Frédéric</v>
      </c>
      <c r="F40" s="7" t="str">
        <f>'Planning Bénévoles'!D40</f>
        <v>MOAL Alain</v>
      </c>
      <c r="G40" s="7">
        <f>'Planning Bénévoles'!E40</f>
        <v>0</v>
      </c>
    </row>
  </sheetData>
  <sheetProtection sheet="1" objects="1" scenarios="1"/>
  <mergeCells count="40">
    <mergeCell ref="A30:A35"/>
    <mergeCell ref="B32:B35"/>
    <mergeCell ref="C32:C35"/>
    <mergeCell ref="B36:B37"/>
    <mergeCell ref="C36:C37"/>
    <mergeCell ref="A36:A37"/>
    <mergeCell ref="A7:A23"/>
    <mergeCell ref="A38:A40"/>
    <mergeCell ref="D7:D10"/>
    <mergeCell ref="D11:D14"/>
    <mergeCell ref="D15:D16"/>
    <mergeCell ref="D18:D19"/>
    <mergeCell ref="A24:A26"/>
    <mergeCell ref="B24:B26"/>
    <mergeCell ref="C24:C26"/>
    <mergeCell ref="A27:A29"/>
    <mergeCell ref="D21:D22"/>
    <mergeCell ref="D30:D31"/>
    <mergeCell ref="D24:D26"/>
    <mergeCell ref="D38:D40"/>
    <mergeCell ref="C7:C23"/>
    <mergeCell ref="E1:G1"/>
    <mergeCell ref="A3:A4"/>
    <mergeCell ref="B3:B4"/>
    <mergeCell ref="C3:C4"/>
    <mergeCell ref="A5:A6"/>
    <mergeCell ref="B5:B6"/>
    <mergeCell ref="C5:C6"/>
    <mergeCell ref="D5:D6"/>
    <mergeCell ref="D3:D4"/>
    <mergeCell ref="B7:B23"/>
    <mergeCell ref="C38:C40"/>
    <mergeCell ref="B38:B40"/>
    <mergeCell ref="D27:D29"/>
    <mergeCell ref="C27:C29"/>
    <mergeCell ref="B27:B29"/>
    <mergeCell ref="B30:B31"/>
    <mergeCell ref="C30:C31"/>
    <mergeCell ref="D32:D35"/>
    <mergeCell ref="D36:D37"/>
  </mergeCells>
  <printOptions horizontalCentered="1"/>
  <pageMargins left="0.19685039370078741" right="0.19685039370078741" top="1.4960629921259843" bottom="1.1811023622047245" header="0.55118110236220474" footer="0.39370078740157483"/>
  <pageSetup paperSize="9" scale="45" pageOrder="overThenDown" orientation="landscape" useFirstPageNumber="1" horizontalDpi="0" verticalDpi="0"/>
  <headerFooter alignWithMargins="0">
    <oddHeader xml:space="preserve">&amp;C&amp;"Avenir Book,Normal"&amp;20&amp;U&amp;K000000LUNDI
</oddHeader>
    <oddFooter>&amp;R&amp;"Avenir Book,Normal"&amp;14&amp;K000000Sophie MARCHE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5"/>
  <sheetViews>
    <sheetView showZeros="0" topLeftCell="A17" zoomScaleNormal="100" workbookViewId="0">
      <selection activeCell="A30" sqref="A30:A31"/>
    </sheetView>
  </sheetViews>
  <sheetFormatPr baseColWidth="10" defaultRowHeight="17"/>
  <cols>
    <col min="1" max="1" width="29.7109375" style="1" customWidth="1"/>
    <col min="2" max="3" width="12.28515625" style="1" customWidth="1"/>
    <col min="4" max="4" width="24.5703125" style="1" customWidth="1"/>
    <col min="5" max="7" width="30.7109375" style="1" customWidth="1"/>
    <col min="8" max="16384" width="10.7109375" style="1"/>
  </cols>
  <sheetData>
    <row r="1" spans="1:7" ht="24" customHeight="1">
      <c r="B1" s="7" t="s">
        <v>30</v>
      </c>
      <c r="C1" s="7" t="s">
        <v>31</v>
      </c>
      <c r="D1" s="7" t="s">
        <v>0</v>
      </c>
      <c r="E1" s="134" t="s">
        <v>2</v>
      </c>
      <c r="F1" s="134"/>
      <c r="G1" s="134"/>
    </row>
    <row r="2" spans="1:7" ht="24" customHeight="1">
      <c r="E2" s="7" t="s">
        <v>8</v>
      </c>
      <c r="F2" s="7" t="s">
        <v>9</v>
      </c>
      <c r="G2" s="7" t="s">
        <v>10</v>
      </c>
    </row>
    <row r="3" spans="1:7" ht="24" customHeight="1">
      <c r="A3" s="135" t="s">
        <v>12</v>
      </c>
      <c r="B3" s="132">
        <f>COUNTIF(E3:E4,"&gt;a")</f>
        <v>2</v>
      </c>
      <c r="C3" s="128">
        <f>COUNTIF(G3:G4,"&gt;a")</f>
        <v>2</v>
      </c>
      <c r="D3" s="126"/>
      <c r="E3" s="7" t="str">
        <f>'Planning Bénévoles'!F3</f>
        <v>TANGUY Bob</v>
      </c>
      <c r="F3" s="7" t="str">
        <f>'Planning Bénévoles'!G3</f>
        <v>DESJARDINS Jean Luc</v>
      </c>
      <c r="G3" s="7" t="str">
        <f>'Planning Bénévoles'!H3</f>
        <v>DANGÉ Yann</v>
      </c>
    </row>
    <row r="4" spans="1:7" ht="24" customHeight="1">
      <c r="A4" s="135"/>
      <c r="B4" s="133"/>
      <c r="C4" s="136"/>
      <c r="D4" s="137"/>
      <c r="E4" s="7" t="str">
        <f>'Planning Bénévoles'!F4</f>
        <v>DANGÉ Jean Pierre</v>
      </c>
      <c r="F4" s="7" t="str">
        <f>'Planning Bénévoles'!G4</f>
        <v>LE ROY  Julian</v>
      </c>
      <c r="G4" s="7" t="str">
        <f>'Planning Bénévoles'!H4</f>
        <v>MOAL Alain</v>
      </c>
    </row>
    <row r="5" spans="1:7" ht="24" customHeight="1">
      <c r="A5" s="135" t="s">
        <v>13</v>
      </c>
      <c r="B5" s="132">
        <f>COUNTIF(E5:E6,"&gt;a")</f>
        <v>1</v>
      </c>
      <c r="C5" s="128">
        <f>COUNTIF(G5:G6,"&gt;a")</f>
        <v>2</v>
      </c>
      <c r="D5" s="126"/>
      <c r="E5" s="7" t="str">
        <f>'Planning Bénévoles'!F5</f>
        <v>RIHANI Mohamed</v>
      </c>
      <c r="F5" s="7" t="str">
        <f>'Planning Bénévoles'!G5</f>
        <v>BOURGUIGNON Catherine</v>
      </c>
      <c r="G5" s="7" t="str">
        <f>'Planning Bénévoles'!H5</f>
        <v>LE BAIL Hervé</v>
      </c>
    </row>
    <row r="6" spans="1:7" ht="24" customHeight="1">
      <c r="A6" s="135"/>
      <c r="B6" s="133"/>
      <c r="C6" s="136"/>
      <c r="D6" s="137"/>
      <c r="E6" s="7">
        <f>'Planning Bénévoles'!F6</f>
        <v>0</v>
      </c>
      <c r="F6" s="7" t="str">
        <f>'Planning Bénévoles'!G6</f>
        <v>JANOT (K) Laetitia</v>
      </c>
      <c r="G6" s="7" t="str">
        <f>'Planning Bénévoles'!H6</f>
        <v>DUTERQUE Frédérique</v>
      </c>
    </row>
    <row r="7" spans="1:7" ht="24" customHeight="1">
      <c r="A7" s="138" t="s">
        <v>14</v>
      </c>
      <c r="B7" s="120">
        <f>COUNTIF(E7:E23,"&gt;a")</f>
        <v>11</v>
      </c>
      <c r="C7" s="128">
        <f>COUNTIF(G7:G23,"&gt;a")</f>
        <v>10</v>
      </c>
      <c r="D7" s="141" t="s">
        <v>15</v>
      </c>
      <c r="E7" s="7">
        <f>'Planning Bénévoles'!F7</f>
        <v>0</v>
      </c>
      <c r="F7" s="7" t="str">
        <f>'Planning Bénévoles'!G7</f>
        <v>BOTHOREL Hélène</v>
      </c>
      <c r="G7" s="7" t="str">
        <f>'Planning Bénévoles'!H7</f>
        <v>CAHN Didier</v>
      </c>
    </row>
    <row r="8" spans="1:7" ht="24" customHeight="1">
      <c r="A8" s="139"/>
      <c r="B8" s="121"/>
      <c r="C8" s="129"/>
      <c r="D8" s="141"/>
      <c r="E8" s="7" t="str">
        <f>'Planning Bénévoles'!F8</f>
        <v>BOTHOREL Hélène</v>
      </c>
      <c r="F8" s="7" t="str">
        <f>'Planning Bénévoles'!G8</f>
        <v>DESECHALLIERS Carole</v>
      </c>
      <c r="G8" s="7" t="str">
        <f>'Planning Bénévoles'!H8</f>
        <v>PLOUZENNEC Nadine</v>
      </c>
    </row>
    <row r="9" spans="1:7" ht="24" customHeight="1">
      <c r="A9" s="139"/>
      <c r="B9" s="121"/>
      <c r="C9" s="129"/>
      <c r="D9" s="141"/>
      <c r="E9" s="7" t="str">
        <f>'Planning Bénévoles'!F9</f>
        <v>GAONACH (THG) Sarah</v>
      </c>
      <c r="F9" s="7">
        <f>'Planning Bénévoles'!G9</f>
        <v>0</v>
      </c>
      <c r="G9" s="7">
        <f>'Planning Bénévoles'!H9</f>
        <v>0</v>
      </c>
    </row>
    <row r="10" spans="1:7" ht="24" customHeight="1">
      <c r="A10" s="139"/>
      <c r="B10" s="121"/>
      <c r="C10" s="129"/>
      <c r="D10" s="141"/>
      <c r="E10" s="7">
        <f>'Planning Bénévoles'!F10</f>
        <v>0</v>
      </c>
      <c r="F10" s="7">
        <f>'Planning Bénévoles'!G10</f>
        <v>0</v>
      </c>
      <c r="G10" s="7">
        <f>'Planning Bénévoles'!H10</f>
        <v>0</v>
      </c>
    </row>
    <row r="11" spans="1:7" ht="24" customHeight="1">
      <c r="A11" s="139"/>
      <c r="B11" s="121"/>
      <c r="C11" s="129"/>
      <c r="D11" s="142" t="s">
        <v>16</v>
      </c>
      <c r="E11" s="7" t="str">
        <f>'Planning Bénévoles'!F11</f>
        <v>GUEGUEN (K) Sébastien</v>
      </c>
      <c r="F11" s="7" t="str">
        <f>'Planning Bénévoles'!G11</f>
        <v>STRUILLOU (K) Charlotte</v>
      </c>
      <c r="G11" s="7" t="str">
        <f>'Planning Bénévoles'!H11</f>
        <v>LE ROY  Julian</v>
      </c>
    </row>
    <row r="12" spans="1:7" ht="24" customHeight="1">
      <c r="A12" s="139"/>
      <c r="B12" s="121"/>
      <c r="C12" s="129"/>
      <c r="D12" s="142"/>
      <c r="E12" s="7" t="str">
        <f>'Planning Bénévoles'!F12</f>
        <v>LANDOUARD Frédéric</v>
      </c>
      <c r="F12" s="7" t="str">
        <f>'Planning Bénévoles'!G12</f>
        <v>DANIEL Alain</v>
      </c>
      <c r="G12" s="7" t="str">
        <f>'Planning Bénévoles'!H12</f>
        <v>DANIEL Annie France</v>
      </c>
    </row>
    <row r="13" spans="1:7" ht="24" customHeight="1">
      <c r="A13" s="139"/>
      <c r="B13" s="121"/>
      <c r="C13" s="129"/>
      <c r="D13" s="142"/>
      <c r="E13" s="7">
        <f>'Planning Bénévoles'!F13</f>
        <v>0</v>
      </c>
      <c r="F13" s="7">
        <f>'Planning Bénévoles'!G13</f>
        <v>0</v>
      </c>
      <c r="G13" s="7">
        <f>'Planning Bénévoles'!H13</f>
        <v>0</v>
      </c>
    </row>
    <row r="14" spans="1:7" ht="24" customHeight="1">
      <c r="A14" s="139"/>
      <c r="B14" s="121"/>
      <c r="C14" s="129"/>
      <c r="D14" s="142"/>
      <c r="E14" s="7">
        <f>'Planning Bénévoles'!F14</f>
        <v>0</v>
      </c>
      <c r="F14" s="7">
        <f>'Planning Bénévoles'!G14</f>
        <v>0</v>
      </c>
      <c r="G14" s="7">
        <f>'Planning Bénévoles'!H14</f>
        <v>0</v>
      </c>
    </row>
    <row r="15" spans="1:7" ht="24" customHeight="1">
      <c r="A15" s="139"/>
      <c r="B15" s="121"/>
      <c r="C15" s="129"/>
      <c r="D15" s="142" t="s">
        <v>17</v>
      </c>
      <c r="E15" s="7" t="str">
        <f>'Planning Bénévoles'!F15</f>
        <v>MOAL Alain</v>
      </c>
      <c r="F15" s="7" t="str">
        <f>'Planning Bénévoles'!G15</f>
        <v>RAFFO Carine</v>
      </c>
      <c r="G15" s="7" t="str">
        <f>'Planning Bénévoles'!H15</f>
        <v>BOURGUIGNON Catherine</v>
      </c>
    </row>
    <row r="16" spans="1:7" ht="24" customHeight="1">
      <c r="A16" s="139"/>
      <c r="B16" s="121"/>
      <c r="C16" s="129"/>
      <c r="D16" s="142"/>
      <c r="E16" s="7" t="str">
        <f>'Planning Bénévoles'!F16</f>
        <v>RAMA (THG) Jurgen</v>
      </c>
      <c r="F16" s="7" t="str">
        <f>'Planning Bénévoles'!G16</f>
        <v>MOAL Alain</v>
      </c>
      <c r="G16" s="7" t="str">
        <f>'Planning Bénévoles'!H16</f>
        <v>LANDOUARD Frédéric</v>
      </c>
    </row>
    <row r="17" spans="1:7" ht="24" customHeight="1">
      <c r="A17" s="139"/>
      <c r="B17" s="121"/>
      <c r="C17" s="129"/>
      <c r="D17" s="74" t="s">
        <v>18</v>
      </c>
      <c r="E17" s="7" t="str">
        <f>'Planning Bénévoles'!F17</f>
        <v>RAFFO Carine</v>
      </c>
      <c r="F17" s="7">
        <f>'Planning Bénévoles'!G17</f>
        <v>0</v>
      </c>
      <c r="G17" s="7">
        <f>'Planning Bénévoles'!H17</f>
        <v>0</v>
      </c>
    </row>
    <row r="18" spans="1:7" ht="24" customHeight="1">
      <c r="A18" s="139"/>
      <c r="B18" s="121"/>
      <c r="C18" s="129"/>
      <c r="D18" s="142" t="s">
        <v>19</v>
      </c>
      <c r="E18" s="7" t="str">
        <f>'Planning Bénévoles'!F18</f>
        <v>GUERROT (THG) Gildas</v>
      </c>
      <c r="F18" s="7" t="str">
        <f>'Planning Bénévoles'!G18</f>
        <v>CAHN Didier</v>
      </c>
      <c r="G18" s="7" t="str">
        <f>'Planning Bénévoles'!H18</f>
        <v>MALANDAIN Manuela</v>
      </c>
    </row>
    <row r="19" spans="1:7" ht="24" customHeight="1">
      <c r="A19" s="139"/>
      <c r="B19" s="121"/>
      <c r="C19" s="129"/>
      <c r="D19" s="142"/>
      <c r="E19" s="7" t="str">
        <f>'Planning Bénévoles'!F19</f>
        <v>TROBOE Marcel</v>
      </c>
      <c r="F19" s="7" t="str">
        <f>'Planning Bénévoles'!G19</f>
        <v>BEAUGION (K) Régis</v>
      </c>
      <c r="G19" s="7" t="str">
        <f>'Planning Bénévoles'!H19</f>
        <v>TANGUY Bob</v>
      </c>
    </row>
    <row r="20" spans="1:7" ht="24" customHeight="1">
      <c r="A20" s="139"/>
      <c r="B20" s="121"/>
      <c r="C20" s="129"/>
      <c r="D20" s="74" t="s">
        <v>20</v>
      </c>
      <c r="E20" s="7">
        <f>'Planning Bénévoles'!F20</f>
        <v>0</v>
      </c>
      <c r="F20" s="7" t="str">
        <f>'Planning Bénévoles'!G20</f>
        <v>MALANDAIN Manuela</v>
      </c>
      <c r="G20" s="7">
        <f>'Planning Bénévoles'!H20</f>
        <v>0</v>
      </c>
    </row>
    <row r="21" spans="1:7" ht="24" customHeight="1">
      <c r="A21" s="139"/>
      <c r="B21" s="121"/>
      <c r="C21" s="129"/>
      <c r="D21" s="144" t="s">
        <v>254</v>
      </c>
      <c r="E21" s="7" t="str">
        <f>'Planning Bénévoles'!F21</f>
        <v>LE CORRE  Jérémy</v>
      </c>
      <c r="F21" s="7" t="str">
        <f>'Planning Bénévoles'!G21</f>
        <v>LE BIHAN Guy</v>
      </c>
      <c r="G21" s="7" t="str">
        <f>'Planning Bénévoles'!H21</f>
        <v>DENES Annick</v>
      </c>
    </row>
    <row r="22" spans="1:7" ht="24" customHeight="1">
      <c r="A22" s="139"/>
      <c r="B22" s="121"/>
      <c r="C22" s="129"/>
      <c r="D22" s="145"/>
      <c r="E22" s="7" t="str">
        <f>'Planning Bénévoles'!F22</f>
        <v>BEAUGION (K) Régis</v>
      </c>
      <c r="F22" s="7" t="str">
        <f>'Planning Bénévoles'!G22</f>
        <v>GUERROT (THG) Gildas</v>
      </c>
      <c r="G22" s="7" t="str">
        <f>'Planning Bénévoles'!H22</f>
        <v>RAFFO Carine</v>
      </c>
    </row>
    <row r="23" spans="1:7" ht="24" customHeight="1">
      <c r="A23" s="140"/>
      <c r="B23" s="122"/>
      <c r="C23" s="136"/>
      <c r="D23" s="74" t="s">
        <v>255</v>
      </c>
      <c r="E23" s="7">
        <f>'Planning Bénévoles'!F23</f>
        <v>0</v>
      </c>
      <c r="F23" s="7">
        <f>'Planning Bénévoles'!G23</f>
        <v>0</v>
      </c>
      <c r="G23" s="7">
        <f>'Planning Bénévoles'!H23</f>
        <v>0</v>
      </c>
    </row>
    <row r="24" spans="1:7" ht="24" customHeight="1">
      <c r="A24" s="135" t="s">
        <v>21</v>
      </c>
      <c r="B24" s="132">
        <f>COUNTIF(E24:E26,"&gt;a")</f>
        <v>2</v>
      </c>
      <c r="C24" s="128">
        <f>COUNTIF(G24:G26,"&gt;a")</f>
        <v>2</v>
      </c>
      <c r="D24" s="150" t="s">
        <v>258</v>
      </c>
      <c r="E24" s="7" t="str">
        <f>'Planning Bénévoles'!F24</f>
        <v>DUPUY Isabelle</v>
      </c>
      <c r="F24" s="7" t="str">
        <f>'Planning Bénévoles'!G24</f>
        <v>TROBOE Marcel</v>
      </c>
      <c r="G24" s="7" t="str">
        <f>'Planning Bénévoles'!H24</f>
        <v>LE ROUX Stéphanie</v>
      </c>
    </row>
    <row r="25" spans="1:7" ht="24" customHeight="1">
      <c r="A25" s="135"/>
      <c r="B25" s="143"/>
      <c r="C25" s="129"/>
      <c r="D25" s="151"/>
      <c r="E25" s="7" t="str">
        <f>'Planning Bénévoles'!F25</f>
        <v>GUEZENNEC (K) Bruno</v>
      </c>
      <c r="F25" s="7">
        <f>'Planning Bénévoles'!G25</f>
        <v>0</v>
      </c>
      <c r="G25" s="7" t="str">
        <f>'Planning Bénévoles'!H25</f>
        <v>DANIEL Alain</v>
      </c>
    </row>
    <row r="26" spans="1:7" ht="24" customHeight="1">
      <c r="A26" s="135"/>
      <c r="B26" s="133"/>
      <c r="C26" s="136"/>
      <c r="D26" s="152"/>
      <c r="E26" s="7">
        <f>'Planning Bénévoles'!F26</f>
        <v>0</v>
      </c>
      <c r="F26" s="7" t="str">
        <f>'Planning Bénévoles'!G26</f>
        <v>NHEK (K) Alexandrine</v>
      </c>
      <c r="G26" s="7">
        <f>'Planning Bénévoles'!H26</f>
        <v>0</v>
      </c>
    </row>
    <row r="27" spans="1:7" ht="24" customHeight="1">
      <c r="A27" s="135" t="s">
        <v>256</v>
      </c>
      <c r="B27" s="120">
        <f>COUNTIF(E27:E29,"&gt;a")</f>
        <v>2</v>
      </c>
      <c r="C27" s="128">
        <f>COUNTIF(G27:G29,"&gt;a")</f>
        <v>2</v>
      </c>
      <c r="D27" s="126"/>
      <c r="E27" s="7" t="str">
        <f>'Planning Bénévoles'!F27</f>
        <v>FLOCH Philippe</v>
      </c>
      <c r="F27" s="7" t="str">
        <f>'Planning Bénévoles'!G27</f>
        <v>LE CORRE  Jérémy</v>
      </c>
      <c r="G27" s="7" t="str">
        <f>'Planning Bénévoles'!H27</f>
        <v>MIGLIACCIO Claire</v>
      </c>
    </row>
    <row r="28" spans="1:7" ht="24" customHeight="1">
      <c r="A28" s="135"/>
      <c r="B28" s="121"/>
      <c r="C28" s="129"/>
      <c r="D28" s="127"/>
      <c r="E28" s="7" t="str">
        <f>'Planning Bénévoles'!F28</f>
        <v>LECHAT Loïc</v>
      </c>
      <c r="F28" s="7" t="str">
        <f>'Planning Bénévoles'!G28</f>
        <v>KERLEO Anne Marie</v>
      </c>
      <c r="G28" s="7" t="str">
        <f>'Planning Bénévoles'!H28</f>
        <v>CORNEC Lucas</v>
      </c>
    </row>
    <row r="29" spans="1:7" ht="24" customHeight="1">
      <c r="A29" s="138"/>
      <c r="B29" s="131"/>
      <c r="C29" s="130"/>
      <c r="D29" s="127"/>
      <c r="E29" s="7">
        <f>'Planning Bénévoles'!F29</f>
        <v>0</v>
      </c>
      <c r="F29" s="7">
        <f>'Planning Bénévoles'!G29</f>
        <v>0</v>
      </c>
      <c r="G29" s="7">
        <f>'Planning Bénévoles'!H29</f>
        <v>0</v>
      </c>
    </row>
    <row r="30" spans="1:7" ht="24" customHeight="1">
      <c r="A30" s="146" t="s">
        <v>257</v>
      </c>
      <c r="B30" s="132">
        <f t="shared" ref="B30" si="0">COUNTIF(E30:E31,"&gt;a")</f>
        <v>1</v>
      </c>
      <c r="C30" s="132">
        <f>COUNTIF(G30:G31,"&gt;a")</f>
        <v>2</v>
      </c>
      <c r="D30" s="148" t="s">
        <v>258</v>
      </c>
      <c r="E30" s="7" t="str">
        <f>'Planning Bénévoles'!F30</f>
        <v>MALANDAIN Manuela</v>
      </c>
      <c r="F30" s="7" t="str">
        <f>'Planning Bénévoles'!G30</f>
        <v>PLOUZENNEC Nadine</v>
      </c>
      <c r="G30" s="7" t="str">
        <f>'Planning Bénévoles'!H30</f>
        <v>BASTARD Chloé</v>
      </c>
    </row>
    <row r="31" spans="1:7" ht="24" customHeight="1">
      <c r="A31" s="147"/>
      <c r="B31" s="133"/>
      <c r="C31" s="133"/>
      <c r="D31" s="149"/>
      <c r="E31" s="7">
        <f>'Planning Bénévoles'!F31</f>
        <v>0</v>
      </c>
      <c r="F31" s="7" t="str">
        <f>'Planning Bénévoles'!G31</f>
        <v>ROUGER Olga</v>
      </c>
      <c r="G31" s="7" t="str">
        <f>'Planning Bénévoles'!H31</f>
        <v>GUTIERREZ Valentina</v>
      </c>
    </row>
    <row r="32" spans="1:7" ht="24" customHeight="1">
      <c r="A32" s="73" t="s">
        <v>23</v>
      </c>
      <c r="B32" s="76">
        <f>COUNTIF(E32,"&gt;a")</f>
        <v>1</v>
      </c>
      <c r="C32" s="76">
        <f>COUNTIF(G32,"&gt;a")</f>
        <v>1</v>
      </c>
      <c r="D32" s="75"/>
      <c r="E32" s="7" t="str">
        <f>'Planning Bénévoles'!F37</f>
        <v>ROUGER Olga</v>
      </c>
      <c r="F32" s="7" t="str">
        <f>'Planning Bénévoles'!G37</f>
        <v>LE ROUX Stéphanie</v>
      </c>
      <c r="G32" s="7" t="str">
        <f>'Planning Bénévoles'!H37</f>
        <v>ROUGER Olga</v>
      </c>
    </row>
    <row r="33" spans="1:7" ht="24" customHeight="1">
      <c r="A33" s="135" t="s">
        <v>22</v>
      </c>
      <c r="B33" s="123">
        <f>COUNTIF(E33:E35,"&gt;a")</f>
        <v>3</v>
      </c>
      <c r="C33" s="123">
        <f>COUNTIF(G33:G35,"&gt;a")</f>
        <v>2</v>
      </c>
      <c r="D33" s="116"/>
      <c r="E33" s="7" t="str">
        <f>'Planning Bénévoles'!F38</f>
        <v>JANOT (K) Laetitia</v>
      </c>
      <c r="F33" s="7" t="str">
        <f>'Planning Bénévoles'!G38</f>
        <v>DANIEL Annie France</v>
      </c>
      <c r="G33" s="7" t="str">
        <f>'Planning Bénévoles'!H38</f>
        <v>LE CORRE  Jérémy</v>
      </c>
    </row>
    <row r="34" spans="1:7" ht="24" customHeight="1">
      <c r="A34" s="135"/>
      <c r="B34" s="124"/>
      <c r="C34" s="124"/>
      <c r="D34" s="153"/>
      <c r="E34" s="7" t="str">
        <f>'Planning Bénévoles'!F39</f>
        <v>STRUILLOU (K) Charlotte</v>
      </c>
      <c r="F34" s="7" t="str">
        <f>'Planning Bénévoles'!G39</f>
        <v>TANGUY Bob</v>
      </c>
      <c r="G34" s="7" t="str">
        <f>'Planning Bénévoles'!H39</f>
        <v>LE BIHAN Guy</v>
      </c>
    </row>
    <row r="35" spans="1:7" ht="24" customHeight="1">
      <c r="A35" s="135"/>
      <c r="B35" s="125"/>
      <c r="C35" s="125"/>
      <c r="D35" s="117"/>
      <c r="E35" s="7" t="str">
        <f>'Planning Bénévoles'!F40</f>
        <v>NHEK (K) Alexandrine</v>
      </c>
      <c r="F35" s="7" t="str">
        <f>'Planning Bénévoles'!G40</f>
        <v>LANDOUARD Frédéric</v>
      </c>
      <c r="G35" s="7">
        <f>'Planning Bénévoles'!H40</f>
        <v>0</v>
      </c>
    </row>
  </sheetData>
  <mergeCells count="33">
    <mergeCell ref="D24:D26"/>
    <mergeCell ref="B27:B29"/>
    <mergeCell ref="C27:C29"/>
    <mergeCell ref="D27:D29"/>
    <mergeCell ref="A30:A31"/>
    <mergeCell ref="D30:D31"/>
    <mergeCell ref="A27:A29"/>
    <mergeCell ref="A33:A35"/>
    <mergeCell ref="B33:B35"/>
    <mergeCell ref="C33:C35"/>
    <mergeCell ref="D33:D35"/>
    <mergeCell ref="B30:B31"/>
    <mergeCell ref="C30:C31"/>
    <mergeCell ref="D7:D10"/>
    <mergeCell ref="D11:D14"/>
    <mergeCell ref="D15:D16"/>
    <mergeCell ref="D18:D19"/>
    <mergeCell ref="D21:D22"/>
    <mergeCell ref="A7:A23"/>
    <mergeCell ref="B7:B23"/>
    <mergeCell ref="C7:C23"/>
    <mergeCell ref="A24:A26"/>
    <mergeCell ref="B24:B26"/>
    <mergeCell ref="C24:C26"/>
    <mergeCell ref="A5:A6"/>
    <mergeCell ref="B5:B6"/>
    <mergeCell ref="C5:C6"/>
    <mergeCell ref="D5:D6"/>
    <mergeCell ref="E1:G1"/>
    <mergeCell ref="A3:A4"/>
    <mergeCell ref="B3:B4"/>
    <mergeCell ref="C3:C4"/>
    <mergeCell ref="D3:D4"/>
  </mergeCells>
  <printOptions horizontalCentered="1"/>
  <pageMargins left="0.19685039370078741" right="0.19685039370078741" top="1.4960629921259843" bottom="1.1811023622047245" header="0.55118110236220474" footer="0.39370078740157483"/>
  <pageSetup paperSize="9" scale="52" pageOrder="overThenDown" orientation="landscape" useFirstPageNumber="1" horizontalDpi="0" verticalDpi="0"/>
  <headerFooter alignWithMargins="0">
    <oddHeader xml:space="preserve">&amp;C&amp;"Avenir Book,Normal"&amp;20&amp;U&amp;K000000MARDI
</oddHeader>
    <oddFooter>&amp;R&amp;"Avenir Book,Normal"&amp;14&amp;K000000Sophie MARCHE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5"/>
  <sheetViews>
    <sheetView showZeros="0" zoomScaleNormal="100" workbookViewId="0">
      <selection activeCell="C33" sqref="C33:C35"/>
    </sheetView>
  </sheetViews>
  <sheetFormatPr baseColWidth="10" defaultRowHeight="17"/>
  <cols>
    <col min="1" max="1" width="29.7109375" style="1" customWidth="1"/>
    <col min="2" max="3" width="12.28515625" style="1" customWidth="1"/>
    <col min="4" max="4" width="24.5703125" style="1" customWidth="1"/>
    <col min="5" max="7" width="30.7109375" style="1" customWidth="1"/>
    <col min="8" max="16384" width="10.7109375" style="1"/>
  </cols>
  <sheetData>
    <row r="1" spans="1:7" ht="22.75" customHeight="1">
      <c r="A1" s="77"/>
      <c r="B1" s="78" t="s">
        <v>30</v>
      </c>
      <c r="C1" s="79" t="s">
        <v>31</v>
      </c>
      <c r="D1" s="79" t="s">
        <v>0</v>
      </c>
      <c r="E1" s="154" t="s">
        <v>3</v>
      </c>
      <c r="F1" s="155"/>
      <c r="G1" s="156"/>
    </row>
    <row r="2" spans="1:7" ht="22.75" customHeight="1">
      <c r="A2" s="77"/>
      <c r="B2" s="77"/>
      <c r="C2" s="77"/>
      <c r="D2" s="77"/>
      <c r="E2" s="78" t="s">
        <v>8</v>
      </c>
      <c r="F2" s="79" t="s">
        <v>9</v>
      </c>
      <c r="G2" s="79" t="s">
        <v>10</v>
      </c>
    </row>
    <row r="3" spans="1:7" ht="24" customHeight="1">
      <c r="A3" s="157" t="s">
        <v>12</v>
      </c>
      <c r="B3" s="132">
        <f>COUNTIF(E3:E4,"&gt;a")</f>
        <v>2</v>
      </c>
      <c r="C3" s="128">
        <f>COUNTIF(G3:G4,"&gt;a")</f>
        <v>1</v>
      </c>
      <c r="D3" s="159"/>
      <c r="E3" s="80" t="str">
        <f>'Planning Bénévoles'!I3</f>
        <v>TROBOE Marcel</v>
      </c>
      <c r="F3" s="80" t="str">
        <f>'Planning Bénévoles'!J3</f>
        <v>LE GALL Yves</v>
      </c>
      <c r="G3" s="80">
        <f>'Planning Bénévoles'!K3</f>
        <v>0</v>
      </c>
    </row>
    <row r="4" spans="1:7" ht="24" customHeight="1">
      <c r="A4" s="158"/>
      <c r="B4" s="133"/>
      <c r="C4" s="136"/>
      <c r="D4" s="160"/>
      <c r="E4" s="80" t="str">
        <f>'Planning Bénévoles'!I4</f>
        <v>BOTHOREL Hélène</v>
      </c>
      <c r="F4" s="80" t="str">
        <f>'Planning Bénévoles'!J4</f>
        <v>LE BAIL Hervé</v>
      </c>
      <c r="G4" s="80" t="str">
        <f>'Planning Bénévoles'!K4</f>
        <v>MARCHE Sophie</v>
      </c>
    </row>
    <row r="5" spans="1:7" ht="24" customHeight="1">
      <c r="A5" s="157" t="s">
        <v>13</v>
      </c>
      <c r="B5" s="132">
        <f>COUNTIF(E5:E6,"&gt;a")</f>
        <v>1</v>
      </c>
      <c r="C5" s="128">
        <f>COUNTIF(G5:G6,"&gt;a")</f>
        <v>1</v>
      </c>
      <c r="D5" s="159"/>
      <c r="E5" s="80" t="str">
        <f>'Planning Bénévoles'!I5</f>
        <v>MALANDAIN Manuela</v>
      </c>
      <c r="F5" s="80" t="str">
        <f>'Planning Bénévoles'!J5</f>
        <v>TROBOE Marcel</v>
      </c>
      <c r="G5" s="80" t="str">
        <f>'Planning Bénévoles'!K5</f>
        <v>BOURGUIGNON Catherine</v>
      </c>
    </row>
    <row r="6" spans="1:7" ht="24" customHeight="1">
      <c r="A6" s="158"/>
      <c r="B6" s="133"/>
      <c r="C6" s="136"/>
      <c r="D6" s="160"/>
      <c r="E6" s="80">
        <f>'Planning Bénévoles'!I6</f>
        <v>0</v>
      </c>
      <c r="F6" s="80" t="str">
        <f>'Planning Bénévoles'!J6</f>
        <v>TANGUY Bob</v>
      </c>
      <c r="G6" s="80">
        <f>'Planning Bénévoles'!K6</f>
        <v>0</v>
      </c>
    </row>
    <row r="7" spans="1:7" ht="24" customHeight="1">
      <c r="A7" s="157" t="s">
        <v>14</v>
      </c>
      <c r="B7" s="120">
        <f>COUNTIF(E7:E23,"&gt;a")</f>
        <v>11</v>
      </c>
      <c r="C7" s="128">
        <f>COUNTIF(G7:G23,"&gt;a")</f>
        <v>4</v>
      </c>
      <c r="D7" s="163" t="s">
        <v>15</v>
      </c>
      <c r="E7" s="80" t="str">
        <f>'Planning Bénévoles'!I7</f>
        <v>BEZIVIN Daniel</v>
      </c>
      <c r="F7" s="80" t="str">
        <f>'Planning Bénévoles'!J7</f>
        <v>LANDOUARD Frédéric</v>
      </c>
      <c r="G7" s="80" t="str">
        <f>'Planning Bénévoles'!K7</f>
        <v>MALANDAIN Manuela</v>
      </c>
    </row>
    <row r="8" spans="1:7" ht="24" customHeight="1">
      <c r="A8" s="161"/>
      <c r="B8" s="121"/>
      <c r="C8" s="129"/>
      <c r="D8" s="164"/>
      <c r="E8" s="80" t="str">
        <f>'Planning Bénévoles'!I8</f>
        <v>TANGUY Bob</v>
      </c>
      <c r="F8" s="80" t="str">
        <f>'Planning Bénévoles'!J8</f>
        <v>CAHN Didier</v>
      </c>
      <c r="G8" s="80" t="str">
        <f>'Planning Bénévoles'!K8</f>
        <v>LE BIHAN Guy</v>
      </c>
    </row>
    <row r="9" spans="1:7" ht="24" customHeight="1">
      <c r="A9" s="161"/>
      <c r="B9" s="121"/>
      <c r="C9" s="129"/>
      <c r="D9" s="164"/>
      <c r="E9" s="80" t="str">
        <f>'Planning Bénévoles'!I9</f>
        <v>FER (THG) Mélissa</v>
      </c>
      <c r="F9" s="80" t="str">
        <f>'Planning Bénévoles'!J9</f>
        <v>FER (THG) Mélissa</v>
      </c>
      <c r="G9" s="80">
        <f>'Planning Bénévoles'!K9</f>
        <v>0</v>
      </c>
    </row>
    <row r="10" spans="1:7" ht="24" customHeight="1">
      <c r="A10" s="161"/>
      <c r="B10" s="121"/>
      <c r="C10" s="129"/>
      <c r="D10" s="165"/>
      <c r="E10" s="80">
        <f>'Planning Bénévoles'!I10</f>
        <v>0</v>
      </c>
      <c r="F10" s="80">
        <f>'Planning Bénévoles'!J10</f>
        <v>0</v>
      </c>
      <c r="G10" s="80">
        <f>'Planning Bénévoles'!K10</f>
        <v>0</v>
      </c>
    </row>
    <row r="11" spans="1:7" ht="24" customHeight="1">
      <c r="A11" s="161"/>
      <c r="B11" s="121"/>
      <c r="C11" s="129"/>
      <c r="D11" s="166" t="s">
        <v>16</v>
      </c>
      <c r="E11" s="80" t="str">
        <f>'Planning Bénévoles'!I11</f>
        <v>ROUGER Olga</v>
      </c>
      <c r="F11" s="80" t="str">
        <f>'Planning Bénévoles'!J11</f>
        <v>ROBERT Mireille</v>
      </c>
      <c r="G11" s="80">
        <f>'Planning Bénévoles'!K11</f>
        <v>0</v>
      </c>
    </row>
    <row r="12" spans="1:7" ht="24" customHeight="1">
      <c r="A12" s="161"/>
      <c r="B12" s="121"/>
      <c r="C12" s="129"/>
      <c r="D12" s="167"/>
      <c r="E12" s="80" t="str">
        <f>'Planning Bénévoles'!I12</f>
        <v>PARISSE (THG) Amélie</v>
      </c>
      <c r="F12" s="80" t="str">
        <f>'Planning Bénévoles'!J12</f>
        <v>LE BOSSER Jean René</v>
      </c>
      <c r="G12" s="80">
        <f>'Planning Bénévoles'!K12</f>
        <v>0</v>
      </c>
    </row>
    <row r="13" spans="1:7" ht="24" customHeight="1">
      <c r="A13" s="161"/>
      <c r="B13" s="121"/>
      <c r="C13" s="129"/>
      <c r="D13" s="167"/>
      <c r="E13" s="80">
        <f>'Planning Bénévoles'!I13</f>
        <v>0</v>
      </c>
      <c r="F13" s="80" t="str">
        <f>'Planning Bénévoles'!J13</f>
        <v>MALANDAIN Manuela</v>
      </c>
      <c r="G13" s="80">
        <f>'Planning Bénévoles'!K13</f>
        <v>0</v>
      </c>
    </row>
    <row r="14" spans="1:7" ht="24" customHeight="1">
      <c r="A14" s="161"/>
      <c r="B14" s="121"/>
      <c r="C14" s="129"/>
      <c r="D14" s="168"/>
      <c r="E14" s="80">
        <f>'Planning Bénévoles'!I14</f>
        <v>0</v>
      </c>
      <c r="F14" s="80">
        <f>'Planning Bénévoles'!J14</f>
        <v>0</v>
      </c>
      <c r="G14" s="80">
        <f>'Planning Bénévoles'!K14</f>
        <v>0</v>
      </c>
    </row>
    <row r="15" spans="1:7" ht="24" customHeight="1">
      <c r="A15" s="161"/>
      <c r="B15" s="121"/>
      <c r="C15" s="129"/>
      <c r="D15" s="166" t="s">
        <v>17</v>
      </c>
      <c r="E15" s="80" t="str">
        <f>'Planning Bénévoles'!I15</f>
        <v>DANGÉ Jean Pierre</v>
      </c>
      <c r="F15" s="80" t="str">
        <f>'Planning Bénévoles'!J15</f>
        <v>RAFFO Carine</v>
      </c>
      <c r="G15" s="80" t="str">
        <f>'Planning Bénévoles'!K15</f>
        <v>LE ROY  Julian</v>
      </c>
    </row>
    <row r="16" spans="1:7" ht="24" customHeight="1">
      <c r="A16" s="161"/>
      <c r="B16" s="121"/>
      <c r="C16" s="129"/>
      <c r="D16" s="168"/>
      <c r="E16" s="80" t="str">
        <f>'Planning Bénévoles'!I16</f>
        <v>RAFFO Carine</v>
      </c>
      <c r="F16" s="80" t="str">
        <f>'Planning Bénévoles'!J16</f>
        <v>LE BOSSER Liliane</v>
      </c>
      <c r="G16" s="80">
        <f>'Planning Bénévoles'!K16</f>
        <v>0</v>
      </c>
    </row>
    <row r="17" spans="1:7" ht="24" customHeight="1">
      <c r="A17" s="161"/>
      <c r="B17" s="121"/>
      <c r="C17" s="129"/>
      <c r="D17" s="81" t="s">
        <v>18</v>
      </c>
      <c r="E17" s="80">
        <f>'Planning Bénévoles'!I17</f>
        <v>0</v>
      </c>
      <c r="F17" s="80">
        <f>'Planning Bénévoles'!J17</f>
        <v>0</v>
      </c>
      <c r="G17" s="80">
        <f>'Planning Bénévoles'!K17</f>
        <v>0</v>
      </c>
    </row>
    <row r="18" spans="1:7" ht="24" customHeight="1">
      <c r="A18" s="161"/>
      <c r="B18" s="121"/>
      <c r="C18" s="129"/>
      <c r="D18" s="166" t="s">
        <v>19</v>
      </c>
      <c r="E18" s="80" t="str">
        <f>'Planning Bénévoles'!I18</f>
        <v>LANDOUARD Frédéric</v>
      </c>
      <c r="F18" s="80" t="str">
        <f>'Planning Bénévoles'!J18</f>
        <v>BOURGUIGNON Catherine</v>
      </c>
      <c r="G18" s="80">
        <f>'Planning Bénévoles'!K18</f>
        <v>0</v>
      </c>
    </row>
    <row r="19" spans="1:7" ht="24" customHeight="1">
      <c r="A19" s="161"/>
      <c r="B19" s="121"/>
      <c r="C19" s="129"/>
      <c r="D19" s="168"/>
      <c r="E19" s="80" t="str">
        <f>'Planning Bénévoles'!I19</f>
        <v>FISSEUX Rosalina</v>
      </c>
      <c r="F19" s="80" t="str">
        <f>'Planning Bénévoles'!J19</f>
        <v>LE ROY  Julian</v>
      </c>
      <c r="G19" s="80">
        <f>'Planning Bénévoles'!K19</f>
        <v>0</v>
      </c>
    </row>
    <row r="20" spans="1:7" ht="24" customHeight="1">
      <c r="A20" s="161"/>
      <c r="B20" s="121"/>
      <c r="C20" s="129"/>
      <c r="D20" s="81" t="s">
        <v>20</v>
      </c>
      <c r="E20" s="80">
        <f>'Planning Bénévoles'!I20</f>
        <v>0</v>
      </c>
      <c r="F20" s="80">
        <f>'Planning Bénévoles'!J20</f>
        <v>0</v>
      </c>
      <c r="G20" s="80">
        <f>'Planning Bénévoles'!K20</f>
        <v>0</v>
      </c>
    </row>
    <row r="21" spans="1:7" ht="24" customHeight="1">
      <c r="A21" s="161"/>
      <c r="B21" s="121"/>
      <c r="C21" s="129"/>
      <c r="D21" s="166" t="s">
        <v>254</v>
      </c>
      <c r="E21" s="80" t="str">
        <f>'Planning Bénévoles'!I21</f>
        <v>LE BAIL Hervé</v>
      </c>
      <c r="F21" s="80" t="str">
        <f>'Planning Bénévoles'!J21</f>
        <v>BOTHOREL Hélène</v>
      </c>
      <c r="G21" s="80" t="str">
        <f>'Planning Bénévoles'!K21</f>
        <v>RAFFO Carine</v>
      </c>
    </row>
    <row r="22" spans="1:7" ht="24" customHeight="1">
      <c r="A22" s="161"/>
      <c r="B22" s="121"/>
      <c r="C22" s="129"/>
      <c r="D22" s="168"/>
      <c r="E22" s="80" t="str">
        <f>'Planning Bénévoles'!I22</f>
        <v>LE BIHAN Guy</v>
      </c>
      <c r="F22" s="80" t="str">
        <f>'Planning Bénévoles'!J22</f>
        <v>MOAL Alain</v>
      </c>
      <c r="G22" s="80">
        <f>'Planning Bénévoles'!K22</f>
        <v>0</v>
      </c>
    </row>
    <row r="23" spans="1:7" ht="24" customHeight="1">
      <c r="A23" s="162"/>
      <c r="B23" s="122"/>
      <c r="C23" s="136"/>
      <c r="D23" s="81" t="s">
        <v>255</v>
      </c>
      <c r="E23" s="80" t="e">
        <f>'Planning Bénévoles'!#REF!</f>
        <v>#REF!</v>
      </c>
      <c r="F23" s="80">
        <f>'Planning Bénévoles'!J23</f>
        <v>0</v>
      </c>
      <c r="G23" s="80">
        <f>'Planning Bénévoles'!K23</f>
        <v>0</v>
      </c>
    </row>
    <row r="24" spans="1:7" ht="24" customHeight="1">
      <c r="A24" s="169" t="s">
        <v>21</v>
      </c>
      <c r="B24" s="132">
        <f>COUNTIF(E24:E26,"&gt;a")</f>
        <v>2</v>
      </c>
      <c r="C24" s="128">
        <f>COUNTIF(G24:G26,"&gt;a")</f>
        <v>0</v>
      </c>
      <c r="D24" s="163" t="s">
        <v>258</v>
      </c>
      <c r="E24" s="80" t="str">
        <f>'Planning Bénévoles'!I24</f>
        <v>MOAL Alain</v>
      </c>
      <c r="F24" s="80" t="str">
        <f>'Planning Bénévoles'!J24</f>
        <v>BEZIVIN Daniel</v>
      </c>
      <c r="G24" s="80">
        <f>'Planning Bénévoles'!K24</f>
        <v>0</v>
      </c>
    </row>
    <row r="25" spans="1:7" ht="24" customHeight="1">
      <c r="A25" s="161"/>
      <c r="B25" s="143"/>
      <c r="C25" s="129"/>
      <c r="D25" s="164"/>
      <c r="E25" s="80" t="str">
        <f>'Planning Bénévoles'!I25</f>
        <v>BOURGEON (THG) Jérémy</v>
      </c>
      <c r="F25" s="80" t="str">
        <f>'Planning Bénévoles'!J25</f>
        <v>PARISSE (THG) Amélie</v>
      </c>
      <c r="G25" s="80">
        <f>'Planning Bénévoles'!K25</f>
        <v>0</v>
      </c>
    </row>
    <row r="26" spans="1:7" ht="24" customHeight="1">
      <c r="A26" s="158"/>
      <c r="B26" s="133"/>
      <c r="C26" s="136"/>
      <c r="D26" s="165"/>
      <c r="E26" s="80">
        <f>'Planning Bénévoles'!I26</f>
        <v>0</v>
      </c>
      <c r="F26" s="80">
        <f>'Planning Bénévoles'!J26</f>
        <v>0</v>
      </c>
      <c r="G26" s="80">
        <f>'Planning Bénévoles'!K26</f>
        <v>0</v>
      </c>
    </row>
    <row r="27" spans="1:7" ht="24" customHeight="1">
      <c r="A27" s="157" t="s">
        <v>256</v>
      </c>
      <c r="B27" s="120">
        <f>COUNTIF(E27:E29,"&gt;a")</f>
        <v>2</v>
      </c>
      <c r="C27" s="128">
        <f>COUNTIF(G27:G29,"&gt;a")</f>
        <v>2</v>
      </c>
      <c r="D27" s="159"/>
      <c r="E27" s="80" t="str">
        <f>'Planning Bénévoles'!I27</f>
        <v>ROCHCONGAR Christelle</v>
      </c>
      <c r="F27" s="80" t="str">
        <f>'Planning Bénévoles'!J27</f>
        <v>LE CORRE  Jérémy</v>
      </c>
      <c r="G27" s="80" t="str">
        <f>'Planning Bénévoles'!K27</f>
        <v>CORNEC Lucas</v>
      </c>
    </row>
    <row r="28" spans="1:7" ht="24" customHeight="1">
      <c r="A28" s="161"/>
      <c r="B28" s="121"/>
      <c r="C28" s="129"/>
      <c r="D28" s="170"/>
      <c r="E28" s="80" t="str">
        <f>'Planning Bénévoles'!I28</f>
        <v>FLOCH Philippe</v>
      </c>
      <c r="F28" s="80" t="str">
        <f>'Planning Bénévoles'!J28</f>
        <v>COCHOU Philippe</v>
      </c>
      <c r="G28" s="80" t="str">
        <f>'Planning Bénévoles'!K28</f>
        <v>LE CORRE  Jérémy</v>
      </c>
    </row>
    <row r="29" spans="1:7" ht="24" customHeight="1">
      <c r="A29" s="158"/>
      <c r="B29" s="131"/>
      <c r="C29" s="130"/>
      <c r="D29" s="171"/>
      <c r="E29" s="80">
        <f>'Planning Bénévoles'!I29</f>
        <v>0</v>
      </c>
      <c r="F29" s="80">
        <f>'Planning Bénévoles'!J29</f>
        <v>0</v>
      </c>
      <c r="G29" s="80">
        <f>'Planning Bénévoles'!K29</f>
        <v>0</v>
      </c>
    </row>
    <row r="30" spans="1:7" ht="24" customHeight="1">
      <c r="A30" s="172" t="s">
        <v>257</v>
      </c>
      <c r="B30" s="132">
        <f t="shared" ref="B30" si="0">COUNTIF(E30:E31,"&gt;a")</f>
        <v>1</v>
      </c>
      <c r="C30" s="132">
        <f>COUNTIF(G30:G31,"&gt;a")</f>
        <v>2</v>
      </c>
      <c r="D30" s="174" t="s">
        <v>258</v>
      </c>
      <c r="E30" s="80" t="str">
        <f>'Planning Bénévoles'!I30</f>
        <v>MARCHE Sophie</v>
      </c>
      <c r="F30" s="80" t="str">
        <f>'Planning Bénévoles'!J30</f>
        <v>PLOUZENNEC Nadine</v>
      </c>
      <c r="G30" s="80" t="str">
        <f>'Planning Bénévoles'!K30</f>
        <v>BÉNIER Alizée</v>
      </c>
    </row>
    <row r="31" spans="1:7" ht="24" customHeight="1">
      <c r="A31" s="173"/>
      <c r="B31" s="133"/>
      <c r="C31" s="133"/>
      <c r="D31" s="175"/>
      <c r="E31" s="80">
        <f>'Planning Bénévoles'!I31</f>
        <v>0</v>
      </c>
      <c r="F31" s="80" t="str">
        <f>'Planning Bénévoles'!J31</f>
        <v>DENES Annick</v>
      </c>
      <c r="G31" s="80" t="str">
        <f>'Planning Bénévoles'!K31</f>
        <v>GARCETTE Jade</v>
      </c>
    </row>
    <row r="32" spans="1:7" ht="24" customHeight="1">
      <c r="A32" s="82" t="s">
        <v>23</v>
      </c>
      <c r="B32" s="76">
        <f>COUNTIF(E32,"&gt;a")</f>
        <v>1</v>
      </c>
      <c r="C32" s="76">
        <f>COUNTIF(G32,"&gt;a")</f>
        <v>0</v>
      </c>
      <c r="D32" s="83"/>
      <c r="E32" s="80" t="str">
        <f>'Planning Bénévoles'!I37</f>
        <v>LE CORRE  Jérémy</v>
      </c>
      <c r="F32" s="80" t="str">
        <f>'Planning Bénévoles'!J37</f>
        <v>ROUGER Olga</v>
      </c>
      <c r="G32" s="80">
        <f>'Planning Bénévoles'!K37</f>
        <v>0</v>
      </c>
    </row>
    <row r="33" spans="1:7" ht="24" customHeight="1">
      <c r="A33" s="157" t="s">
        <v>22</v>
      </c>
      <c r="B33" s="123">
        <f>COUNTIF(E33:E35,"&gt;a")</f>
        <v>2</v>
      </c>
      <c r="C33" s="123">
        <f>COUNTIF(G33:G35,"&gt;a")</f>
        <v>0</v>
      </c>
      <c r="D33" s="176"/>
      <c r="E33" s="80" t="str">
        <f>'Planning Bénévoles'!I38</f>
        <v>DESJARDINS Jean Luc</v>
      </c>
      <c r="F33" s="80" t="str">
        <f>'Planning Bénévoles'!J38</f>
        <v>DESJARDINS Jean Luc</v>
      </c>
      <c r="G33" s="80">
        <f>'Planning Bénévoles'!K38</f>
        <v>0</v>
      </c>
    </row>
    <row r="34" spans="1:7" ht="24" customHeight="1">
      <c r="A34" s="161"/>
      <c r="B34" s="124"/>
      <c r="C34" s="124"/>
      <c r="D34" s="177"/>
      <c r="E34" s="80" t="str">
        <f>'Planning Bénévoles'!I39</f>
        <v>ROBERT Mireille</v>
      </c>
      <c r="F34" s="80">
        <f>'Planning Bénévoles'!J39</f>
        <v>0</v>
      </c>
      <c r="G34" s="80">
        <f>'Planning Bénévoles'!K39</f>
        <v>0</v>
      </c>
    </row>
    <row r="35" spans="1:7" ht="24" customHeight="1">
      <c r="A35" s="158"/>
      <c r="B35" s="125"/>
      <c r="C35" s="125"/>
      <c r="D35" s="178"/>
      <c r="E35" s="80">
        <f>'Planning Bénévoles'!I40</f>
        <v>0</v>
      </c>
      <c r="F35" s="80">
        <f>'Planning Bénévoles'!J40</f>
        <v>0</v>
      </c>
      <c r="G35" s="80">
        <f>'Planning Bénévoles'!K40</f>
        <v>0</v>
      </c>
    </row>
  </sheetData>
  <sheetProtection sheet="1" objects="1" scenarios="1"/>
  <mergeCells count="33">
    <mergeCell ref="A30:A31"/>
    <mergeCell ref="B30:B31"/>
    <mergeCell ref="C30:C31"/>
    <mergeCell ref="D30:D31"/>
    <mergeCell ref="A33:A35"/>
    <mergeCell ref="B33:B35"/>
    <mergeCell ref="C33:C35"/>
    <mergeCell ref="D33:D35"/>
    <mergeCell ref="A24:A26"/>
    <mergeCell ref="B24:B26"/>
    <mergeCell ref="C24:C26"/>
    <mergeCell ref="D24:D26"/>
    <mergeCell ref="A27:A29"/>
    <mergeCell ref="B27:B29"/>
    <mergeCell ref="C27:C29"/>
    <mergeCell ref="D27:D29"/>
    <mergeCell ref="A5:A6"/>
    <mergeCell ref="B5:B6"/>
    <mergeCell ref="C5:C6"/>
    <mergeCell ref="D5:D6"/>
    <mergeCell ref="A7:A23"/>
    <mergeCell ref="B7:B23"/>
    <mergeCell ref="C7:C23"/>
    <mergeCell ref="D7:D10"/>
    <mergeCell ref="D11:D14"/>
    <mergeCell ref="D15:D16"/>
    <mergeCell ref="D18:D19"/>
    <mergeCell ref="D21:D22"/>
    <mergeCell ref="E1:G1"/>
    <mergeCell ref="A3:A4"/>
    <mergeCell ref="B3:B4"/>
    <mergeCell ref="C3:C4"/>
    <mergeCell ref="D3:D4"/>
  </mergeCells>
  <printOptions horizontalCentered="1"/>
  <pageMargins left="0.19685039370078741" right="0.19685039370078741" top="1.4960629921259843" bottom="1.1811023622047245" header="0.55118110236220474" footer="0.39370078740157483"/>
  <pageSetup paperSize="9" scale="52" pageOrder="overThenDown" orientation="landscape" useFirstPageNumber="1" horizontalDpi="0" verticalDpi="0"/>
  <headerFooter alignWithMargins="0">
    <oddHeader xml:space="preserve">&amp;C&amp;"Avenir Book,Normal"&amp;20&amp;U&amp;K000000MERCREDI
</oddHeader>
    <oddFooter>&amp;R&amp;"Avenir Book,Normal"&amp;14&amp;K000000Sophie MARCHE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5"/>
  <sheetViews>
    <sheetView showZeros="0" zoomScaleNormal="100" workbookViewId="0">
      <selection activeCell="C30" sqref="C30:C31"/>
    </sheetView>
  </sheetViews>
  <sheetFormatPr baseColWidth="10" defaultRowHeight="17"/>
  <cols>
    <col min="1" max="1" width="30" style="1" customWidth="1"/>
    <col min="2" max="3" width="12.28515625" style="1" customWidth="1"/>
    <col min="4" max="4" width="23.85546875" style="1" customWidth="1"/>
    <col min="5" max="7" width="30.7109375" style="1" customWidth="1"/>
    <col min="8" max="16384" width="10.7109375" style="1"/>
  </cols>
  <sheetData>
    <row r="1" spans="1:7" ht="22.75" customHeight="1">
      <c r="A1" s="77"/>
      <c r="B1" s="78" t="s">
        <v>30</v>
      </c>
      <c r="C1" s="79" t="s">
        <v>31</v>
      </c>
      <c r="D1" s="79" t="s">
        <v>0</v>
      </c>
      <c r="E1" s="154" t="s">
        <v>4</v>
      </c>
      <c r="F1" s="155"/>
      <c r="G1" s="156"/>
    </row>
    <row r="2" spans="1:7" ht="22.75" customHeight="1">
      <c r="A2" s="77"/>
      <c r="B2" s="77"/>
      <c r="C2" s="77"/>
      <c r="D2" s="77"/>
      <c r="E2" s="78" t="s">
        <v>8</v>
      </c>
      <c r="F2" s="79" t="s">
        <v>9</v>
      </c>
      <c r="G2" s="79" t="s">
        <v>10</v>
      </c>
    </row>
    <row r="3" spans="1:7" ht="22.75" customHeight="1">
      <c r="A3" s="157" t="s">
        <v>12</v>
      </c>
      <c r="B3" s="132">
        <f>COUNTIF(E3:E4,"&gt;a")</f>
        <v>0</v>
      </c>
      <c r="C3" s="128">
        <f>COUNTIF(G3:G4,"&gt;a")</f>
        <v>0</v>
      </c>
      <c r="D3" s="159"/>
      <c r="E3" s="80">
        <f>'Planning Bénévoles'!L3</f>
        <v>0</v>
      </c>
      <c r="F3" s="80">
        <f>'Planning Bénévoles'!M3</f>
        <v>0</v>
      </c>
      <c r="G3" s="80">
        <f>'Planning Bénévoles'!N3</f>
        <v>0</v>
      </c>
    </row>
    <row r="4" spans="1:7" ht="22.75" customHeight="1">
      <c r="A4" s="158"/>
      <c r="B4" s="133"/>
      <c r="C4" s="136"/>
      <c r="D4" s="160"/>
      <c r="E4" s="80">
        <f>'Planning Bénévoles'!L4</f>
        <v>0</v>
      </c>
      <c r="F4" s="80">
        <f>'Planning Bénévoles'!M4</f>
        <v>0</v>
      </c>
      <c r="G4" s="80">
        <f>'Planning Bénévoles'!N4</f>
        <v>0</v>
      </c>
    </row>
    <row r="5" spans="1:7" ht="22.75" customHeight="1">
      <c r="A5" s="157" t="s">
        <v>13</v>
      </c>
      <c r="B5" s="132">
        <f>COUNTIF(E5:E6,"&gt;a")</f>
        <v>0</v>
      </c>
      <c r="C5" s="128">
        <f>COUNTIF(G5:G6,"&gt;a")</f>
        <v>0</v>
      </c>
      <c r="D5" s="159"/>
      <c r="E5" s="80">
        <f>'Planning Bénévoles'!L5</f>
        <v>0</v>
      </c>
      <c r="F5" s="80">
        <f>'Planning Bénévoles'!M5</f>
        <v>0</v>
      </c>
      <c r="G5" s="80">
        <f>'Planning Bénévoles'!N5</f>
        <v>0</v>
      </c>
    </row>
    <row r="6" spans="1:7" ht="22.75" customHeight="1">
      <c r="A6" s="158"/>
      <c r="B6" s="133"/>
      <c r="C6" s="136"/>
      <c r="D6" s="160"/>
      <c r="E6" s="80">
        <f>'Planning Bénévoles'!L6</f>
        <v>0</v>
      </c>
      <c r="F6" s="80">
        <f>'Planning Bénévoles'!M6</f>
        <v>0</v>
      </c>
      <c r="G6" s="80">
        <f>'Planning Bénévoles'!N6</f>
        <v>0</v>
      </c>
    </row>
    <row r="7" spans="1:7" ht="22.75" customHeight="1">
      <c r="A7" s="157" t="s">
        <v>14</v>
      </c>
      <c r="B7" s="120">
        <f>COUNTIF(E7:E23,"&gt;a")</f>
        <v>0</v>
      </c>
      <c r="C7" s="128">
        <f>COUNTIF(G7:G23,"&gt;a")</f>
        <v>0</v>
      </c>
      <c r="D7" s="163" t="s">
        <v>15</v>
      </c>
      <c r="E7" s="80">
        <f>'Planning Bénévoles'!L7</f>
        <v>0</v>
      </c>
      <c r="F7" s="80">
        <f>'Planning Bénévoles'!M7</f>
        <v>0</v>
      </c>
      <c r="G7" s="80">
        <f>'Planning Bénévoles'!N7</f>
        <v>0</v>
      </c>
    </row>
    <row r="8" spans="1:7" ht="22.75" customHeight="1">
      <c r="A8" s="161"/>
      <c r="B8" s="121"/>
      <c r="C8" s="129"/>
      <c r="D8" s="164"/>
      <c r="E8" s="80">
        <f>'Planning Bénévoles'!L8</f>
        <v>0</v>
      </c>
      <c r="F8" s="80">
        <f>'Planning Bénévoles'!M8</f>
        <v>0</v>
      </c>
      <c r="G8" s="80">
        <f>'Planning Bénévoles'!N8</f>
        <v>0</v>
      </c>
    </row>
    <row r="9" spans="1:7" ht="22.75" customHeight="1">
      <c r="A9" s="161"/>
      <c r="B9" s="121"/>
      <c r="C9" s="129"/>
      <c r="D9" s="164"/>
      <c r="E9" s="80">
        <f>'Planning Bénévoles'!L9</f>
        <v>0</v>
      </c>
      <c r="F9" s="80">
        <f>'Planning Bénévoles'!M9</f>
        <v>0</v>
      </c>
      <c r="G9" s="80">
        <f>'Planning Bénévoles'!N9</f>
        <v>0</v>
      </c>
    </row>
    <row r="10" spans="1:7" ht="22.75" customHeight="1">
      <c r="A10" s="161"/>
      <c r="B10" s="121"/>
      <c r="C10" s="129"/>
      <c r="D10" s="165"/>
      <c r="E10" s="80">
        <f>'Planning Bénévoles'!L10</f>
        <v>0</v>
      </c>
      <c r="F10" s="80">
        <f>'Planning Bénévoles'!M10</f>
        <v>0</v>
      </c>
      <c r="G10" s="80">
        <f>'Planning Bénévoles'!N10</f>
        <v>0</v>
      </c>
    </row>
    <row r="11" spans="1:7" ht="22.75" customHeight="1">
      <c r="A11" s="161"/>
      <c r="B11" s="121"/>
      <c r="C11" s="129"/>
      <c r="D11" s="166" t="s">
        <v>16</v>
      </c>
      <c r="E11" s="80">
        <f>'Planning Bénévoles'!L11</f>
        <v>0</v>
      </c>
      <c r="F11" s="80">
        <f>'Planning Bénévoles'!M11</f>
        <v>0</v>
      </c>
      <c r="G11" s="80">
        <f>'Planning Bénévoles'!N11</f>
        <v>0</v>
      </c>
    </row>
    <row r="12" spans="1:7" ht="22.75" customHeight="1">
      <c r="A12" s="161"/>
      <c r="B12" s="121"/>
      <c r="C12" s="129"/>
      <c r="D12" s="167"/>
      <c r="E12" s="80">
        <f>'Planning Bénévoles'!L12</f>
        <v>0</v>
      </c>
      <c r="F12" s="80">
        <f>'Planning Bénévoles'!M12</f>
        <v>0</v>
      </c>
      <c r="G12" s="80">
        <f>'Planning Bénévoles'!N12</f>
        <v>0</v>
      </c>
    </row>
    <row r="13" spans="1:7" ht="22.75" customHeight="1">
      <c r="A13" s="161"/>
      <c r="B13" s="121"/>
      <c r="C13" s="129"/>
      <c r="D13" s="167"/>
      <c r="E13" s="80">
        <f>'Planning Bénévoles'!L13</f>
        <v>0</v>
      </c>
      <c r="F13" s="80">
        <f>'Planning Bénévoles'!M13</f>
        <v>0</v>
      </c>
      <c r="G13" s="80">
        <f>'Planning Bénévoles'!N13</f>
        <v>0</v>
      </c>
    </row>
    <row r="14" spans="1:7" ht="22.75" customHeight="1">
      <c r="A14" s="161"/>
      <c r="B14" s="121"/>
      <c r="C14" s="129"/>
      <c r="D14" s="168"/>
      <c r="E14" s="80">
        <f>'Planning Bénévoles'!L14</f>
        <v>0</v>
      </c>
      <c r="F14" s="80">
        <f>'Planning Bénévoles'!M14</f>
        <v>0</v>
      </c>
      <c r="G14" s="80">
        <f>'Planning Bénévoles'!N14</f>
        <v>0</v>
      </c>
    </row>
    <row r="15" spans="1:7" ht="22.75" customHeight="1">
      <c r="A15" s="161"/>
      <c r="B15" s="121"/>
      <c r="C15" s="129"/>
      <c r="D15" s="166" t="s">
        <v>17</v>
      </c>
      <c r="E15" s="80">
        <f>'Planning Bénévoles'!L15</f>
        <v>0</v>
      </c>
      <c r="F15" s="80">
        <f>'Planning Bénévoles'!M15</f>
        <v>0</v>
      </c>
      <c r="G15" s="80">
        <f>'Planning Bénévoles'!N15</f>
        <v>0</v>
      </c>
    </row>
    <row r="16" spans="1:7" ht="22.75" customHeight="1">
      <c r="A16" s="161"/>
      <c r="B16" s="121"/>
      <c r="C16" s="129"/>
      <c r="D16" s="168"/>
      <c r="E16" s="80">
        <f>'Planning Bénévoles'!L16</f>
        <v>0</v>
      </c>
      <c r="F16" s="80">
        <f>'Planning Bénévoles'!M16</f>
        <v>0</v>
      </c>
      <c r="G16" s="80">
        <f>'Planning Bénévoles'!N16</f>
        <v>0</v>
      </c>
    </row>
    <row r="17" spans="1:7" ht="22.75" customHeight="1">
      <c r="A17" s="161"/>
      <c r="B17" s="121"/>
      <c r="C17" s="129"/>
      <c r="D17" s="81" t="s">
        <v>18</v>
      </c>
      <c r="E17" s="80">
        <f>'Planning Bénévoles'!L17</f>
        <v>0</v>
      </c>
      <c r="F17" s="80">
        <f>'Planning Bénévoles'!M17</f>
        <v>0</v>
      </c>
      <c r="G17" s="80">
        <f>'Planning Bénévoles'!N17</f>
        <v>0</v>
      </c>
    </row>
    <row r="18" spans="1:7" ht="22.75" customHeight="1">
      <c r="A18" s="161"/>
      <c r="B18" s="121"/>
      <c r="C18" s="129"/>
      <c r="D18" s="166" t="s">
        <v>19</v>
      </c>
      <c r="E18" s="80">
        <f>'Planning Bénévoles'!L18</f>
        <v>0</v>
      </c>
      <c r="F18" s="80">
        <f>'Planning Bénévoles'!M18</f>
        <v>0</v>
      </c>
      <c r="G18" s="80">
        <f>'Planning Bénévoles'!N18</f>
        <v>0</v>
      </c>
    </row>
    <row r="19" spans="1:7" ht="22.75" customHeight="1">
      <c r="A19" s="161"/>
      <c r="B19" s="121"/>
      <c r="C19" s="129"/>
      <c r="D19" s="168"/>
      <c r="E19" s="80">
        <f>'Planning Bénévoles'!L19</f>
        <v>0</v>
      </c>
      <c r="F19" s="80">
        <f>'Planning Bénévoles'!M19</f>
        <v>0</v>
      </c>
      <c r="G19" s="80">
        <f>'Planning Bénévoles'!N19</f>
        <v>0</v>
      </c>
    </row>
    <row r="20" spans="1:7" ht="24" customHeight="1">
      <c r="A20" s="161"/>
      <c r="B20" s="121"/>
      <c r="C20" s="129"/>
      <c r="D20" s="81" t="s">
        <v>20</v>
      </c>
      <c r="E20" s="80">
        <f>'Planning Bénévoles'!L20</f>
        <v>0</v>
      </c>
      <c r="F20" s="80">
        <f>'Planning Bénévoles'!M20</f>
        <v>0</v>
      </c>
      <c r="G20" s="80">
        <f>'Planning Bénévoles'!N20</f>
        <v>0</v>
      </c>
    </row>
    <row r="21" spans="1:7" ht="24" customHeight="1">
      <c r="A21" s="161"/>
      <c r="B21" s="121"/>
      <c r="C21" s="129"/>
      <c r="D21" s="166" t="s">
        <v>254</v>
      </c>
      <c r="E21" s="80">
        <f>'Planning Bénévoles'!L21</f>
        <v>0</v>
      </c>
      <c r="F21" s="80">
        <f>'Planning Bénévoles'!M21</f>
        <v>0</v>
      </c>
      <c r="G21" s="80">
        <f>'Planning Bénévoles'!N21</f>
        <v>0</v>
      </c>
    </row>
    <row r="22" spans="1:7" ht="24" customHeight="1">
      <c r="A22" s="161"/>
      <c r="B22" s="121"/>
      <c r="C22" s="129"/>
      <c r="D22" s="168"/>
      <c r="E22" s="80">
        <f>'Planning Bénévoles'!L22</f>
        <v>0</v>
      </c>
      <c r="F22" s="80">
        <f>'Planning Bénévoles'!M22</f>
        <v>0</v>
      </c>
      <c r="G22" s="80">
        <f>'Planning Bénévoles'!N22</f>
        <v>0</v>
      </c>
    </row>
    <row r="23" spans="1:7" ht="24" customHeight="1">
      <c r="A23" s="162"/>
      <c r="B23" s="122"/>
      <c r="C23" s="136"/>
      <c r="D23" s="81" t="s">
        <v>255</v>
      </c>
      <c r="E23" s="80">
        <f>'Planning Bénévoles'!L23</f>
        <v>0</v>
      </c>
      <c r="F23" s="80">
        <f>'Planning Bénévoles'!M23</f>
        <v>0</v>
      </c>
      <c r="G23" s="80">
        <f>'Planning Bénévoles'!N23</f>
        <v>0</v>
      </c>
    </row>
    <row r="24" spans="1:7" ht="24" customHeight="1">
      <c r="A24" s="169" t="s">
        <v>21</v>
      </c>
      <c r="B24" s="132">
        <f>COUNTIF(E24:E26,"&gt;a")</f>
        <v>0</v>
      </c>
      <c r="C24" s="128">
        <f>COUNTIF(G24:G26,"&gt;a")</f>
        <v>0</v>
      </c>
      <c r="D24" s="163" t="s">
        <v>258</v>
      </c>
      <c r="E24" s="80">
        <f>'Planning Bénévoles'!L24</f>
        <v>0</v>
      </c>
      <c r="F24" s="80">
        <f>'Planning Bénévoles'!M24</f>
        <v>0</v>
      </c>
      <c r="G24" s="80">
        <f>'Planning Bénévoles'!N24</f>
        <v>0</v>
      </c>
    </row>
    <row r="25" spans="1:7" ht="24" customHeight="1">
      <c r="A25" s="161"/>
      <c r="B25" s="143"/>
      <c r="C25" s="129"/>
      <c r="D25" s="164"/>
      <c r="E25" s="80">
        <f>'Planning Bénévoles'!L25</f>
        <v>0</v>
      </c>
      <c r="F25" s="80">
        <f>'Planning Bénévoles'!M25</f>
        <v>0</v>
      </c>
      <c r="G25" s="80">
        <f>'Planning Bénévoles'!N25</f>
        <v>0</v>
      </c>
    </row>
    <row r="26" spans="1:7" ht="24" customHeight="1">
      <c r="A26" s="158"/>
      <c r="B26" s="133"/>
      <c r="C26" s="136"/>
      <c r="D26" s="165"/>
      <c r="E26" s="80">
        <f>'Planning Bénévoles'!L26</f>
        <v>0</v>
      </c>
      <c r="F26" s="80">
        <f>'Planning Bénévoles'!M26</f>
        <v>0</v>
      </c>
      <c r="G26" s="80">
        <f>'Planning Bénévoles'!N26</f>
        <v>0</v>
      </c>
    </row>
    <row r="27" spans="1:7" ht="24" customHeight="1">
      <c r="A27" s="157" t="s">
        <v>256</v>
      </c>
      <c r="B27" s="120">
        <f>COUNTIF(E27:E29,"&gt;a")</f>
        <v>1</v>
      </c>
      <c r="C27" s="128">
        <f>COUNTIF(G27:G29,"&gt;a")</f>
        <v>0</v>
      </c>
      <c r="D27" s="159"/>
      <c r="E27" s="80" t="str">
        <f>'Planning Bénévoles'!L27</f>
        <v>FLOCH Philippe</v>
      </c>
      <c r="F27" s="80" t="str">
        <f>'Planning Bénévoles'!M27</f>
        <v>KERLEO Anne Marie</v>
      </c>
      <c r="G27" s="80">
        <f>'Planning Bénévoles'!N27</f>
        <v>0</v>
      </c>
    </row>
    <row r="28" spans="1:7" ht="24" customHeight="1">
      <c r="A28" s="161"/>
      <c r="B28" s="121"/>
      <c r="C28" s="129"/>
      <c r="D28" s="170"/>
      <c r="E28" s="80">
        <f>'Planning Bénévoles'!L28</f>
        <v>0</v>
      </c>
      <c r="F28" s="80" t="str">
        <f>'Planning Bénévoles'!M28</f>
        <v>COCHOU Philippe</v>
      </c>
      <c r="G28" s="80">
        <f>'Planning Bénévoles'!N28</f>
        <v>0</v>
      </c>
    </row>
    <row r="29" spans="1:7" ht="24" customHeight="1">
      <c r="A29" s="158"/>
      <c r="B29" s="131"/>
      <c r="C29" s="130"/>
      <c r="D29" s="171"/>
      <c r="E29" s="80">
        <f>'Planning Bénévoles'!L29</f>
        <v>0</v>
      </c>
      <c r="F29" s="80">
        <f>'Planning Bénévoles'!M29</f>
        <v>0</v>
      </c>
      <c r="G29" s="80">
        <f>'Planning Bénévoles'!N29</f>
        <v>0</v>
      </c>
    </row>
    <row r="30" spans="1:7" ht="24" customHeight="1">
      <c r="A30" s="172" t="s">
        <v>257</v>
      </c>
      <c r="B30" s="132">
        <f t="shared" ref="B30" si="0">COUNTIF(E30:E31,"&gt;a")</f>
        <v>0</v>
      </c>
      <c r="C30" s="132">
        <f>COUNTIF(G30:G31,"&gt;a")</f>
        <v>0</v>
      </c>
      <c r="D30" s="174" t="s">
        <v>258</v>
      </c>
      <c r="E30" s="80">
        <f>'Planning Bénévoles'!L30</f>
        <v>0</v>
      </c>
      <c r="F30" s="80">
        <f>'Planning Bénévoles'!M30</f>
        <v>0</v>
      </c>
      <c r="G30" s="80">
        <f>'Planning Bénévoles'!N30</f>
        <v>0</v>
      </c>
    </row>
    <row r="31" spans="1:7" ht="24" customHeight="1">
      <c r="A31" s="173"/>
      <c r="B31" s="133"/>
      <c r="C31" s="133"/>
      <c r="D31" s="175"/>
      <c r="E31" s="80">
        <f>'Planning Bénévoles'!L31</f>
        <v>0</v>
      </c>
      <c r="F31" s="80">
        <f>'Planning Bénévoles'!M31</f>
        <v>0</v>
      </c>
      <c r="G31" s="80">
        <f>'Planning Bénévoles'!N31</f>
        <v>0</v>
      </c>
    </row>
    <row r="32" spans="1:7" ht="24" customHeight="1">
      <c r="A32" s="82" t="s">
        <v>23</v>
      </c>
      <c r="B32" s="76">
        <f>COUNTIF(E32,"&gt;a")</f>
        <v>0</v>
      </c>
      <c r="C32" s="76">
        <f>COUNTIF(G32,"&gt;a")</f>
        <v>0</v>
      </c>
      <c r="D32" s="83"/>
      <c r="E32" s="80">
        <f>'Planning Bénévoles'!L37</f>
        <v>0</v>
      </c>
      <c r="F32" s="80">
        <f>'Planning Bénévoles'!M37</f>
        <v>0</v>
      </c>
      <c r="G32" s="80">
        <f>'Planning Bénévoles'!N37</f>
        <v>0</v>
      </c>
    </row>
    <row r="33" spans="1:7" ht="24" customHeight="1">
      <c r="A33" s="157" t="s">
        <v>22</v>
      </c>
      <c r="B33" s="123">
        <f>COUNTIF(E33:E35,"&gt;a")</f>
        <v>0</v>
      </c>
      <c r="C33" s="123">
        <f>COUNTIF(G33:G35,"&gt;a")</f>
        <v>0</v>
      </c>
      <c r="D33" s="176"/>
      <c r="E33" s="80">
        <f>'Planning Bénévoles'!L38</f>
        <v>0</v>
      </c>
      <c r="F33" s="80">
        <f>'Planning Bénévoles'!M38</f>
        <v>0</v>
      </c>
      <c r="G33" s="80">
        <f>'Planning Bénévoles'!N38</f>
        <v>0</v>
      </c>
    </row>
    <row r="34" spans="1:7" ht="24" customHeight="1">
      <c r="A34" s="161"/>
      <c r="B34" s="124"/>
      <c r="C34" s="124"/>
      <c r="D34" s="177"/>
      <c r="E34" s="80">
        <f>'Planning Bénévoles'!L39</f>
        <v>0</v>
      </c>
      <c r="F34" s="80">
        <f>'Planning Bénévoles'!M39</f>
        <v>0</v>
      </c>
      <c r="G34" s="80">
        <f>'Planning Bénévoles'!N39</f>
        <v>0</v>
      </c>
    </row>
    <row r="35" spans="1:7" ht="24" customHeight="1">
      <c r="A35" s="158"/>
      <c r="B35" s="125"/>
      <c r="C35" s="125"/>
      <c r="D35" s="178"/>
      <c r="E35" s="80">
        <f>'Planning Bénévoles'!L40</f>
        <v>0</v>
      </c>
      <c r="F35" s="80">
        <f>'Planning Bénévoles'!M40</f>
        <v>0</v>
      </c>
      <c r="G35" s="80">
        <f>'Planning Bénévoles'!N40</f>
        <v>0</v>
      </c>
    </row>
  </sheetData>
  <sheetProtection sheet="1" objects="1" scenarios="1"/>
  <mergeCells count="33">
    <mergeCell ref="D30:D31"/>
    <mergeCell ref="A33:A35"/>
    <mergeCell ref="B33:B35"/>
    <mergeCell ref="C33:C35"/>
    <mergeCell ref="D33:D35"/>
    <mergeCell ref="A30:A31"/>
    <mergeCell ref="B30:B31"/>
    <mergeCell ref="C30:C31"/>
    <mergeCell ref="D24:D26"/>
    <mergeCell ref="A27:A29"/>
    <mergeCell ref="B27:B29"/>
    <mergeCell ref="C27:C29"/>
    <mergeCell ref="D27:D29"/>
    <mergeCell ref="D7:D10"/>
    <mergeCell ref="D11:D14"/>
    <mergeCell ref="D15:D16"/>
    <mergeCell ref="D18:D19"/>
    <mergeCell ref="D21:D22"/>
    <mergeCell ref="A7:A23"/>
    <mergeCell ref="B7:B23"/>
    <mergeCell ref="C7:C23"/>
    <mergeCell ref="A24:A26"/>
    <mergeCell ref="B24:B26"/>
    <mergeCell ref="C24:C26"/>
    <mergeCell ref="A5:A6"/>
    <mergeCell ref="B5:B6"/>
    <mergeCell ref="C5:C6"/>
    <mergeCell ref="D5:D6"/>
    <mergeCell ref="E1:G1"/>
    <mergeCell ref="A3:A4"/>
    <mergeCell ref="B3:B4"/>
    <mergeCell ref="C3:C4"/>
    <mergeCell ref="D3:D4"/>
  </mergeCells>
  <printOptions horizontalCentered="1"/>
  <pageMargins left="0.19685039370078741" right="0.19685039370078741" top="1.4960629921259843" bottom="1.1811023622047245" header="0.55118110236220474" footer="0.39370078740157483"/>
  <pageSetup paperSize="9" scale="59" fitToWidth="0" fitToHeight="0" pageOrder="overThenDown" orientation="landscape" useFirstPageNumber="1" horizontalDpi="0" verticalDpi="0"/>
  <headerFooter alignWithMargins="0">
    <oddHeader xml:space="preserve">&amp;C&amp;"Avenir Book,Normal"&amp;20&amp;U&amp;K000000JEUDI
</oddHeader>
    <oddFooter>&amp;R&amp;"Avenir Book,Normal"&amp;14&amp;K000000Sophie MARCHE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5"/>
  <sheetViews>
    <sheetView showZeros="0" zoomScaleNormal="100" workbookViewId="0">
      <selection activeCell="B30" sqref="B30:B31"/>
    </sheetView>
  </sheetViews>
  <sheetFormatPr baseColWidth="10" defaultRowHeight="17"/>
  <cols>
    <col min="1" max="1" width="29.140625" style="1" customWidth="1"/>
    <col min="2" max="3" width="12.28515625" style="1" customWidth="1"/>
    <col min="4" max="4" width="26.5703125" style="1" customWidth="1"/>
    <col min="5" max="6" width="30.7109375" style="1" customWidth="1"/>
    <col min="7" max="7" width="30.85546875" style="1" customWidth="1"/>
    <col min="8" max="16384" width="10.7109375" style="1"/>
  </cols>
  <sheetData>
    <row r="1" spans="1:7" ht="24" customHeight="1">
      <c r="B1" s="7" t="s">
        <v>30</v>
      </c>
      <c r="C1" s="7" t="s">
        <v>31</v>
      </c>
      <c r="D1" s="7" t="s">
        <v>0</v>
      </c>
      <c r="E1" s="134" t="s">
        <v>5</v>
      </c>
      <c r="F1" s="134"/>
      <c r="G1" s="134"/>
    </row>
    <row r="2" spans="1:7" ht="24" customHeight="1">
      <c r="E2" s="7" t="s">
        <v>8</v>
      </c>
      <c r="F2" s="7" t="s">
        <v>9</v>
      </c>
      <c r="G2" s="7" t="s">
        <v>10</v>
      </c>
    </row>
    <row r="3" spans="1:7" ht="24" customHeight="1">
      <c r="A3" s="135" t="s">
        <v>12</v>
      </c>
      <c r="B3" s="132">
        <f>COUNTIF(E3:E4,"&gt;a")</f>
        <v>0</v>
      </c>
      <c r="C3" s="128">
        <f>COUNTIF(G3:G4,"&gt;a")</f>
        <v>0</v>
      </c>
      <c r="D3" s="126"/>
      <c r="E3" s="7">
        <f>'Planning Bénévoles'!O3</f>
        <v>0</v>
      </c>
      <c r="F3" s="7">
        <f>'Planning Bénévoles'!P3</f>
        <v>0</v>
      </c>
      <c r="G3" s="7">
        <f>'Planning Bénévoles'!Q3</f>
        <v>0</v>
      </c>
    </row>
    <row r="4" spans="1:7" ht="24" customHeight="1">
      <c r="A4" s="135"/>
      <c r="B4" s="133"/>
      <c r="C4" s="136"/>
      <c r="D4" s="137"/>
      <c r="E4" s="7">
        <f>'Planning Bénévoles'!O4</f>
        <v>0</v>
      </c>
      <c r="F4" s="7">
        <f>'Planning Bénévoles'!P4</f>
        <v>0</v>
      </c>
      <c r="G4" s="7">
        <f>'Planning Bénévoles'!Q4</f>
        <v>0</v>
      </c>
    </row>
    <row r="5" spans="1:7" ht="24" customHeight="1">
      <c r="A5" s="135" t="s">
        <v>13</v>
      </c>
      <c r="B5" s="132">
        <f>COUNTIF(E5:E6,"&gt;a")</f>
        <v>0</v>
      </c>
      <c r="C5" s="128">
        <f>COUNTIF(G5:G6,"&gt;a")</f>
        <v>0</v>
      </c>
      <c r="D5" s="126"/>
      <c r="E5" s="7">
        <f>'Planning Bénévoles'!O5</f>
        <v>0</v>
      </c>
      <c r="F5" s="7">
        <f>'Planning Bénévoles'!P5</f>
        <v>0</v>
      </c>
      <c r="G5" s="7">
        <f>'Planning Bénévoles'!Q5</f>
        <v>0</v>
      </c>
    </row>
    <row r="6" spans="1:7" ht="24" customHeight="1">
      <c r="A6" s="135"/>
      <c r="B6" s="133"/>
      <c r="C6" s="136"/>
      <c r="D6" s="137"/>
      <c r="E6" s="7">
        <f>'Planning Bénévoles'!O6</f>
        <v>0</v>
      </c>
      <c r="F6" s="7">
        <f>'Planning Bénévoles'!P6</f>
        <v>0</v>
      </c>
      <c r="G6" s="7">
        <f>'Planning Bénévoles'!Q6</f>
        <v>0</v>
      </c>
    </row>
    <row r="7" spans="1:7" ht="24" customHeight="1">
      <c r="A7" s="138" t="s">
        <v>14</v>
      </c>
      <c r="B7" s="120">
        <f>COUNTIF(E7:E23,"&gt;a")</f>
        <v>0</v>
      </c>
      <c r="C7" s="128">
        <f>COUNTIF(G7:G23,"&gt;a")</f>
        <v>0</v>
      </c>
      <c r="D7" s="141" t="s">
        <v>15</v>
      </c>
      <c r="E7" s="7">
        <f>'Planning Bénévoles'!O7</f>
        <v>0</v>
      </c>
      <c r="F7" s="7">
        <f>'Planning Bénévoles'!P7</f>
        <v>0</v>
      </c>
      <c r="G7" s="7">
        <f>'Planning Bénévoles'!Q7</f>
        <v>0</v>
      </c>
    </row>
    <row r="8" spans="1:7" ht="24" customHeight="1">
      <c r="A8" s="139"/>
      <c r="B8" s="121"/>
      <c r="C8" s="129"/>
      <c r="D8" s="141"/>
      <c r="E8" s="7">
        <f>'Planning Bénévoles'!O8</f>
        <v>0</v>
      </c>
      <c r="F8" s="7">
        <f>'Planning Bénévoles'!P8</f>
        <v>0</v>
      </c>
      <c r="G8" s="7">
        <f>'Planning Bénévoles'!Q8</f>
        <v>0</v>
      </c>
    </row>
    <row r="9" spans="1:7" ht="24" customHeight="1">
      <c r="A9" s="139"/>
      <c r="B9" s="121"/>
      <c r="C9" s="129"/>
      <c r="D9" s="141"/>
      <c r="E9" s="7">
        <f>'Planning Bénévoles'!O9</f>
        <v>0</v>
      </c>
      <c r="F9" s="7">
        <f>'Planning Bénévoles'!P9</f>
        <v>0</v>
      </c>
      <c r="G9" s="7">
        <f>'Planning Bénévoles'!Q9</f>
        <v>0</v>
      </c>
    </row>
    <row r="10" spans="1:7" ht="24" customHeight="1">
      <c r="A10" s="139"/>
      <c r="B10" s="121"/>
      <c r="C10" s="129"/>
      <c r="D10" s="141"/>
      <c r="E10" s="7">
        <f>'Planning Bénévoles'!O10</f>
        <v>0</v>
      </c>
      <c r="F10" s="7">
        <f>'Planning Bénévoles'!P10</f>
        <v>0</v>
      </c>
      <c r="G10" s="7">
        <f>'Planning Bénévoles'!Q10</f>
        <v>0</v>
      </c>
    </row>
    <row r="11" spans="1:7" ht="24" customHeight="1">
      <c r="A11" s="139"/>
      <c r="B11" s="121"/>
      <c r="C11" s="129"/>
      <c r="D11" s="142" t="s">
        <v>16</v>
      </c>
      <c r="E11" s="7">
        <f>'Planning Bénévoles'!O11</f>
        <v>0</v>
      </c>
      <c r="F11" s="7">
        <f>'Planning Bénévoles'!P11</f>
        <v>0</v>
      </c>
      <c r="G11" s="7">
        <f>'Planning Bénévoles'!Q11</f>
        <v>0</v>
      </c>
    </row>
    <row r="12" spans="1:7" ht="24" customHeight="1">
      <c r="A12" s="139"/>
      <c r="B12" s="121"/>
      <c r="C12" s="129"/>
      <c r="D12" s="142"/>
      <c r="E12" s="7">
        <f>'Planning Bénévoles'!O12</f>
        <v>0</v>
      </c>
      <c r="F12" s="7">
        <f>'Planning Bénévoles'!P12</f>
        <v>0</v>
      </c>
      <c r="G12" s="7">
        <f>'Planning Bénévoles'!Q12</f>
        <v>0</v>
      </c>
    </row>
    <row r="13" spans="1:7" ht="24" customHeight="1">
      <c r="A13" s="139"/>
      <c r="B13" s="121"/>
      <c r="C13" s="129"/>
      <c r="D13" s="142"/>
      <c r="E13" s="7">
        <f>'Planning Bénévoles'!O13</f>
        <v>0</v>
      </c>
      <c r="F13" s="7">
        <f>'Planning Bénévoles'!P13</f>
        <v>0</v>
      </c>
      <c r="G13" s="7">
        <f>'Planning Bénévoles'!Q13</f>
        <v>0</v>
      </c>
    </row>
    <row r="14" spans="1:7" ht="24" customHeight="1">
      <c r="A14" s="139"/>
      <c r="B14" s="121"/>
      <c r="C14" s="129"/>
      <c r="D14" s="142"/>
      <c r="E14" s="7">
        <f>'Planning Bénévoles'!O14</f>
        <v>0</v>
      </c>
      <c r="F14" s="7">
        <f>'Planning Bénévoles'!P14</f>
        <v>0</v>
      </c>
      <c r="G14" s="7">
        <f>'Planning Bénévoles'!Q14</f>
        <v>0</v>
      </c>
    </row>
    <row r="15" spans="1:7" ht="24" customHeight="1">
      <c r="A15" s="139"/>
      <c r="B15" s="121"/>
      <c r="C15" s="129"/>
      <c r="D15" s="142" t="s">
        <v>17</v>
      </c>
      <c r="E15" s="7">
        <f>'Planning Bénévoles'!O15</f>
        <v>0</v>
      </c>
      <c r="F15" s="7">
        <f>'Planning Bénévoles'!P15</f>
        <v>0</v>
      </c>
      <c r="G15" s="7">
        <f>'Planning Bénévoles'!Q15</f>
        <v>0</v>
      </c>
    </row>
    <row r="16" spans="1:7" ht="24" customHeight="1">
      <c r="A16" s="139"/>
      <c r="B16" s="121"/>
      <c r="C16" s="129"/>
      <c r="D16" s="142"/>
      <c r="E16" s="7">
        <f>'Planning Bénévoles'!O16</f>
        <v>0</v>
      </c>
      <c r="F16" s="7">
        <f>'Planning Bénévoles'!P16</f>
        <v>0</v>
      </c>
      <c r="G16" s="7">
        <f>'Planning Bénévoles'!Q16</f>
        <v>0</v>
      </c>
    </row>
    <row r="17" spans="1:7" ht="24" customHeight="1">
      <c r="A17" s="139"/>
      <c r="B17" s="121"/>
      <c r="C17" s="129"/>
      <c r="D17" s="74" t="s">
        <v>18</v>
      </c>
      <c r="E17" s="7">
        <f>'Planning Bénévoles'!O17</f>
        <v>0</v>
      </c>
      <c r="F17" s="7">
        <f>'Planning Bénévoles'!P17</f>
        <v>0</v>
      </c>
      <c r="G17" s="7">
        <f>'Planning Bénévoles'!Q17</f>
        <v>0</v>
      </c>
    </row>
    <row r="18" spans="1:7" ht="24" customHeight="1">
      <c r="A18" s="139"/>
      <c r="B18" s="121"/>
      <c r="C18" s="129"/>
      <c r="D18" s="142" t="s">
        <v>19</v>
      </c>
      <c r="E18" s="7">
        <f>'Planning Bénévoles'!O18</f>
        <v>0</v>
      </c>
      <c r="F18" s="7">
        <f>'Planning Bénévoles'!P18</f>
        <v>0</v>
      </c>
      <c r="G18" s="7">
        <f>'Planning Bénévoles'!Q18</f>
        <v>0</v>
      </c>
    </row>
    <row r="19" spans="1:7" ht="24" customHeight="1">
      <c r="A19" s="139"/>
      <c r="B19" s="121"/>
      <c r="C19" s="129"/>
      <c r="D19" s="142"/>
      <c r="E19" s="7">
        <f>'Planning Bénévoles'!O19</f>
        <v>0</v>
      </c>
      <c r="F19" s="7">
        <f>'Planning Bénévoles'!P19</f>
        <v>0</v>
      </c>
      <c r="G19" s="7">
        <f>'Planning Bénévoles'!Q19</f>
        <v>0</v>
      </c>
    </row>
    <row r="20" spans="1:7" ht="24" customHeight="1">
      <c r="A20" s="139"/>
      <c r="B20" s="121"/>
      <c r="C20" s="129"/>
      <c r="D20" s="74" t="s">
        <v>20</v>
      </c>
      <c r="E20" s="7">
        <f>'Planning Bénévoles'!O20</f>
        <v>0</v>
      </c>
      <c r="F20" s="7">
        <f>'Planning Bénévoles'!P20</f>
        <v>0</v>
      </c>
      <c r="G20" s="7">
        <f>'Planning Bénévoles'!Q20</f>
        <v>0</v>
      </c>
    </row>
    <row r="21" spans="1:7" ht="24" customHeight="1">
      <c r="A21" s="139"/>
      <c r="B21" s="121"/>
      <c r="C21" s="129"/>
      <c r="D21" s="144" t="s">
        <v>254</v>
      </c>
      <c r="E21" s="7">
        <f>'Planning Bénévoles'!O21</f>
        <v>0</v>
      </c>
      <c r="F21" s="7">
        <f>'Planning Bénévoles'!P21</f>
        <v>0</v>
      </c>
      <c r="G21" s="7">
        <f>'Planning Bénévoles'!Q21</f>
        <v>0</v>
      </c>
    </row>
    <row r="22" spans="1:7" ht="24" customHeight="1">
      <c r="A22" s="139"/>
      <c r="B22" s="121"/>
      <c r="C22" s="129"/>
      <c r="D22" s="145"/>
      <c r="E22" s="7">
        <f>'Planning Bénévoles'!O22</f>
        <v>0</v>
      </c>
      <c r="F22" s="7">
        <f>'Planning Bénévoles'!P22</f>
        <v>0</v>
      </c>
      <c r="G22" s="7">
        <f>'Planning Bénévoles'!Q22</f>
        <v>0</v>
      </c>
    </row>
    <row r="23" spans="1:7" ht="24" customHeight="1">
      <c r="A23" s="140"/>
      <c r="B23" s="122"/>
      <c r="C23" s="136"/>
      <c r="D23" s="74" t="s">
        <v>255</v>
      </c>
      <c r="E23" s="7">
        <f>'Planning Bénévoles'!O23</f>
        <v>0</v>
      </c>
      <c r="F23" s="7">
        <f>'Planning Bénévoles'!P23</f>
        <v>0</v>
      </c>
      <c r="G23" s="7">
        <f>'Planning Bénévoles'!Q23</f>
        <v>0</v>
      </c>
    </row>
    <row r="24" spans="1:7" ht="24" customHeight="1">
      <c r="A24" s="135" t="s">
        <v>21</v>
      </c>
      <c r="B24" s="132">
        <f>COUNTIF(E24:E26,"&gt;a")</f>
        <v>0</v>
      </c>
      <c r="C24" s="128">
        <f>COUNTIF(G24:G26,"&gt;a")</f>
        <v>0</v>
      </c>
      <c r="D24" s="150" t="s">
        <v>258</v>
      </c>
      <c r="E24" s="7">
        <f>'Planning Bénévoles'!O24</f>
        <v>0</v>
      </c>
      <c r="F24" s="7">
        <f>'Planning Bénévoles'!P24</f>
        <v>0</v>
      </c>
      <c r="G24" s="7">
        <f>'Planning Bénévoles'!Q24</f>
        <v>0</v>
      </c>
    </row>
    <row r="25" spans="1:7" ht="24" customHeight="1">
      <c r="A25" s="135"/>
      <c r="B25" s="143"/>
      <c r="C25" s="129"/>
      <c r="D25" s="151"/>
      <c r="E25" s="7">
        <f>'Planning Bénévoles'!O25</f>
        <v>0</v>
      </c>
      <c r="F25" s="7">
        <f>'Planning Bénévoles'!P25</f>
        <v>0</v>
      </c>
      <c r="G25" s="7">
        <f>'Planning Bénévoles'!Q25</f>
        <v>0</v>
      </c>
    </row>
    <row r="26" spans="1:7" ht="24" customHeight="1">
      <c r="A26" s="135"/>
      <c r="B26" s="133"/>
      <c r="C26" s="136"/>
      <c r="D26" s="152"/>
      <c r="E26" s="7">
        <f>'Planning Bénévoles'!O26</f>
        <v>0</v>
      </c>
      <c r="F26" s="7">
        <f>'Planning Bénévoles'!P26</f>
        <v>0</v>
      </c>
      <c r="G26" s="7">
        <f>'Planning Bénévoles'!Q26</f>
        <v>0</v>
      </c>
    </row>
    <row r="27" spans="1:7" ht="24" customHeight="1">
      <c r="A27" s="135" t="s">
        <v>256</v>
      </c>
      <c r="B27" s="120">
        <f>COUNTIF(E27:E29,"&gt;a")</f>
        <v>0</v>
      </c>
      <c r="C27" s="128">
        <f>COUNTIF(G27:G29,"&gt;a")</f>
        <v>0</v>
      </c>
      <c r="D27" s="126"/>
      <c r="E27" s="7">
        <f>'Planning Bénévoles'!O27</f>
        <v>0</v>
      </c>
      <c r="F27" s="7">
        <f>'Planning Bénévoles'!P27</f>
        <v>0</v>
      </c>
      <c r="G27" s="7">
        <f>'Planning Bénévoles'!Q27</f>
        <v>0</v>
      </c>
    </row>
    <row r="28" spans="1:7" ht="24" customHeight="1">
      <c r="A28" s="135"/>
      <c r="B28" s="121"/>
      <c r="C28" s="129"/>
      <c r="D28" s="127"/>
      <c r="E28" s="7">
        <f>'Planning Bénévoles'!O28</f>
        <v>0</v>
      </c>
      <c r="F28" s="7">
        <f>'Planning Bénévoles'!P28</f>
        <v>0</v>
      </c>
      <c r="G28" s="7">
        <f>'Planning Bénévoles'!Q28</f>
        <v>0</v>
      </c>
    </row>
    <row r="29" spans="1:7" ht="24" customHeight="1">
      <c r="A29" s="138"/>
      <c r="B29" s="131"/>
      <c r="C29" s="130"/>
      <c r="D29" s="127"/>
      <c r="E29" s="7">
        <f>'Planning Bénévoles'!O29</f>
        <v>0</v>
      </c>
      <c r="F29" s="7">
        <f>'Planning Bénévoles'!P29</f>
        <v>0</v>
      </c>
      <c r="G29" s="7">
        <f>'Planning Bénévoles'!Q29</f>
        <v>0</v>
      </c>
    </row>
    <row r="30" spans="1:7" ht="24" customHeight="1">
      <c r="A30" s="146" t="s">
        <v>257</v>
      </c>
      <c r="B30" s="132">
        <f t="shared" ref="B30" si="0">COUNTIF(E30:E31,"&gt;a")</f>
        <v>0</v>
      </c>
      <c r="C30" s="132">
        <f>COUNTIF(G30:G31,"&gt;a")</f>
        <v>0</v>
      </c>
      <c r="D30" s="148" t="s">
        <v>258</v>
      </c>
      <c r="E30" s="7">
        <f>'Planning Bénévoles'!O30</f>
        <v>0</v>
      </c>
      <c r="F30" s="7">
        <f>'Planning Bénévoles'!P30</f>
        <v>0</v>
      </c>
      <c r="G30" s="7">
        <f>'Planning Bénévoles'!Q30</f>
        <v>0</v>
      </c>
    </row>
    <row r="31" spans="1:7" ht="24" customHeight="1">
      <c r="A31" s="147"/>
      <c r="B31" s="133"/>
      <c r="C31" s="133"/>
      <c r="D31" s="149"/>
      <c r="E31" s="7">
        <f>'Planning Bénévoles'!O31</f>
        <v>0</v>
      </c>
      <c r="F31" s="7">
        <f>'Planning Bénévoles'!P31</f>
        <v>0</v>
      </c>
      <c r="G31" s="7">
        <f>'Planning Bénévoles'!Q31</f>
        <v>0</v>
      </c>
    </row>
    <row r="32" spans="1:7" ht="24" customHeight="1">
      <c r="A32" s="73" t="s">
        <v>23</v>
      </c>
      <c r="B32" s="76">
        <f>COUNTIF(E32,"&gt;a")</f>
        <v>0</v>
      </c>
      <c r="C32" s="76">
        <f>COUNTIF(G32,"&gt;a")</f>
        <v>0</v>
      </c>
      <c r="D32" s="75"/>
      <c r="E32" s="7">
        <f>'Planning Bénévoles'!O37</f>
        <v>0</v>
      </c>
      <c r="F32" s="7">
        <f>'Planning Bénévoles'!P37</f>
        <v>0</v>
      </c>
      <c r="G32" s="7">
        <f>'Planning Bénévoles'!Q37</f>
        <v>0</v>
      </c>
    </row>
    <row r="33" spans="1:7" ht="24" customHeight="1">
      <c r="A33" s="135" t="s">
        <v>22</v>
      </c>
      <c r="B33" s="123">
        <f>COUNTIF(E33:E35,"&gt;a")</f>
        <v>0</v>
      </c>
      <c r="C33" s="123">
        <f>COUNTIF(G33:G35,"&gt;a")</f>
        <v>0</v>
      </c>
      <c r="D33" s="116"/>
      <c r="E33" s="7">
        <f>'Planning Bénévoles'!O38</f>
        <v>0</v>
      </c>
      <c r="F33" s="7">
        <f>'Planning Bénévoles'!P38</f>
        <v>0</v>
      </c>
      <c r="G33" s="7">
        <f>'Planning Bénévoles'!Q38</f>
        <v>0</v>
      </c>
    </row>
    <row r="34" spans="1:7" ht="24" customHeight="1">
      <c r="A34" s="135"/>
      <c r="B34" s="124"/>
      <c r="C34" s="124"/>
      <c r="D34" s="153"/>
      <c r="E34" s="7">
        <f>'Planning Bénévoles'!O39</f>
        <v>0</v>
      </c>
      <c r="F34" s="7">
        <f>'Planning Bénévoles'!P39</f>
        <v>0</v>
      </c>
      <c r="G34" s="7">
        <f>'Planning Bénévoles'!Q39</f>
        <v>0</v>
      </c>
    </row>
    <row r="35" spans="1:7" ht="24" customHeight="1">
      <c r="A35" s="135"/>
      <c r="B35" s="125"/>
      <c r="C35" s="125"/>
      <c r="D35" s="117"/>
      <c r="E35" s="7">
        <f>'Planning Bénévoles'!O40</f>
        <v>0</v>
      </c>
      <c r="F35" s="7">
        <f>'Planning Bénévoles'!P40</f>
        <v>0</v>
      </c>
      <c r="G35" s="7">
        <f>'Planning Bénévoles'!Q40</f>
        <v>0</v>
      </c>
    </row>
  </sheetData>
  <sheetProtection sheet="1" objects="1" scenarios="1"/>
  <mergeCells count="33">
    <mergeCell ref="D30:D31"/>
    <mergeCell ref="A33:A35"/>
    <mergeCell ref="B33:B35"/>
    <mergeCell ref="C33:C35"/>
    <mergeCell ref="D33:D35"/>
    <mergeCell ref="A30:A31"/>
    <mergeCell ref="B30:B31"/>
    <mergeCell ref="C30:C31"/>
    <mergeCell ref="D24:D26"/>
    <mergeCell ref="A27:A29"/>
    <mergeCell ref="B27:B29"/>
    <mergeCell ref="C27:C29"/>
    <mergeCell ref="D27:D29"/>
    <mergeCell ref="D7:D10"/>
    <mergeCell ref="D11:D14"/>
    <mergeCell ref="D15:D16"/>
    <mergeCell ref="D18:D19"/>
    <mergeCell ref="D21:D22"/>
    <mergeCell ref="A7:A23"/>
    <mergeCell ref="B7:B23"/>
    <mergeCell ref="C7:C23"/>
    <mergeCell ref="A24:A26"/>
    <mergeCell ref="B24:B26"/>
    <mergeCell ref="C24:C26"/>
    <mergeCell ref="A5:A6"/>
    <mergeCell ref="B5:B6"/>
    <mergeCell ref="C5:C6"/>
    <mergeCell ref="D5:D6"/>
    <mergeCell ref="E1:G1"/>
    <mergeCell ref="A3:A4"/>
    <mergeCell ref="B3:B4"/>
    <mergeCell ref="C3:C4"/>
    <mergeCell ref="D3:D4"/>
  </mergeCells>
  <printOptions horizontalCentered="1"/>
  <pageMargins left="0.19685039370078741" right="0.19685039370078741" top="1.4960629921259843" bottom="1.1811023622047245" header="0.55118110236220474" footer="0.39370078740157483"/>
  <pageSetup paperSize="9" scale="52" pageOrder="overThenDown" orientation="landscape" useFirstPageNumber="1" horizontalDpi="0" verticalDpi="0"/>
  <headerFooter alignWithMargins="0">
    <oddHeader xml:space="preserve">&amp;C&amp;"Avenir Book,Normal"&amp;20&amp;U&amp;K000000VENDREDI
</oddHeader>
    <oddFooter>&amp;R&amp;"Avenir Book,Normal"&amp;14&amp;K000000Sophie MARCHE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35"/>
  <sheetViews>
    <sheetView showZeros="0" zoomScaleNormal="100" workbookViewId="0">
      <selection activeCell="E35" sqref="E35"/>
    </sheetView>
  </sheetViews>
  <sheetFormatPr baseColWidth="10" defaultRowHeight="17"/>
  <cols>
    <col min="1" max="1" width="30.140625" style="1" customWidth="1"/>
    <col min="2" max="2" width="12.28515625" style="1" customWidth="1"/>
    <col min="3" max="3" width="26.5703125" style="1" customWidth="1"/>
    <col min="4" max="5" width="30.7109375" style="4" customWidth="1"/>
    <col min="6" max="16384" width="10.7109375" style="1"/>
  </cols>
  <sheetData>
    <row r="1" spans="1:5" ht="24" customHeight="1">
      <c r="B1" s="7" t="s">
        <v>30</v>
      </c>
      <c r="C1" s="7" t="s">
        <v>0</v>
      </c>
      <c r="D1" s="179" t="s">
        <v>6</v>
      </c>
      <c r="E1" s="180"/>
    </row>
    <row r="2" spans="1:5" ht="24" customHeight="1">
      <c r="D2" s="7" t="s">
        <v>8</v>
      </c>
      <c r="E2" s="7" t="s">
        <v>9</v>
      </c>
    </row>
    <row r="3" spans="1:5" ht="24" customHeight="1">
      <c r="A3" s="135" t="s">
        <v>12</v>
      </c>
      <c r="B3" s="132">
        <f>COUNTIF(D3:D4,"&gt;a")</f>
        <v>0</v>
      </c>
      <c r="C3" s="126"/>
      <c r="D3" s="7">
        <f>'Planning Bénévoles'!R3</f>
        <v>0</v>
      </c>
      <c r="E3" s="7">
        <f>'Planning Bénévoles'!S3</f>
        <v>0</v>
      </c>
    </row>
    <row r="4" spans="1:5" ht="24" customHeight="1">
      <c r="A4" s="135"/>
      <c r="B4" s="133"/>
      <c r="C4" s="137"/>
      <c r="D4" s="7">
        <f>'Planning Bénévoles'!R4</f>
        <v>0</v>
      </c>
      <c r="E4" s="7">
        <f>'Planning Bénévoles'!S4</f>
        <v>0</v>
      </c>
    </row>
    <row r="5" spans="1:5" ht="24" customHeight="1">
      <c r="A5" s="135" t="s">
        <v>13</v>
      </c>
      <c r="B5" s="132">
        <f>COUNTIF(D5:D6,"&gt;a")</f>
        <v>0</v>
      </c>
      <c r="C5" s="126"/>
      <c r="D5" s="7">
        <f>'Planning Bénévoles'!R5</f>
        <v>0</v>
      </c>
      <c r="E5" s="7">
        <f>'Planning Bénévoles'!S5</f>
        <v>0</v>
      </c>
    </row>
    <row r="6" spans="1:5" ht="24" customHeight="1">
      <c r="A6" s="135"/>
      <c r="B6" s="133"/>
      <c r="C6" s="137"/>
      <c r="D6" s="7">
        <f>'Planning Bénévoles'!R6</f>
        <v>0</v>
      </c>
      <c r="E6" s="7">
        <f>'Planning Bénévoles'!S6</f>
        <v>0</v>
      </c>
    </row>
    <row r="7" spans="1:5" ht="24" customHeight="1">
      <c r="A7" s="138" t="s">
        <v>14</v>
      </c>
      <c r="B7" s="120">
        <f>COUNTIF(D7:D23,"&gt;a")</f>
        <v>0</v>
      </c>
      <c r="C7" s="141" t="s">
        <v>15</v>
      </c>
      <c r="D7" s="7">
        <f>'Planning Bénévoles'!R7</f>
        <v>0</v>
      </c>
      <c r="E7" s="7">
        <f>'Planning Bénévoles'!S7</f>
        <v>0</v>
      </c>
    </row>
    <row r="8" spans="1:5" ht="24" customHeight="1">
      <c r="A8" s="139"/>
      <c r="B8" s="121"/>
      <c r="C8" s="141"/>
      <c r="D8" s="7">
        <f>'Planning Bénévoles'!R8</f>
        <v>0</v>
      </c>
      <c r="E8" s="7">
        <f>'Planning Bénévoles'!S8</f>
        <v>0</v>
      </c>
    </row>
    <row r="9" spans="1:5" ht="24" customHeight="1">
      <c r="A9" s="139"/>
      <c r="B9" s="121"/>
      <c r="C9" s="141"/>
      <c r="D9" s="7">
        <f>'Planning Bénévoles'!R9</f>
        <v>0</v>
      </c>
      <c r="E9" s="7">
        <f>'Planning Bénévoles'!S9</f>
        <v>0</v>
      </c>
    </row>
    <row r="10" spans="1:5" ht="24" customHeight="1">
      <c r="A10" s="139"/>
      <c r="B10" s="121"/>
      <c r="C10" s="141"/>
      <c r="D10" s="7">
        <f>'Planning Bénévoles'!R10</f>
        <v>0</v>
      </c>
      <c r="E10" s="7">
        <f>'Planning Bénévoles'!S10</f>
        <v>0</v>
      </c>
    </row>
    <row r="11" spans="1:5" ht="24" customHeight="1">
      <c r="A11" s="139"/>
      <c r="B11" s="121"/>
      <c r="C11" s="142" t="s">
        <v>16</v>
      </c>
      <c r="D11" s="7">
        <f>'Planning Bénévoles'!R11</f>
        <v>0</v>
      </c>
      <c r="E11" s="7">
        <f>'Planning Bénévoles'!S11</f>
        <v>0</v>
      </c>
    </row>
    <row r="12" spans="1:5" ht="24" customHeight="1">
      <c r="A12" s="139"/>
      <c r="B12" s="121"/>
      <c r="C12" s="142"/>
      <c r="D12" s="7">
        <f>'Planning Bénévoles'!R12</f>
        <v>0</v>
      </c>
      <c r="E12" s="7">
        <f>'Planning Bénévoles'!S12</f>
        <v>0</v>
      </c>
    </row>
    <row r="13" spans="1:5" ht="24" customHeight="1">
      <c r="A13" s="139"/>
      <c r="B13" s="121"/>
      <c r="C13" s="142"/>
      <c r="D13" s="7">
        <f>'Planning Bénévoles'!R13</f>
        <v>0</v>
      </c>
      <c r="E13" s="7">
        <f>'Planning Bénévoles'!S13</f>
        <v>0</v>
      </c>
    </row>
    <row r="14" spans="1:5" ht="24" customHeight="1">
      <c r="A14" s="139"/>
      <c r="B14" s="121"/>
      <c r="C14" s="142"/>
      <c r="D14" s="7">
        <f>'Planning Bénévoles'!R14</f>
        <v>0</v>
      </c>
      <c r="E14" s="7">
        <f>'Planning Bénévoles'!S14</f>
        <v>0</v>
      </c>
    </row>
    <row r="15" spans="1:5" ht="24" customHeight="1">
      <c r="A15" s="139"/>
      <c r="B15" s="121"/>
      <c r="C15" s="142" t="s">
        <v>17</v>
      </c>
      <c r="D15" s="7">
        <f>'Planning Bénévoles'!R15</f>
        <v>0</v>
      </c>
      <c r="E15" s="7">
        <f>'Planning Bénévoles'!S15</f>
        <v>0</v>
      </c>
    </row>
    <row r="16" spans="1:5" ht="24" customHeight="1">
      <c r="A16" s="139"/>
      <c r="B16" s="121"/>
      <c r="C16" s="142"/>
      <c r="D16" s="7">
        <f>'Planning Bénévoles'!R16</f>
        <v>0</v>
      </c>
      <c r="E16" s="7">
        <f>'Planning Bénévoles'!S16</f>
        <v>0</v>
      </c>
    </row>
    <row r="17" spans="1:5" ht="24" customHeight="1">
      <c r="A17" s="139"/>
      <c r="B17" s="121"/>
      <c r="C17" s="74" t="s">
        <v>18</v>
      </c>
      <c r="D17" s="7">
        <f>'Planning Bénévoles'!R17</f>
        <v>0</v>
      </c>
      <c r="E17" s="7">
        <f>'Planning Bénévoles'!S17</f>
        <v>0</v>
      </c>
    </row>
    <row r="18" spans="1:5" ht="24" customHeight="1">
      <c r="A18" s="139"/>
      <c r="B18" s="121"/>
      <c r="C18" s="142" t="s">
        <v>19</v>
      </c>
      <c r="D18" s="7">
        <f>'Planning Bénévoles'!R18</f>
        <v>0</v>
      </c>
      <c r="E18" s="7">
        <f>'Planning Bénévoles'!S18</f>
        <v>0</v>
      </c>
    </row>
    <row r="19" spans="1:5" ht="24" customHeight="1">
      <c r="A19" s="139"/>
      <c r="B19" s="121"/>
      <c r="C19" s="142"/>
      <c r="D19" s="7">
        <f>'Planning Bénévoles'!R19</f>
        <v>0</v>
      </c>
      <c r="E19" s="7">
        <f>'Planning Bénévoles'!S19</f>
        <v>0</v>
      </c>
    </row>
    <row r="20" spans="1:5" ht="24" customHeight="1">
      <c r="A20" s="139"/>
      <c r="B20" s="121"/>
      <c r="C20" s="74" t="s">
        <v>20</v>
      </c>
      <c r="D20" s="7">
        <f>'Planning Bénévoles'!R20</f>
        <v>0</v>
      </c>
      <c r="E20" s="7">
        <f>'Planning Bénévoles'!S20</f>
        <v>0</v>
      </c>
    </row>
    <row r="21" spans="1:5" ht="24" customHeight="1">
      <c r="A21" s="139"/>
      <c r="B21" s="121"/>
      <c r="C21" s="144" t="s">
        <v>254</v>
      </c>
      <c r="D21" s="7">
        <f>'Planning Bénévoles'!R21</f>
        <v>0</v>
      </c>
      <c r="E21" s="7">
        <f>'Planning Bénévoles'!S21</f>
        <v>0</v>
      </c>
    </row>
    <row r="22" spans="1:5" ht="24" customHeight="1">
      <c r="A22" s="139"/>
      <c r="B22" s="121"/>
      <c r="C22" s="145"/>
      <c r="D22" s="7">
        <f>'Planning Bénévoles'!R22</f>
        <v>0</v>
      </c>
      <c r="E22" s="7">
        <f>'Planning Bénévoles'!S22</f>
        <v>0</v>
      </c>
    </row>
    <row r="23" spans="1:5" ht="24" customHeight="1">
      <c r="A23" s="140"/>
      <c r="B23" s="122"/>
      <c r="C23" s="74" t="s">
        <v>255</v>
      </c>
      <c r="D23" s="7">
        <f>'Planning Bénévoles'!R23</f>
        <v>0</v>
      </c>
      <c r="E23" s="7">
        <f>'Planning Bénévoles'!S23</f>
        <v>0</v>
      </c>
    </row>
    <row r="24" spans="1:5" ht="24" customHeight="1">
      <c r="A24" s="135" t="s">
        <v>21</v>
      </c>
      <c r="B24" s="132">
        <f>COUNTIF(D24:D26,"&gt;a")</f>
        <v>0</v>
      </c>
      <c r="C24" s="150" t="s">
        <v>258</v>
      </c>
      <c r="D24" s="7">
        <f>'Planning Bénévoles'!R24</f>
        <v>0</v>
      </c>
      <c r="E24" s="7">
        <f>'Planning Bénévoles'!S24</f>
        <v>0</v>
      </c>
    </row>
    <row r="25" spans="1:5" ht="24" customHeight="1">
      <c r="A25" s="135"/>
      <c r="B25" s="143"/>
      <c r="C25" s="151"/>
      <c r="D25" s="7">
        <f>'Planning Bénévoles'!R25</f>
        <v>0</v>
      </c>
      <c r="E25" s="7">
        <f>'Planning Bénévoles'!S25</f>
        <v>0</v>
      </c>
    </row>
    <row r="26" spans="1:5" ht="24" customHeight="1">
      <c r="A26" s="135"/>
      <c r="B26" s="133"/>
      <c r="C26" s="152"/>
      <c r="D26" s="7">
        <f>'Planning Bénévoles'!R26</f>
        <v>0</v>
      </c>
      <c r="E26" s="7">
        <f>'Planning Bénévoles'!S26</f>
        <v>0</v>
      </c>
    </row>
    <row r="27" spans="1:5" ht="24" customHeight="1">
      <c r="A27" s="135" t="s">
        <v>256</v>
      </c>
      <c r="B27" s="120">
        <f>COUNTIF(D27:D29,"&gt;a")</f>
        <v>0</v>
      </c>
      <c r="C27" s="126"/>
      <c r="D27" s="7">
        <f>'Planning Bénévoles'!R27</f>
        <v>0</v>
      </c>
      <c r="E27" s="7">
        <f>'Planning Bénévoles'!S27</f>
        <v>0</v>
      </c>
    </row>
    <row r="28" spans="1:5" ht="24" customHeight="1">
      <c r="A28" s="135"/>
      <c r="B28" s="121"/>
      <c r="C28" s="127"/>
      <c r="D28" s="7">
        <f>'Planning Bénévoles'!R28</f>
        <v>0</v>
      </c>
      <c r="E28" s="7">
        <f>'Planning Bénévoles'!S28</f>
        <v>0</v>
      </c>
    </row>
    <row r="29" spans="1:5" ht="24" customHeight="1">
      <c r="A29" s="138"/>
      <c r="B29" s="131"/>
      <c r="C29" s="127"/>
      <c r="D29" s="7">
        <f>'Planning Bénévoles'!R29</f>
        <v>0</v>
      </c>
      <c r="E29" s="7">
        <f>'Planning Bénévoles'!S29</f>
        <v>0</v>
      </c>
    </row>
    <row r="30" spans="1:5" ht="24" customHeight="1">
      <c r="A30" s="146" t="s">
        <v>257</v>
      </c>
      <c r="B30" s="132">
        <f t="shared" ref="B30" si="0">COUNTIF(D30:D31,"&gt;a")</f>
        <v>0</v>
      </c>
      <c r="C30" s="148" t="s">
        <v>258</v>
      </c>
      <c r="D30" s="7">
        <f>'Planning Bénévoles'!R30</f>
        <v>0</v>
      </c>
      <c r="E30" s="7">
        <f>'Planning Bénévoles'!S30</f>
        <v>0</v>
      </c>
    </row>
    <row r="31" spans="1:5" ht="24" customHeight="1">
      <c r="A31" s="147"/>
      <c r="B31" s="133"/>
      <c r="C31" s="149"/>
      <c r="D31" s="7">
        <f>'Planning Bénévoles'!R31</f>
        <v>0</v>
      </c>
      <c r="E31" s="7">
        <f>'Planning Bénévoles'!S31</f>
        <v>0</v>
      </c>
    </row>
    <row r="32" spans="1:5" ht="24" customHeight="1">
      <c r="A32" s="73" t="s">
        <v>23</v>
      </c>
      <c r="B32" s="76">
        <f>COUNTIF(D32,"&gt;a")</f>
        <v>0</v>
      </c>
      <c r="C32" s="75"/>
      <c r="D32" s="7">
        <f>'Planning Bénévoles'!R37</f>
        <v>0</v>
      </c>
      <c r="E32" s="7">
        <f>'Planning Bénévoles'!S37</f>
        <v>0</v>
      </c>
    </row>
    <row r="33" spans="1:5" ht="24" customHeight="1">
      <c r="A33" s="135" t="s">
        <v>22</v>
      </c>
      <c r="B33" s="123">
        <f>COUNTIF(D33:D35,"&gt;a")</f>
        <v>0</v>
      </c>
      <c r="C33" s="116"/>
      <c r="D33" s="7">
        <f>'Planning Bénévoles'!R38</f>
        <v>0</v>
      </c>
      <c r="E33" s="7">
        <f>'Planning Bénévoles'!S38</f>
        <v>0</v>
      </c>
    </row>
    <row r="34" spans="1:5" ht="24" customHeight="1">
      <c r="A34" s="135"/>
      <c r="B34" s="124"/>
      <c r="C34" s="153"/>
      <c r="D34" s="7">
        <f>'Planning Bénévoles'!R39</f>
        <v>0</v>
      </c>
      <c r="E34" s="7">
        <f>'Planning Bénévoles'!S39</f>
        <v>0</v>
      </c>
    </row>
    <row r="35" spans="1:5" ht="24" customHeight="1">
      <c r="A35" s="135"/>
      <c r="B35" s="125"/>
      <c r="C35" s="117"/>
      <c r="D35" s="7">
        <f>'Planning Bénévoles'!R40</f>
        <v>0</v>
      </c>
      <c r="E35" s="7">
        <f>'Planning Bénévoles'!S40</f>
        <v>0</v>
      </c>
    </row>
  </sheetData>
  <sheetProtection sheet="1" objects="1" scenarios="1"/>
  <mergeCells count="26">
    <mergeCell ref="C30:C31"/>
    <mergeCell ref="A33:A35"/>
    <mergeCell ref="B33:B35"/>
    <mergeCell ref="C33:C35"/>
    <mergeCell ref="C24:C26"/>
    <mergeCell ref="A27:A29"/>
    <mergeCell ref="B27:B29"/>
    <mergeCell ref="C27:C29"/>
    <mergeCell ref="A24:A26"/>
    <mergeCell ref="B24:B26"/>
    <mergeCell ref="A30:A31"/>
    <mergeCell ref="B30:B31"/>
    <mergeCell ref="A7:A23"/>
    <mergeCell ref="B7:B23"/>
    <mergeCell ref="C7:C10"/>
    <mergeCell ref="C11:C14"/>
    <mergeCell ref="C15:C16"/>
    <mergeCell ref="C18:C19"/>
    <mergeCell ref="C21:C22"/>
    <mergeCell ref="A3:A4"/>
    <mergeCell ref="B3:B4"/>
    <mergeCell ref="D1:E1"/>
    <mergeCell ref="C3:C4"/>
    <mergeCell ref="A5:A6"/>
    <mergeCell ref="B5:B6"/>
    <mergeCell ref="C5:C6"/>
  </mergeCells>
  <printOptions horizontalCentered="1"/>
  <pageMargins left="0.19685039370078741" right="0.19685039370078741" top="1.4960629921259843" bottom="1.1811023622047245" header="0.55118110236220474" footer="0.39370078740157483"/>
  <pageSetup paperSize="9" scale="52" pageOrder="overThenDown" orientation="landscape" useFirstPageNumber="1" horizontalDpi="0" verticalDpi="0"/>
  <headerFooter alignWithMargins="0">
    <oddHeader xml:space="preserve">&amp;C&amp;"Avenir Book,Normal"&amp;20&amp;U&amp;K000000SAMEDI
</oddHeader>
    <oddFooter>&amp;R&amp;"Avenir Book,Normal"&amp;14&amp;K000000Sophie MARCHE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35"/>
  <sheetViews>
    <sheetView showZeros="0" zoomScaleNormal="100" workbookViewId="0">
      <selection activeCell="D29" sqref="D29"/>
    </sheetView>
  </sheetViews>
  <sheetFormatPr baseColWidth="10" defaultRowHeight="17"/>
  <cols>
    <col min="1" max="1" width="39.28515625" style="1" customWidth="1"/>
    <col min="2" max="2" width="26.42578125" style="1" customWidth="1"/>
    <col min="3" max="3" width="55.140625" style="17" customWidth="1"/>
    <col min="4" max="16384" width="10.7109375" style="1"/>
  </cols>
  <sheetData>
    <row r="1" spans="1:3" ht="24" customHeight="1">
      <c r="B1" s="7" t="s">
        <v>0</v>
      </c>
      <c r="C1" s="16" t="s">
        <v>7</v>
      </c>
    </row>
    <row r="2" spans="1:3" ht="24" customHeight="1">
      <c r="C2" s="7" t="s">
        <v>11</v>
      </c>
    </row>
    <row r="3" spans="1:3" ht="24" customHeight="1">
      <c r="A3" s="138" t="s">
        <v>12</v>
      </c>
      <c r="B3" s="126"/>
      <c r="C3" s="7">
        <f>'Planning Bénévoles'!T3</f>
        <v>0</v>
      </c>
    </row>
    <row r="4" spans="1:3" ht="24" customHeight="1">
      <c r="A4" s="140"/>
      <c r="B4" s="137"/>
      <c r="C4" s="7">
        <f>'Planning Bénévoles'!T4</f>
        <v>0</v>
      </c>
    </row>
    <row r="5" spans="1:3" ht="24" customHeight="1">
      <c r="A5" s="138" t="s">
        <v>13</v>
      </c>
      <c r="B5" s="126"/>
      <c r="C5" s="7">
        <f>'Planning Bénévoles'!T5</f>
        <v>0</v>
      </c>
    </row>
    <row r="6" spans="1:3" ht="24" customHeight="1">
      <c r="A6" s="140"/>
      <c r="B6" s="137"/>
      <c r="C6" s="7">
        <f>'Planning Bénévoles'!T6</f>
        <v>0</v>
      </c>
    </row>
    <row r="7" spans="1:3" ht="24" customHeight="1">
      <c r="A7" s="138" t="s">
        <v>14</v>
      </c>
      <c r="B7" s="141" t="s">
        <v>15</v>
      </c>
      <c r="C7" s="7">
        <f>'Planning Bénévoles'!T7</f>
        <v>0</v>
      </c>
    </row>
    <row r="8" spans="1:3" ht="24" customHeight="1">
      <c r="A8" s="139"/>
      <c r="B8" s="141"/>
      <c r="C8" s="7">
        <f>'Planning Bénévoles'!T8</f>
        <v>0</v>
      </c>
    </row>
    <row r="9" spans="1:3" ht="24" customHeight="1">
      <c r="A9" s="139"/>
      <c r="B9" s="141"/>
      <c r="C9" s="7">
        <f>'Planning Bénévoles'!T9</f>
        <v>0</v>
      </c>
    </row>
    <row r="10" spans="1:3" ht="24" customHeight="1">
      <c r="A10" s="139"/>
      <c r="B10" s="141"/>
      <c r="C10" s="7">
        <f>'Planning Bénévoles'!T10</f>
        <v>0</v>
      </c>
    </row>
    <row r="11" spans="1:3" ht="24" customHeight="1">
      <c r="A11" s="139"/>
      <c r="B11" s="142" t="s">
        <v>16</v>
      </c>
      <c r="C11" s="7">
        <f>'Planning Bénévoles'!T11</f>
        <v>0</v>
      </c>
    </row>
    <row r="12" spans="1:3" ht="24" customHeight="1">
      <c r="A12" s="139"/>
      <c r="B12" s="142"/>
      <c r="C12" s="7">
        <f>'Planning Bénévoles'!T12</f>
        <v>0</v>
      </c>
    </row>
    <row r="13" spans="1:3" ht="24" customHeight="1">
      <c r="A13" s="139"/>
      <c r="B13" s="142"/>
      <c r="C13" s="7">
        <f>'Planning Bénévoles'!T13</f>
        <v>0</v>
      </c>
    </row>
    <row r="14" spans="1:3" ht="24" customHeight="1">
      <c r="A14" s="139"/>
      <c r="B14" s="142"/>
      <c r="C14" s="7">
        <f>'Planning Bénévoles'!T14</f>
        <v>0</v>
      </c>
    </row>
    <row r="15" spans="1:3" ht="24" customHeight="1">
      <c r="A15" s="139"/>
      <c r="B15" s="142" t="s">
        <v>17</v>
      </c>
      <c r="C15" s="7">
        <f>'Planning Bénévoles'!T15</f>
        <v>0</v>
      </c>
    </row>
    <row r="16" spans="1:3" ht="24" customHeight="1">
      <c r="A16" s="139"/>
      <c r="B16" s="142"/>
      <c r="C16" s="7">
        <f>'Planning Bénévoles'!T16</f>
        <v>0</v>
      </c>
    </row>
    <row r="17" spans="1:3" ht="24" customHeight="1">
      <c r="A17" s="139"/>
      <c r="B17" s="74" t="s">
        <v>18</v>
      </c>
      <c r="C17" s="7">
        <f>'Planning Bénévoles'!T17</f>
        <v>0</v>
      </c>
    </row>
    <row r="18" spans="1:3" ht="24" customHeight="1">
      <c r="A18" s="139"/>
      <c r="B18" s="142" t="s">
        <v>19</v>
      </c>
      <c r="C18" s="7">
        <f>'Planning Bénévoles'!T18</f>
        <v>0</v>
      </c>
    </row>
    <row r="19" spans="1:3" ht="24" customHeight="1">
      <c r="A19" s="139"/>
      <c r="B19" s="142"/>
      <c r="C19" s="7">
        <f>'Planning Bénévoles'!T19</f>
        <v>0</v>
      </c>
    </row>
    <row r="20" spans="1:3" ht="24" customHeight="1">
      <c r="A20" s="139"/>
      <c r="B20" s="74" t="s">
        <v>20</v>
      </c>
      <c r="C20" s="7">
        <f>'Planning Bénévoles'!T20</f>
        <v>0</v>
      </c>
    </row>
    <row r="21" spans="1:3" ht="24" customHeight="1">
      <c r="A21" s="139"/>
      <c r="B21" s="144" t="s">
        <v>254</v>
      </c>
      <c r="C21" s="7">
        <f>'Planning Bénévoles'!T21</f>
        <v>0</v>
      </c>
    </row>
    <row r="22" spans="1:3" ht="24" customHeight="1">
      <c r="A22" s="139"/>
      <c r="B22" s="145"/>
      <c r="C22" s="7">
        <f>'Planning Bénévoles'!T22</f>
        <v>0</v>
      </c>
    </row>
    <row r="23" spans="1:3" ht="24" customHeight="1">
      <c r="A23" s="140"/>
      <c r="B23" s="74" t="s">
        <v>255</v>
      </c>
      <c r="C23" s="7">
        <f>'Planning Bénévoles'!T23</f>
        <v>0</v>
      </c>
    </row>
    <row r="24" spans="1:3" ht="24" customHeight="1">
      <c r="A24" s="138" t="s">
        <v>21</v>
      </c>
      <c r="B24" s="150" t="s">
        <v>258</v>
      </c>
      <c r="C24" s="7">
        <f>'Planning Bénévoles'!T24</f>
        <v>0</v>
      </c>
    </row>
    <row r="25" spans="1:3" ht="24" customHeight="1">
      <c r="A25" s="139"/>
      <c r="B25" s="151"/>
      <c r="C25" s="7">
        <f>'Planning Bénévoles'!T25</f>
        <v>0</v>
      </c>
    </row>
    <row r="26" spans="1:3" ht="24" customHeight="1">
      <c r="A26" s="140"/>
      <c r="B26" s="152"/>
      <c r="C26" s="7">
        <f>'Planning Bénévoles'!T26</f>
        <v>0</v>
      </c>
    </row>
    <row r="27" spans="1:3" ht="24" customHeight="1">
      <c r="A27" s="138" t="s">
        <v>256</v>
      </c>
      <c r="B27" s="126"/>
      <c r="C27" s="7">
        <f>'Planning Bénévoles'!T27</f>
        <v>0</v>
      </c>
    </row>
    <row r="28" spans="1:3" ht="24" customHeight="1">
      <c r="A28" s="139"/>
      <c r="B28" s="127"/>
      <c r="C28" s="7">
        <f>'Planning Bénévoles'!T28</f>
        <v>0</v>
      </c>
    </row>
    <row r="29" spans="1:3" ht="24" customHeight="1">
      <c r="A29" s="140"/>
      <c r="B29" s="127"/>
      <c r="C29" s="7">
        <f>'Planning Bénévoles'!T29</f>
        <v>0</v>
      </c>
    </row>
    <row r="30" spans="1:3" ht="24" customHeight="1">
      <c r="A30" s="146" t="s">
        <v>257</v>
      </c>
      <c r="B30" s="148" t="s">
        <v>258</v>
      </c>
      <c r="C30" s="7">
        <f>'Planning Bénévoles'!T30</f>
        <v>0</v>
      </c>
    </row>
    <row r="31" spans="1:3" ht="24" customHeight="1">
      <c r="A31" s="147"/>
      <c r="B31" s="149"/>
      <c r="C31" s="7">
        <f>'Planning Bénévoles'!T31</f>
        <v>0</v>
      </c>
    </row>
    <row r="32" spans="1:3" ht="24" customHeight="1">
      <c r="A32" s="73" t="s">
        <v>23</v>
      </c>
      <c r="B32" s="75"/>
      <c r="C32" s="7">
        <f>'Planning Bénévoles'!T37</f>
        <v>0</v>
      </c>
    </row>
    <row r="33" spans="1:3" ht="24" customHeight="1">
      <c r="A33" s="138" t="s">
        <v>22</v>
      </c>
      <c r="B33" s="116"/>
      <c r="C33" s="7">
        <f>'Planning Bénévoles'!T38</f>
        <v>0</v>
      </c>
    </row>
    <row r="34" spans="1:3" ht="24" customHeight="1">
      <c r="A34" s="139"/>
      <c r="B34" s="153"/>
      <c r="C34" s="7">
        <f>'Planning Bénévoles'!T39</f>
        <v>0</v>
      </c>
    </row>
    <row r="35" spans="1:3" ht="24" customHeight="1">
      <c r="A35" s="140"/>
      <c r="B35" s="117"/>
      <c r="C35" s="7">
        <f>'Planning Bénévoles'!T40</f>
        <v>0</v>
      </c>
    </row>
  </sheetData>
  <sheetProtection sheet="1" objects="1" scenarios="1"/>
  <mergeCells count="18">
    <mergeCell ref="A3:A4"/>
    <mergeCell ref="A30:A31"/>
    <mergeCell ref="A33:A35"/>
    <mergeCell ref="B3:B4"/>
    <mergeCell ref="B5:B6"/>
    <mergeCell ref="B7:B10"/>
    <mergeCell ref="B11:B14"/>
    <mergeCell ref="B15:B16"/>
    <mergeCell ref="B33:B35"/>
    <mergeCell ref="A5:A6"/>
    <mergeCell ref="A7:A23"/>
    <mergeCell ref="B18:B19"/>
    <mergeCell ref="B21:B22"/>
    <mergeCell ref="B24:B26"/>
    <mergeCell ref="B27:B29"/>
    <mergeCell ref="B30:B31"/>
    <mergeCell ref="A24:A26"/>
    <mergeCell ref="A27:A29"/>
  </mergeCells>
  <printOptions horizontalCentered="1" verticalCentered="1"/>
  <pageMargins left="0.19685039370078741" right="0.19685039370078741" top="1.0236220472440944" bottom="0.82677165354330717" header="0.55118110236220474" footer="0.59055118110236227"/>
  <pageSetup paperSize="0" scale="62" pageOrder="overThenDown" orientation="landscape" useFirstPageNumber="1" horizontalDpi="0" verticalDpi="0"/>
  <headerFooter alignWithMargins="0">
    <oddHeader xml:space="preserve">&amp;C&amp;"Avenir Book,Normal"&amp;24&amp;U&amp;K000000DIMANCHE </oddHeader>
    <oddFooter>&amp;R&amp;"Avenir Book,Normal"&amp;14Sophie MARCHE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291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10</vt:i4>
      </vt:variant>
    </vt:vector>
  </HeadingPairs>
  <TitlesOfParts>
    <vt:vector size="24" baseType="lpstr">
      <vt:lpstr>Planning Bénévoles</vt:lpstr>
      <vt:lpstr>DISPONIBILITE</vt:lpstr>
      <vt:lpstr>LUNDI</vt:lpstr>
      <vt:lpstr>MARDI</vt:lpstr>
      <vt:lpstr>MERCREDI</vt:lpstr>
      <vt:lpstr>JEUDI</vt:lpstr>
      <vt:lpstr>VENDREDI</vt:lpstr>
      <vt:lpstr>SAMEDI</vt:lpstr>
      <vt:lpstr>DIMANCHE 30</vt:lpstr>
      <vt:lpstr>Tenues</vt:lpstr>
      <vt:lpstr>Présence</vt:lpstr>
      <vt:lpstr>Repas</vt:lpstr>
      <vt:lpstr>CHAUFFEURS</vt:lpstr>
      <vt:lpstr>Planning Responsables</vt:lpstr>
      <vt:lpstr>DISPONIBILITE!Impression_des_titres</vt:lpstr>
      <vt:lpstr>CHAUFFEURS!Zone_d_impression</vt:lpstr>
      <vt:lpstr>'DIMANCHE 30'!Zone_d_impression</vt:lpstr>
      <vt:lpstr>DISPONIBILITE!Zone_d_impression</vt:lpstr>
      <vt:lpstr>JEUDI!Zone_d_impression</vt:lpstr>
      <vt:lpstr>MARDI!Zone_d_impression</vt:lpstr>
      <vt:lpstr>MERCREDI!Zone_d_impression</vt:lpstr>
      <vt:lpstr>Repas!Zone_d_impression</vt:lpstr>
      <vt:lpstr>SAMEDI!Zone_d_impression</vt:lpstr>
      <vt:lpstr>VENDREDI!Zone_d_impression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Gérard MARCHE</dc:creator>
  <cp:lastModifiedBy>Sophie MARCHE</cp:lastModifiedBy>
  <cp:revision>8</cp:revision>
  <cp:lastPrinted>2025-01-08T10:10:45Z</cp:lastPrinted>
  <dcterms:created xsi:type="dcterms:W3CDTF">2020-02-03T11:12:13Z</dcterms:created>
  <dcterms:modified xsi:type="dcterms:W3CDTF">2025-01-13T11:46:54Z</dcterms:modified>
</cp:coreProperties>
</file>