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cos\Desktop\"/>
    </mc:Choice>
  </mc:AlternateContent>
  <xr:revisionPtr revIDLastSave="0" documentId="8_{811AFDEA-1B41-49EE-8608-5138928FF87F}" xr6:coauthVersionLast="47" xr6:coauthVersionMax="47" xr10:uidLastSave="{00000000-0000-0000-0000-000000000000}"/>
  <bookViews>
    <workbookView xWindow="9060" yWindow="1800" windowWidth="22890" windowHeight="11385" xr2:uid="{F0ADE4B1-63FE-40D9-A83E-5AC74B348AC8}"/>
  </bookViews>
  <sheets>
    <sheet name="Feuil1" sheetId="1" r:id="rId1"/>
    <sheet name="Feuil2" sheetId="4" r:id="rId2"/>
  </sheets>
  <definedNames>
    <definedName name="JOUR.DE.PAQUES" localSheetId="1">_xlfn.LAMBDA(_xlpm.MonAnnée,FLOOR(DAY(MINUTE(_xlpm.MonAnnée / 38) / 2 + 56) &amp; "/5/" &amp; _xlpm.MonAnnée, 7) - 34)</definedName>
    <definedName name="JOUR.DE.PAQUES">_xlfn.LAMBDA(_xlpm.MonAnnée,FLOOR(DAY(MINUTE(_xlpm.MonAnnée / 38) / 2 + 56) &amp; "/5/" &amp; _xlpm.MonAnnée, 7) - 34)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11" i="4" s="1"/>
  <c r="C15" i="4"/>
  <c r="C9" i="4"/>
  <c r="C3" i="4"/>
  <c r="C14" i="4"/>
  <c r="C8" i="4"/>
  <c r="C13" i="4"/>
  <c r="C7" i="4"/>
  <c r="C12" i="4"/>
  <c r="C6" i="4"/>
  <c r="C4" i="4"/>
  <c r="C10" i="4"/>
  <c r="C11" i="4"/>
  <c r="C5" i="4"/>
  <c r="B15" i="4" l="1"/>
  <c r="B3" i="4"/>
  <c r="B7" i="4"/>
  <c r="B12" i="4"/>
  <c r="B13" i="4"/>
  <c r="B14" i="4"/>
  <c r="B4" i="4"/>
  <c r="B9" i="4" s="1"/>
  <c r="B6" i="4"/>
  <c r="B8" i="4" l="1"/>
  <c r="B5" i="4"/>
  <c r="B10" i="4"/>
  <c r="H4" i="1"/>
  <c r="B6" i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</calcChain>
</file>

<file path=xl/sharedStrings.xml><?xml version="1.0" encoding="utf-8"?>
<sst xmlns="http://schemas.openxmlformats.org/spreadsheetml/2006/main" count="28" uniqueCount="28">
  <si>
    <t>DUFFAU Michael</t>
  </si>
  <si>
    <t>ACHARD Patrick</t>
  </si>
  <si>
    <t>BOUZARD Enzo</t>
  </si>
  <si>
    <t>PRECES DA COSTA Frederico</t>
  </si>
  <si>
    <t>SANGARÉ Mahamadou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</si>
  <si>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</si>
  <si>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</si>
  <si>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</si>
  <si>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</si>
  <si>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</si>
  <si>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</si>
  <si>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</si>
  <si>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</si>
  <si>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</si>
  <si>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</si>
  <si>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</si>
  <si>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</si>
  <si>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</si>
  <si>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1er Janvier</t>
  </si>
  <si>
    <t>Pâques</t>
  </si>
  <si>
    <t>Lundi de Pâques</t>
  </si>
  <si>
    <t>1er Mai</t>
  </si>
  <si>
    <t>Ascenscion</t>
  </si>
  <si>
    <t>Lundi de Pentecôte</t>
  </si>
  <si>
    <t>Pentecôte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</si>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</sst>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ddd\ dd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8080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/>
    <xf numFmtId="165" fontId="2" fillId="0" borderId="4" xfId="0" applyNumberFormat="1" applyFont="1" applyBorder="1" applyAlignment="1">
      <alignment textRotation="90"/>
    </xf>
    <xf numFmtId="0" fontId="0" fillId="0" borderId="4" xfId="0" applyBorder="1"/>
    <xf numFmtId="0" fontId="0" fillId="0" borderId="7" xfId="0" applyBorder="1"/>
    <xf numFmtId="14" fontId="3" fillId="0" borderId="0" xfId="0" applyNumberFormat="1" applyFont="1"/>
    <xf numFmtId="0" fontId="3" fillId="0" borderId="0" xfId="0" applyFont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4" fillId="0" borderId="0" xfId="0" applyFont="1" applyAlignment="1">
      <alignment vertical="center" wrapText="1"/>
    </xf>
    <xf numFmtId="16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Invisible" pivot="0" table="0" count="0" xr9:uid="{6BE9E342-333C-4AB4-BE2D-0FFF98588BF1}"/>
  </tableStyles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A$1" fmlaRange="$AH$1:$AH$12" noThreeD="1" sel="5" val="4"/>
</file>

<file path=xl/ctrlProps/ctrlProp2.xml><?xml version="1.0" encoding="utf-8"?>
<formControlPr xmlns="http://schemas.microsoft.com/office/spreadsheetml/2009/9/main" objectType="Drop" dropStyle="combo" dx="22" fmlaLink="$A$2" fmlaRange="$AI$1:$AI$1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0</xdr:col>
          <xdr:colOff>695325</xdr:colOff>
          <xdr:row>0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0</xdr:rowOff>
        </xdr:from>
        <xdr:to>
          <xdr:col>0</xdr:col>
          <xdr:colOff>676275</xdr:colOff>
          <xdr:row>2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B5E6-9746-44D1-89B4-EDEDA7D41690}">
  <dimension ref="A1:AI17"/>
  <sheetViews>
    <sheetView tabSelected="1" workbookViewId="0">
      <selection activeCell="G15" sqref="G15"/>
    </sheetView>
  </sheetViews>
  <sheetFormatPr baseColWidth="10" defaultRowHeight="15" x14ac:dyDescent="0.25"/>
  <cols>
    <col min="1" max="1" width="12.5703125" customWidth="1"/>
    <col min="2" max="32" width="3.42578125" customWidth="1"/>
  </cols>
  <sheetData>
    <row r="1" spans="1:35" ht="18.75" customHeight="1" x14ac:dyDescent="0.35">
      <c r="A1">
        <v>5</v>
      </c>
      <c r="B1">
        <v>1</v>
      </c>
      <c r="D1" s="6"/>
      <c r="E1" s="6"/>
      <c r="AH1" t="s">
        <v>5</v>
      </c>
      <c r="AI1">
        <v>2024</v>
      </c>
    </row>
    <row r="2" spans="1:35" x14ac:dyDescent="0.25">
      <c r="A2">
        <v>1</v>
      </c>
      <c r="B2">
        <v>1</v>
      </c>
      <c r="AH2" t="s">
        <v>6</v>
      </c>
      <c r="AI2">
        <v>2025</v>
      </c>
    </row>
    <row r="3" spans="1:35" x14ac:dyDescent="0.25">
      <c r="AH3" t="s">
        <v>7</v>
      </c>
      <c r="AI3">
        <v>2026</v>
      </c>
    </row>
    <row r="4" spans="1:35" ht="21" x14ac:dyDescent="0.35">
      <c r="H4" s="7" t="str">
        <f>"Période du "&amp;TEXT(DATE(A2+2014,A1,1),"jj mmmm aaaa")&amp;" au "&amp;TEXT(DATE(A2+2014,A1+1,1)-1,"jj mmmm aaaa")</f>
        <v>Période du 01 mai 2015 au 31 mai 2015</v>
      </c>
      <c r="AH4" t="s">
        <v>8</v>
      </c>
      <c r="AI4">
        <v>2027</v>
      </c>
    </row>
    <row r="5" spans="1:35" x14ac:dyDescent="0.25">
      <c r="AH5" t="s">
        <v>9</v>
      </c>
      <c r="AI5">
        <v>2028</v>
      </c>
    </row>
    <row r="6" spans="1:35" ht="35.25" customHeight="1" x14ac:dyDescent="0.25">
      <c r="B6" s="3">
        <f>DATE(A2+2023,A1,1)</f>
        <v>45413</v>
      </c>
      <c r="C6" s="3">
        <f>B6+1</f>
        <v>45414</v>
      </c>
      <c r="D6" s="3">
        <f t="shared" ref="D6:AF6" si="0">C6+1</f>
        <v>45415</v>
      </c>
      <c r="E6" s="3">
        <f t="shared" si="0"/>
        <v>45416</v>
      </c>
      <c r="F6" s="3">
        <f t="shared" si="0"/>
        <v>45417</v>
      </c>
      <c r="G6" s="3">
        <f t="shared" si="0"/>
        <v>45418</v>
      </c>
      <c r="H6" s="3">
        <f t="shared" si="0"/>
        <v>45419</v>
      </c>
      <c r="I6" s="3">
        <f t="shared" si="0"/>
        <v>45420</v>
      </c>
      <c r="J6" s="3">
        <f t="shared" si="0"/>
        <v>45421</v>
      </c>
      <c r="K6" s="3">
        <f t="shared" si="0"/>
        <v>45422</v>
      </c>
      <c r="L6" s="3">
        <f t="shared" si="0"/>
        <v>45423</v>
      </c>
      <c r="M6" s="3">
        <f t="shared" si="0"/>
        <v>45424</v>
      </c>
      <c r="N6" s="3">
        <f t="shared" si="0"/>
        <v>45425</v>
      </c>
      <c r="O6" s="3">
        <f t="shared" si="0"/>
        <v>45426</v>
      </c>
      <c r="P6" s="3">
        <f t="shared" si="0"/>
        <v>45427</v>
      </c>
      <c r="Q6" s="3">
        <f t="shared" si="0"/>
        <v>45428</v>
      </c>
      <c r="R6" s="3">
        <f t="shared" si="0"/>
        <v>45429</v>
      </c>
      <c r="S6" s="3">
        <f t="shared" si="0"/>
        <v>45430</v>
      </c>
      <c r="T6" s="3">
        <f t="shared" si="0"/>
        <v>45431</v>
      </c>
      <c r="U6" s="3">
        <f t="shared" si="0"/>
        <v>45432</v>
      </c>
      <c r="V6" s="3">
        <f t="shared" si="0"/>
        <v>45433</v>
      </c>
      <c r="W6" s="3">
        <f t="shared" si="0"/>
        <v>45434</v>
      </c>
      <c r="X6" s="3">
        <f t="shared" si="0"/>
        <v>45435</v>
      </c>
      <c r="Y6" s="3">
        <f t="shared" si="0"/>
        <v>45436</v>
      </c>
      <c r="Z6" s="3">
        <f t="shared" si="0"/>
        <v>45437</v>
      </c>
      <c r="AA6" s="3">
        <f t="shared" si="0"/>
        <v>45438</v>
      </c>
      <c r="AB6" s="3">
        <f t="shared" si="0"/>
        <v>45439</v>
      </c>
      <c r="AC6" s="3">
        <f t="shared" si="0"/>
        <v>45440</v>
      </c>
      <c r="AD6" s="3">
        <f t="shared" si="0"/>
        <v>45441</v>
      </c>
      <c r="AE6" s="3">
        <f t="shared" si="0"/>
        <v>45442</v>
      </c>
      <c r="AF6" s="3">
        <f t="shared" si="0"/>
        <v>45443</v>
      </c>
      <c r="AH6" t="s">
        <v>10</v>
      </c>
      <c r="AI6">
        <v>2029</v>
      </c>
    </row>
    <row r="7" spans="1:35" x14ac:dyDescent="0.25">
      <c r="A7" s="4" t="s">
        <v>0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H7" t="s">
        <v>11</v>
      </c>
      <c r="AI7">
        <v>2030</v>
      </c>
    </row>
    <row r="8" spans="1:35" x14ac:dyDescent="0.25">
      <c r="A8" s="4" t="s">
        <v>1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H8" t="s">
        <v>12</v>
      </c>
      <c r="AI8">
        <v>2031</v>
      </c>
    </row>
    <row r="9" spans="1:35" x14ac:dyDescent="0.25">
      <c r="A9" s="4" t="s">
        <v>2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H9" t="s">
        <v>13</v>
      </c>
      <c r="AI9">
        <v>2032</v>
      </c>
    </row>
    <row r="10" spans="1:35" x14ac:dyDescent="0.25">
      <c r="A10" s="4" t="s">
        <v>3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H10" t="s">
        <v>14</v>
      </c>
      <c r="AI10">
        <v>2033</v>
      </c>
    </row>
    <row r="11" spans="1:35" x14ac:dyDescent="0.25">
      <c r="A11" s="4" t="s">
        <v>4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H11" s="2" t="s">
        <v>15</v>
      </c>
      <c r="AI11">
        <v>2034</v>
      </c>
    </row>
    <row r="12" spans="1:35" x14ac:dyDescent="0.25">
      <c r="AH12" t="s">
        <v>16</v>
      </c>
      <c r="AI12">
        <v>2035</v>
      </c>
    </row>
    <row r="15" spans="1:35" x14ac:dyDescent="0.25">
      <c r="AB15" s="2"/>
    </row>
    <row r="17" spans="8:8" x14ac:dyDescent="0.25">
      <c r="H17" s="5"/>
    </row>
  </sheetData>
  <phoneticPr fontId="1" type="noConversion"/>
  <conditionalFormatting sqref="B6:AF11">
    <cfRule type="expression" dxfId="1" priority="2">
      <formula>WEEKDAY(B$6,2)&gt;5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0</xdr:col>
                    <xdr:colOff>695325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0</xdr:col>
                    <xdr:colOff>19050</xdr:colOff>
                    <xdr:row>1</xdr:row>
                    <xdr:rowOff>0</xdr:rowOff>
                  </from>
                  <to>
                    <xdr:col>0</xdr:col>
                    <xdr:colOff>676275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5E7D993-8662-46FC-9336-34B42D06D000}">
            <xm:f>COUNTIFS(Feuil2!$B$3:$B$15,B$6)&gt;0</xm:f>
            <x14:dxf>
              <fill>
                <patternFill>
                  <bgColor theme="0" tint="-0.14996795556505021"/>
                </patternFill>
              </fill>
            </x14:dxf>
          </x14:cfRule>
          <xm:sqref>B6:AF11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5163-C5A8-4281-A756-29C1A517414E}">
  <dimension ref="A1:C15"/>
  <sheetViews>
    <sheetView zoomScale="130" zoomScaleNormal="130" workbookViewId="0">
      <selection activeCell="B2" sqref="B2"/>
    </sheetView>
  </sheetViews>
  <sheetFormatPr baseColWidth="10" defaultRowHeight="15" x14ac:dyDescent="0.25"/>
  <cols>
    <col min="1" max="1" width="17.42578125" customWidth="1"/>
    <col min="2" max="2" width="13.140625" customWidth="1"/>
    <col min="3" max="3" width="17.42578125" customWidth="1"/>
  </cols>
  <sheetData>
    <row r="1" spans="1:3" x14ac:dyDescent="0.25">
      <c r="A1" t="s">
        <v>17</v>
      </c>
      <c r="B1">
        <f>Feuil1!A2+2023</f>
        <v>2024</v>
      </c>
    </row>
    <row r="3" spans="1:3" x14ac:dyDescent="0.25">
      <c r="A3" t="s">
        <v>18</v>
      </c>
      <c r="B3" s="1">
        <f>DATE($B$1,1,1)</f>
        <v>45292</v>
      </c>
      <c r="C3" t="str">
        <f ca="1">_xlfn.FORMULATEXT(B3)</f>
        <v>=DATE($B$1;1;1)</v>
      </c>
    </row>
    <row r="4" spans="1:3" x14ac:dyDescent="0.25">
      <c r="A4" s="12" t="s">
        <v>19</v>
      </c>
      <c r="B4" s="1">
        <f>FLOOR(DAY(MINUTE(B1/38)/2+56)&amp;"/5/"&amp;B1,7)-34</f>
        <v>45382</v>
      </c>
      <c r="C4" t="str">
        <f t="shared" ref="C4:C15" ca="1" si="0">_xlfn.FORMULATEXT(B4)</f>
        <v>=PLANCHER(JOUR(MINUTE(B1/38)/2+56)&amp;"/5/"&amp;B1;7)-34</v>
      </c>
    </row>
    <row r="5" spans="1:3" x14ac:dyDescent="0.25">
      <c r="A5" t="s">
        <v>20</v>
      </c>
      <c r="B5" s="1">
        <f>B4+1</f>
        <v>45383</v>
      </c>
      <c r="C5" t="str">
        <f t="shared" ca="1" si="0"/>
        <v>=B4+1</v>
      </c>
    </row>
    <row r="6" spans="1:3" x14ac:dyDescent="0.25">
      <c r="A6" t="s">
        <v>21</v>
      </c>
      <c r="B6" s="1">
        <f>DATE($B$1,5,1)</f>
        <v>45413</v>
      </c>
      <c r="C6" t="str">
        <f t="shared" ca="1" si="0"/>
        <v>=DATE($B$1;5;1)</v>
      </c>
    </row>
    <row r="7" spans="1:3" x14ac:dyDescent="0.25">
      <c r="A7" s="13">
        <v>45420</v>
      </c>
      <c r="B7" s="1">
        <f>DATE($B$1,5,8)</f>
        <v>45420</v>
      </c>
      <c r="C7" t="str">
        <f t="shared" ca="1" si="0"/>
        <v>=DATE($B$1;5;8)</v>
      </c>
    </row>
    <row r="8" spans="1:3" x14ac:dyDescent="0.25">
      <c r="A8" t="s">
        <v>22</v>
      </c>
      <c r="B8" s="1">
        <f>B4+39</f>
        <v>45421</v>
      </c>
      <c r="C8" t="str">
        <f t="shared" ca="1" si="0"/>
        <v>=B4+39</v>
      </c>
    </row>
    <row r="9" spans="1:3" x14ac:dyDescent="0.25">
      <c r="A9" t="s">
        <v>24</v>
      </c>
      <c r="B9" s="1">
        <f>B4+49</f>
        <v>45431</v>
      </c>
      <c r="C9" t="str">
        <f t="shared" ca="1" si="0"/>
        <v>=B4+49</v>
      </c>
    </row>
    <row r="10" spans="1:3" x14ac:dyDescent="0.25">
      <c r="A10" t="s">
        <v>23</v>
      </c>
      <c r="B10" s="1">
        <f>B4+50</f>
        <v>45432</v>
      </c>
      <c r="C10" t="str">
        <f t="shared" ca="1" si="0"/>
        <v>=B4+50</v>
      </c>
    </row>
    <row r="11" spans="1:3" x14ac:dyDescent="0.25">
      <c r="A11" s="13">
        <v>45487</v>
      </c>
      <c r="B11" s="1">
        <f>DATE($B$1,7,14)</f>
        <v>45487</v>
      </c>
      <c r="C11" t="str">
        <f t="shared" ca="1" si="0"/>
        <v>=DATE($B$1;7;14)</v>
      </c>
    </row>
    <row r="12" spans="1:3" x14ac:dyDescent="0.25">
      <c r="A12" s="13">
        <v>45519</v>
      </c>
      <c r="B12" s="1">
        <f>DATE($B$1,8,15)</f>
        <v>45519</v>
      </c>
      <c r="C12" t="str">
        <f t="shared" ca="1" si="0"/>
        <v>=DATE($B$1;8;15)</v>
      </c>
    </row>
    <row r="13" spans="1:3" x14ac:dyDescent="0.25">
      <c r="A13" t="s">
        <v>25</v>
      </c>
      <c r="B13" s="1">
        <f>DATE($B$1,11,1)</f>
        <v>45597</v>
      </c>
      <c r="C13" t="str">
        <f t="shared" ca="1" si="0"/>
        <v>=DATE($B$1;11;1)</v>
      </c>
    </row>
    <row r="14" spans="1:3" x14ac:dyDescent="0.25">
      <c r="A14" t="s">
        <v>26</v>
      </c>
      <c r="B14" s="1">
        <f>DATE($B$1,11,11)</f>
        <v>45607</v>
      </c>
      <c r="C14" t="str">
        <f t="shared" ca="1" si="0"/>
        <v>=DATE($B$1;11;11)</v>
      </c>
    </row>
    <row r="15" spans="1:3" x14ac:dyDescent="0.25">
      <c r="A15" t="s">
        <v>27</v>
      </c>
      <c r="B15" s="1">
        <f>DATE($B$1,12,25)</f>
        <v>45651</v>
      </c>
      <c r="C15" t="str">
        <f t="shared" ca="1" si="0"/>
        <v>=DATE($B$1;12;25)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PRECES DA COSTA Frederico</dc:creator>
  <cp:lastModifiedBy>frederico Frederico</cp:lastModifiedBy>
  <dcterms:created xsi:type="dcterms:W3CDTF">2024-08-23T13:21:16Z</dcterms:created>
  <dcterms:modified xsi:type="dcterms:W3CDTF">2024-08-23T16:04:04Z</dcterms:modified>
</cp:coreProperties>
</file>