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codeName="ThisWorkbook" defaultThemeVersion="166925"/>
  <xr:revisionPtr revIDLastSave="0" documentId="13_ncr:1_{D3A3D539-F300-4244-BAB9-B7EC4B254DC0}" xr6:coauthVersionLast="47" xr6:coauthVersionMax="47" xr10:uidLastSave="{00000000-0000-0000-0000-000000000000}"/>
  <bookViews>
    <workbookView xWindow="-19320" yWindow="660" windowWidth="19440" windowHeight="14880" activeTab="1" xr2:uid="{12A647D3-4691-472F-96C5-706547BA705B}"/>
  </bookViews>
  <sheets>
    <sheet name="Challenge and additional Info" sheetId="7" r:id="rId1"/>
    <sheet name="Calculation Tab" sheetId="3" r:id="rId2"/>
    <sheet name="User Tab"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 i="3" l="1"/>
  <c r="B3" i="3"/>
  <c r="B4" i="3"/>
  <c r="B5" i="3"/>
  <c r="B6" i="3"/>
  <c r="B7" i="3"/>
  <c r="B8" i="3"/>
  <c r="B9" i="3"/>
  <c r="B10" i="3"/>
  <c r="B11" i="3"/>
  <c r="B12" i="3"/>
  <c r="B13" i="3"/>
  <c r="B14" i="3"/>
  <c r="B15" i="3"/>
  <c r="B16" i="3"/>
  <c r="B17" i="3"/>
  <c r="B18" i="3"/>
  <c r="B19" i="3"/>
  <c r="B20" i="3"/>
  <c r="D3" i="3"/>
  <c r="D4" i="3"/>
  <c r="D5" i="3"/>
  <c r="D6" i="3"/>
  <c r="D7" i="3"/>
  <c r="D8" i="3"/>
  <c r="D9" i="3"/>
  <c r="D10" i="3"/>
  <c r="D11" i="3"/>
  <c r="D12" i="3"/>
  <c r="D13" i="3"/>
  <c r="D14" i="3"/>
  <c r="D15" i="3"/>
  <c r="D16" i="3"/>
  <c r="D17" i="3"/>
  <c r="D18" i="3"/>
  <c r="D19" i="3"/>
  <c r="D20" i="3"/>
  <c r="B2" i="3"/>
  <c r="D2" i="3"/>
  <c r="G3" i="3"/>
  <c r="F3" i="3" s="1"/>
  <c r="G4" i="3"/>
  <c r="F4" i="3" s="1"/>
  <c r="G5" i="3"/>
  <c r="F5" i="3" s="1"/>
  <c r="G6" i="3"/>
  <c r="F6" i="3" s="1"/>
  <c r="G7" i="3"/>
  <c r="F7" i="3" s="1"/>
  <c r="G8" i="3"/>
  <c r="G9" i="3"/>
  <c r="F9" i="3" s="1"/>
  <c r="G10" i="3"/>
  <c r="F10" i="3" s="1"/>
  <c r="G11" i="3"/>
  <c r="F11" i="3" s="1"/>
  <c r="G12" i="3"/>
  <c r="F12" i="3" s="1"/>
  <c r="G13" i="3"/>
  <c r="F13" i="3" s="1"/>
  <c r="G14" i="3"/>
  <c r="G15" i="3"/>
  <c r="G16" i="3"/>
  <c r="F16" i="3" s="1"/>
  <c r="G17" i="3"/>
  <c r="F17" i="3" s="1"/>
  <c r="G18" i="3"/>
  <c r="F18" i="3" s="1"/>
  <c r="G19" i="3"/>
  <c r="F19" i="3" s="1"/>
  <c r="G20" i="3"/>
  <c r="F20" i="3" s="1"/>
  <c r="F8" i="3"/>
  <c r="F14" i="3"/>
  <c r="F15" i="3"/>
  <c r="G2" i="3"/>
  <c r="F2" i="3" s="1"/>
  <c r="C3" i="3"/>
  <c r="C4" i="3"/>
  <c r="C5" i="3"/>
  <c r="C6" i="3"/>
  <c r="C7" i="3"/>
  <c r="C8" i="3"/>
  <c r="C9" i="3"/>
  <c r="C10" i="3"/>
  <c r="C11" i="3"/>
  <c r="C12" i="3"/>
  <c r="C13" i="3"/>
  <c r="C14" i="3"/>
  <c r="C15" i="3"/>
  <c r="C16" i="3"/>
  <c r="C17" i="3"/>
  <c r="C18" i="3"/>
  <c r="C19" i="3"/>
  <c r="C20" i="3"/>
  <c r="C2" i="3"/>
  <c r="E3" i="3"/>
  <c r="E4" i="3"/>
  <c r="E5" i="3"/>
  <c r="E6" i="3"/>
  <c r="E7" i="3"/>
  <c r="E8" i="3"/>
  <c r="E9" i="3"/>
  <c r="E10" i="3"/>
  <c r="E11" i="3"/>
  <c r="E12" i="3"/>
  <c r="E13" i="3"/>
  <c r="E14" i="3"/>
  <c r="E15" i="3"/>
  <c r="E16" i="3"/>
  <c r="E17" i="3"/>
  <c r="E18" i="3"/>
  <c r="E19" i="3"/>
  <c r="E20" i="3"/>
  <c r="E2" i="3"/>
</calcChain>
</file>

<file path=xl/sharedStrings.xml><?xml version="1.0" encoding="utf-8"?>
<sst xmlns="http://schemas.openxmlformats.org/spreadsheetml/2006/main" count="500" uniqueCount="236">
  <si>
    <t>Transaction type</t>
  </si>
  <si>
    <t>Title</t>
  </si>
  <si>
    <t>Amount</t>
  </si>
  <si>
    <t>Bank account</t>
  </si>
  <si>
    <t>HELPER_1</t>
  </si>
  <si>
    <t>Name</t>
  </si>
  <si>
    <t>Typ</t>
  </si>
  <si>
    <t>Status</t>
  </si>
  <si>
    <t>Transaktionscode</t>
  </si>
  <si>
    <t>CET</t>
  </si>
  <si>
    <t>EUR</t>
  </si>
  <si>
    <t>39.9</t>
  </si>
  <si>
    <t>-0.94</t>
  </si>
  <si>
    <t>38.96</t>
  </si>
  <si>
    <t>5N371816UJ816720E</t>
  </si>
  <si>
    <t>Sierra Hoop Set Large, Malaquita Necklace Gold, Discount</t>
  </si>
  <si>
    <t>c24890737623113.1</t>
  </si>
  <si>
    <t>Shopify</t>
  </si>
  <si>
    <t>PayPal</t>
  </si>
  <si>
    <t>T0006</t>
  </si>
  <si>
    <t>DE</t>
  </si>
  <si>
    <t>33.9</t>
  </si>
  <si>
    <t>-0.86</t>
  </si>
  <si>
    <t>33.04</t>
  </si>
  <si>
    <t>1NK86895XW323890F</t>
  </si>
  <si>
    <t>Paloma Hoop Set Medium, Hoop Set Small, Discount</t>
  </si>
  <si>
    <t>c24890873348169.1</t>
  </si>
  <si>
    <t>-81.05</t>
  </si>
  <si>
    <t>0</t>
  </si>
  <si>
    <t>31505049LY707830M</t>
  </si>
  <si>
    <t>54X358951G014280U</t>
  </si>
  <si>
    <t>T0500</t>
  </si>
  <si>
    <t>81.05</t>
  </si>
  <si>
    <t>1KX55078733892336</t>
  </si>
  <si>
    <t>7L153419JX855201C</t>
  </si>
  <si>
    <t>T1105</t>
  </si>
  <si>
    <t>17.9</t>
  </si>
  <si>
    <t>-0.62</t>
  </si>
  <si>
    <t>17.28</t>
  </si>
  <si>
    <t>08A16000WN3337129</t>
  </si>
  <si>
    <t>Drinking Buddy Bracelet - Silver</t>
  </si>
  <si>
    <t>c20522732224649.1</t>
  </si>
  <si>
    <t>-37.41</t>
  </si>
  <si>
    <t>58S22049LY994554M</t>
  </si>
  <si>
    <t>Beach Nights Necklace Roségold, Paloma Hoop Set Small, Discount</t>
  </si>
  <si>
    <t>c24891552006217.1</t>
  </si>
  <si>
    <t>35</t>
  </si>
  <si>
    <t>-0.87</t>
  </si>
  <si>
    <t>34.13</t>
  </si>
  <si>
    <t>9XA91881PF3080721</t>
  </si>
  <si>
    <t>B-4BY626991W7521339</t>
  </si>
  <si>
    <t>Recharge recurring purchase_id:51204057 charge_id:456427608</t>
  </si>
  <si>
    <t>T0003</t>
  </si>
  <si>
    <t>8VT77615A53959537</t>
  </si>
  <si>
    <t>B-4TD19918RA2679310</t>
  </si>
  <si>
    <t>Recharge recurring purchase_id:56479391 charge_id:456427856</t>
  </si>
  <si>
    <t>7A826291D4112974M</t>
  </si>
  <si>
    <t>B-8VW255748S063142W</t>
  </si>
  <si>
    <t>Recharge recurring purchase_id:71889195 charge_id:456428458</t>
  </si>
  <si>
    <t>GBP</t>
  </si>
  <si>
    <t>7HW65755ME619703L</t>
  </si>
  <si>
    <t>B-2DG798279W371762P</t>
  </si>
  <si>
    <t>Recharge recurring purchase_id:76975089 charge_id:456428707</t>
  </si>
  <si>
    <t>4W733091YF317913T</t>
  </si>
  <si>
    <t>B-7TK22432371376834</t>
  </si>
  <si>
    <t>Recharge recurring purchase_id:76991352 charge_id:456428972</t>
  </si>
  <si>
    <t>104.7</t>
  </si>
  <si>
    <t>-1.91</t>
  </si>
  <si>
    <t>102.79</t>
  </si>
  <si>
    <t>72B24279A94420609</t>
  </si>
  <si>
    <t>Black Skies Bracelet Gold, Beatrisa Necklace Gold, Black Beauty Choker Gold, Inyoka Necklace Gold, Discount</t>
  </si>
  <si>
    <t>c24892282175561.1</t>
  </si>
  <si>
    <t>8RG19881WB053531G</t>
  </si>
  <si>
    <t>Midnight Necklace Roségold, Black Beauty Choker Gold, Discount</t>
  </si>
  <si>
    <t>c24892434317385.1</t>
  </si>
  <si>
    <t>22.9</t>
  </si>
  <si>
    <t>-0.69</t>
  </si>
  <si>
    <t>22.21</t>
  </si>
  <si>
    <t>0GC32419D1382971X</t>
  </si>
  <si>
    <t>Bola Studs Gold, Bola Studs Gold, Discount</t>
  </si>
  <si>
    <t>c24892473770057.1</t>
  </si>
  <si>
    <t>31.9</t>
  </si>
  <si>
    <t>-0.83</t>
  </si>
  <si>
    <t>31.07</t>
  </si>
  <si>
    <t>0936779538269154G</t>
  </si>
  <si>
    <t>Midnight Bracelet Gold, Compass Hoop Set Silber, Discount</t>
  </si>
  <si>
    <t>c24892497297481.1</t>
  </si>
  <si>
    <t>41.8</t>
  </si>
  <si>
    <t>-0.97</t>
  </si>
  <si>
    <t>40.83</t>
  </si>
  <si>
    <t>1VM84768L2810290B</t>
  </si>
  <si>
    <t>Linda Ring Roségold - 56, Paloma Hoops Small - Rose´gold, Charm Bundle, Paloma Hoops Baby - Roségold, Discount</t>
  </si>
  <si>
    <t>c24892505718857.1</t>
  </si>
  <si>
    <t>47.9</t>
  </si>
  <si>
    <t>-1.06</t>
  </si>
  <si>
    <t>46.84</t>
  </si>
  <si>
    <t>21T95529WY924302S</t>
  </si>
  <si>
    <t>Chain'n'Pearls Necklace Gold</t>
  </si>
  <si>
    <t>c24892614639689.2</t>
  </si>
  <si>
    <t>USD</t>
  </si>
  <si>
    <t>35.9</t>
  </si>
  <si>
    <t>-1.96</t>
  </si>
  <si>
    <t>33.94</t>
  </si>
  <si>
    <t>9JC16550AF157451L</t>
  </si>
  <si>
    <t>Moonstone Hoop Set Roségold, Paloma Hoop Set Large, Discount</t>
  </si>
  <si>
    <t>c24892646686793.1</t>
  </si>
  <si>
    <t>CH</t>
  </si>
  <si>
    <t>21.46</t>
  </si>
  <si>
    <t>-0.67</t>
  </si>
  <si>
    <t>20.79</t>
  </si>
  <si>
    <t>3E576418K6823735E</t>
  </si>
  <si>
    <t>FÜR IMMER NÄRRISCH Necklace II - Gold, Discount</t>
  </si>
  <si>
    <t>c23643864629326.1</t>
  </si>
  <si>
    <t>Date</t>
  </si>
  <si>
    <t>Time</t>
  </si>
  <si>
    <t>Timezone</t>
  </si>
  <si>
    <t>Currency</t>
  </si>
  <si>
    <t>Brut</t>
  </si>
  <si>
    <t>Fee</t>
  </si>
  <si>
    <t>Net</t>
  </si>
  <si>
    <t>Sender</t>
  </si>
  <si>
    <t>Receiver</t>
  </si>
  <si>
    <t>Transaction code</t>
  </si>
  <si>
    <t>Status counter party</t>
  </si>
  <si>
    <t>Delivery adress</t>
  </si>
  <si>
    <t>Status Adress</t>
  </si>
  <si>
    <t>Item description</t>
  </si>
  <si>
    <t>Item number</t>
  </si>
  <si>
    <t>Delivery Fee</t>
  </si>
  <si>
    <t>Insurance</t>
  </si>
  <si>
    <t>VAT</t>
  </si>
  <si>
    <t>related transaction code</t>
  </si>
  <si>
    <t>invoice number</t>
  </si>
  <si>
    <t>tax number</t>
  </si>
  <si>
    <t>country code</t>
  </si>
  <si>
    <t>Telephone</t>
  </si>
  <si>
    <t>Object</t>
  </si>
  <si>
    <t>Source of payment</t>
  </si>
  <si>
    <t>Payment ID</t>
  </si>
  <si>
    <t>Bank reference</t>
  </si>
  <si>
    <t>Country code</t>
  </si>
  <si>
    <t>Details</t>
  </si>
  <si>
    <t>Voucher</t>
  </si>
  <si>
    <t>Authorisation status</t>
  </si>
  <si>
    <t>Country</t>
  </si>
  <si>
    <t>Impact on credit balances</t>
  </si>
  <si>
    <t>Client name 1</t>
  </si>
  <si>
    <t>Client name 2</t>
  </si>
  <si>
    <t>Client name 3</t>
  </si>
  <si>
    <t>Client name 4</t>
  </si>
  <si>
    <t>Client name 5</t>
  </si>
  <si>
    <t>Client name 6</t>
  </si>
  <si>
    <t>Client name 7</t>
  </si>
  <si>
    <t>Client name 8</t>
  </si>
  <si>
    <t>Client name 9</t>
  </si>
  <si>
    <t>Client name 10</t>
  </si>
  <si>
    <t>Client name 11</t>
  </si>
  <si>
    <t>Client name 12</t>
  </si>
  <si>
    <t>Client name 13</t>
  </si>
  <si>
    <t>Client name 14</t>
  </si>
  <si>
    <t>Client name 15</t>
  </si>
  <si>
    <t>Client name 16</t>
  </si>
  <si>
    <t>Client name 17</t>
  </si>
  <si>
    <t>Client name 18</t>
  </si>
  <si>
    <t>Client name 19</t>
  </si>
  <si>
    <t>PayPal Express-Payment</t>
  </si>
  <si>
    <t>General Transaction with PayPal-Debitcard</t>
  </si>
  <si>
    <t>Reversal of general retention</t>
  </si>
  <si>
    <t>Payment by direct debit with payment invoice</t>
  </si>
  <si>
    <t>Completed</t>
  </si>
  <si>
    <t>Client 1</t>
  </si>
  <si>
    <t>Client 2</t>
  </si>
  <si>
    <t>Client 3</t>
  </si>
  <si>
    <t>Client 4</t>
  </si>
  <si>
    <t>Client 5</t>
  </si>
  <si>
    <t>Client 6</t>
  </si>
  <si>
    <t>Client 7</t>
  </si>
  <si>
    <t>Client 8</t>
  </si>
  <si>
    <t>Client 9</t>
  </si>
  <si>
    <t>Client 10</t>
  </si>
  <si>
    <t>Client 11</t>
  </si>
  <si>
    <t>Client 12</t>
  </si>
  <si>
    <t>Client 13</t>
  </si>
  <si>
    <t>Client 14</t>
  </si>
  <si>
    <t>Client 15</t>
  </si>
  <si>
    <t>Client 16</t>
  </si>
  <si>
    <t>Client 17</t>
  </si>
  <si>
    <t>Client 18</t>
  </si>
  <si>
    <t>Client 19</t>
  </si>
  <si>
    <t>Vendor 1</t>
  </si>
  <si>
    <t>Vendor 2</t>
  </si>
  <si>
    <t>Vendor 3</t>
  </si>
  <si>
    <t>Vendor 4</t>
  </si>
  <si>
    <t>Vendor 5</t>
  </si>
  <si>
    <t>Vendor 6</t>
  </si>
  <si>
    <t>Vendor 7</t>
  </si>
  <si>
    <t>Vendor 8</t>
  </si>
  <si>
    <t>Vendor 9</t>
  </si>
  <si>
    <t>Vendor 10</t>
  </si>
  <si>
    <t>Vendor 11</t>
  </si>
  <si>
    <t>Vendor 12</t>
  </si>
  <si>
    <t>Vendor 13</t>
  </si>
  <si>
    <t>Vendor 14</t>
  </si>
  <si>
    <t>Vendor 15</t>
  </si>
  <si>
    <t>Vendor 16</t>
  </si>
  <si>
    <t>Vendor 17</t>
  </si>
  <si>
    <t>Vendor 18</t>
  </si>
  <si>
    <t>Vendor 19</t>
  </si>
  <si>
    <t>verified</t>
  </si>
  <si>
    <t>Adresse client 1</t>
  </si>
  <si>
    <t>Adresse client 2</t>
  </si>
  <si>
    <t>Adresse client 3</t>
  </si>
  <si>
    <t>Adresse client 4</t>
  </si>
  <si>
    <t>Adresse client 5</t>
  </si>
  <si>
    <t>Adresse client 6</t>
  </si>
  <si>
    <t>Adresse client 7</t>
  </si>
  <si>
    <t>Adresse client 8</t>
  </si>
  <si>
    <t>Adresse client 9</t>
  </si>
  <si>
    <t>Adresse client 10</t>
  </si>
  <si>
    <t>Adresse client 11</t>
  </si>
  <si>
    <t>Adresse client 12</t>
  </si>
  <si>
    <t>Adresse client 13</t>
  </si>
  <si>
    <t>Adresse client 14</t>
  </si>
  <si>
    <t>Adresse client 15</t>
  </si>
  <si>
    <t>Adresse client 16</t>
  </si>
  <si>
    <t>Adresse client 17</t>
  </si>
  <si>
    <t>Adresse client 18</t>
  </si>
  <si>
    <t>Adresse client 19</t>
  </si>
  <si>
    <t>confirmed</t>
  </si>
  <si>
    <t>Germany</t>
  </si>
  <si>
    <t>Switzerland</t>
  </si>
  <si>
    <t>Debit</t>
  </si>
  <si>
    <t>Credit</t>
  </si>
  <si>
    <r>
      <t xml:space="preserve">Hello,
here is a summary of the general information needed to master this task.
</t>
    </r>
    <r>
      <rPr>
        <b/>
        <sz val="12"/>
        <color theme="1"/>
        <rFont val="Calibri"/>
        <family val="2"/>
        <scheme val="minor"/>
      </rPr>
      <t xml:space="preserve">Context: </t>
    </r>
    <r>
      <rPr>
        <sz val="12"/>
        <color theme="1"/>
        <rFont val="Calibri"/>
        <family val="2"/>
        <scheme val="minor"/>
      </rPr>
      <t xml:space="preserve">The customer uploads his current transactions via an excel document into Agicap at regular intervals. In order for the data to be read correctly when uploaded into Agicap, we in the CS Tech team need to standardise the customer's exports. This is done with a so-called matrix. In this example, the customer export (data from their Paypal account) is already included in the Tab "User Tab". 
</t>
    </r>
    <r>
      <rPr>
        <b/>
        <sz val="12"/>
        <color theme="1"/>
        <rFont val="Calibri"/>
        <family val="2"/>
        <scheme val="minor"/>
      </rPr>
      <t xml:space="preserve">Objective of the task: </t>
    </r>
    <r>
      <rPr>
        <sz val="12"/>
        <color theme="1"/>
        <rFont val="Calibri"/>
        <family val="2"/>
        <scheme val="minor"/>
      </rPr>
      <t xml:space="preserve">Create formulas for the columns B-E in the "Calculation Tab" by using the client data you will find in the "User tab". In the end the customer data from the "User Tab" should be standardised, all formats correct and the information for the customer sufficient.
</t>
    </r>
    <r>
      <rPr>
        <b/>
        <sz val="12"/>
        <color theme="1"/>
        <rFont val="Calibri"/>
        <family val="2"/>
        <scheme val="minor"/>
      </rPr>
      <t>The following points should be noted:</t>
    </r>
    <r>
      <rPr>
        <sz val="12"/>
        <color theme="1"/>
        <rFont val="Calibri"/>
        <family val="2"/>
        <scheme val="minor"/>
      </rPr>
      <t xml:space="preserve">
1. you can make as many auxiliary columns as necessary in the "Calculation Tab". The data from the "User Tab" must not be adjusted. Formulas must be entered in the "Calculation Tab". 
2. All amounts from the "User Tab" must be displayed positively in the "Calculation Tab". The distinction whether it is a deposit or a withdrawal is made in column B "Transaction Type" by: "Inflow" and "Outflow". Store the formula in such a way that all amounts in column D are displayed positively. If the original amount from the "User Tab" is negative, column B - Transaction Type must contain "Outflow", if the amount from the "User Tab" is positive, column B - Transactions Type must contain "Inflow". 
3. all amounts in column D must be in number format. It is important that these are not recognised by Excel as text, but as numbers. Think about which formulas you can use to achieve this.
4. The title that we define in the matrix is ultimately the transaction title that the client sees in Agicap and thus also categorises his transactions. Think about what should be included in the title and create a unique title for the customer.
5. We can only show one currency per bank account (column F) in Agicap. So different currencies need different bank accounts. Think about it when defining the formula for the bank account in column E.</t>
    </r>
  </si>
  <si>
    <r>
      <t xml:space="preserve">voici un résumé des informations générales nécessaires pour maîtriser cette tâche.
</t>
    </r>
    <r>
      <rPr>
        <b/>
        <sz val="11"/>
        <color theme="1"/>
        <rFont val="Calibri"/>
        <family val="2"/>
        <scheme val="minor"/>
      </rPr>
      <t>Contexte</t>
    </r>
    <r>
      <rPr>
        <sz val="11"/>
        <color theme="1"/>
        <rFont val="Calibri"/>
        <family val="2"/>
        <scheme val="minor"/>
      </rPr>
      <t xml:space="preserve"> : Le client télécharge à intervalles réguliers ses transactions en cours via un document Excel dans Agicap. Afin que les données soient lues correctement lors de leur téléchargement dans Agicap, nous, au sein de l'équipe CS Tech, devons standardiser les exports du client. Cela se fait avec ce qu'on appelle une matrice. Dans cet exemple, l'export client (données de son compte Paypal) est déjà inclus dans l'onglet ""Onglet Utilisateur"". 
</t>
    </r>
    <r>
      <rPr>
        <b/>
        <sz val="11"/>
        <color theme="1"/>
        <rFont val="Calibri"/>
        <family val="2"/>
        <scheme val="minor"/>
      </rPr>
      <t>Objectif de la tâche</t>
    </r>
    <r>
      <rPr>
        <sz val="11"/>
        <color theme="1"/>
        <rFont val="Calibri"/>
        <family val="2"/>
        <scheme val="minor"/>
      </rPr>
      <t xml:space="preserve"> : Créer des formules pour les colonnes B-E dans l'""Onglet Calcul"" en utilisant les données client que vous trouverez dans l'""Onglet Utilisateur"". En fin de compte, les données client de "l'onglet Utilisateur" doivent être standardisées, tous les formats corrects et les informations destinées au client suffisantes.
</t>
    </r>
    <r>
      <rPr>
        <b/>
        <sz val="11"/>
        <color theme="1"/>
        <rFont val="Calibri"/>
        <family val="2"/>
        <scheme val="minor"/>
      </rPr>
      <t>Il convient de noter les points suivants :</t>
    </r>
    <r>
      <rPr>
        <sz val="11"/>
        <color theme="1"/>
        <rFont val="Calibri"/>
        <family val="2"/>
        <scheme val="minor"/>
      </rPr>
      <t xml:space="preserve">
1. vous pouvez créer autant de colonnes auxiliaires que nécessaire dans l'onglet ""Calcul"". Les données de « l'onglet Utilisateur » ne doivent pas être modifiées. Les formules doivent être saisies dans l'onglet ""Calcul"". 
2. Tous les montants de l'""onglet Utilisateur"" doivent être affichés positivement dans l'""onglet Calcul"". La distinction s'il s'agit d'un dépôt ou d'un retrait se fait dans la colonne B ""Type de transaction"" par : ""Entrée"" et ""Sortie"". Conservez la formule de manière à ce que tous les montants de la colonne D soient affichés positivement. Si le montant initial de ""Onglet Utilisateur"" est négatif, la colonne B - Type de transaction doit contenir ""Sortie"", si le montant de ""Onglet Utilisateur"" est positif, la colonne B - Type de transaction doit contenir " "Afflux". 
3. tous les montants de la colonne D doivent être sous forme numérique. Il est important que ceux-ci ne soient pas reconnus par Excel comme du texte, mais comme des chiffres. Réfléchissez aux formules que vous pouvez utiliser pour y parvenir.
4. Le titre que nous définissons dans la matrice est finalement le titre de la transaction que le client voit dans Agicap et catégorise ainsi également ses transactions. Réfléchissez à ce qui doit être inclus dans le titre et créez un titre unique pour le client.
5. Nous ne pouvons afficher qu'une seule devise par compte bancaire (colonne F) dans l'Agicap. Ainsi, différentes devises nécessitent des comptes bancaires différents. Pensez-y lorsque vous définissez la formule du compte bancaire dans la colonne E."</t>
    </r>
  </si>
  <si>
    <t>Devise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</si>
</sst>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2"/>
      <color theme="1"/>
      <name val="Calibri"/>
      <family val="2"/>
      <scheme val="minor"/>
    </font>
    <font>
      <b/>
      <sz val="12"/>
      <color theme="1"/>
      <name val="Calibri"/>
      <family val="2"/>
      <scheme val="minor"/>
    </font>
    <font>
      <sz val="8"/>
      <name val="Calibri"/>
      <family val="2"/>
      <scheme val="minor"/>
    </font>
    <font>
      <b/>
      <sz val="11"/>
      <color theme="1"/>
      <name val="Calibri"/>
      <family val="2"/>
      <scheme val="minor"/>
    </font>
  </fonts>
  <fills count="4">
    <fill>
      <patternFill patternType="none"/>
    </fill>
    <fill>
      <patternFill patternType="gray125"/>
    </fill>
    <fill>
      <patternFill patternType="solid">
        <fgColor indexed="50"/>
        <bgColor indexed="64"/>
      </patternFill>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s>
  <cellStyleXfs count="1">
    <xf numFmtId="0" fontId="0" fillId="0" borderId="0"/>
  </cellStyleXfs>
  <cellXfs count="14">
    <xf numFmtId="0" fontId="0" fillId="0" borderId="0" xfId="0"/>
    <xf numFmtId="14" fontId="0" fillId="0" borderId="0" xfId="0" applyNumberFormat="1"/>
    <xf numFmtId="21" fontId="0" fillId="0" borderId="0" xfId="0" applyNumberFormat="1"/>
    <xf numFmtId="11" fontId="0" fillId="0" borderId="0" xfId="0" applyNumberFormat="1"/>
    <xf numFmtId="0" fontId="0" fillId="0" borderId="0" xfId="0" applyAlignment="1">
      <alignment wrapText="1"/>
    </xf>
    <xf numFmtId="0" fontId="1" fillId="0" borderId="0" xfId="0" applyFont="1" applyAlignment="1">
      <alignment vertical="top" wrapText="1"/>
    </xf>
    <xf numFmtId="0" fontId="0" fillId="3" borderId="1" xfId="0" applyFill="1" applyBorder="1"/>
    <xf numFmtId="0" fontId="0" fillId="2" borderId="1" xfId="0" applyFill="1" applyBorder="1"/>
    <xf numFmtId="14" fontId="0" fillId="0" borderId="2" xfId="0" applyNumberFormat="1" applyBorder="1" applyAlignment="1">
      <alignment horizontal="center"/>
    </xf>
    <xf numFmtId="14" fontId="0" fillId="0" borderId="3" xfId="0" applyNumberFormat="1" applyBorder="1" applyAlignment="1">
      <alignment horizontal="center"/>
    </xf>
    <xf numFmtId="0" fontId="0" fillId="0" borderId="2" xfId="0" applyBorder="1" applyAlignment="1">
      <alignment horizontal="right" indent="1"/>
    </xf>
    <xf numFmtId="0" fontId="0" fillId="0" borderId="3" xfId="0" applyBorder="1" applyAlignment="1">
      <alignment horizontal="right" indent="1"/>
    </xf>
    <xf numFmtId="0" fontId="0" fillId="0" borderId="2" xfId="0" applyBorder="1" applyAlignment="1">
      <alignment horizontal="left" indent="1"/>
    </xf>
    <xf numFmtId="0" fontId="0" fillId="0" borderId="3" xfId="0" applyBorder="1" applyAlignment="1">
      <alignment horizontal="left" inden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048B7-3974-644E-9D49-21CCBE4E4249}">
  <sheetPr>
    <tabColor rgb="FFFF0000"/>
  </sheetPr>
  <dimension ref="C4:D4"/>
  <sheetViews>
    <sheetView workbookViewId="0"/>
  </sheetViews>
  <sheetFormatPr baseColWidth="10" defaultRowHeight="15" x14ac:dyDescent="0.25"/>
  <cols>
    <col min="3" max="3" width="145.42578125" customWidth="1"/>
    <col min="4" max="4" width="110.5703125" customWidth="1"/>
  </cols>
  <sheetData>
    <row r="4" spans="3:4" ht="409.5" x14ac:dyDescent="0.25">
      <c r="C4" s="5" t="s">
        <v>233</v>
      </c>
      <c r="D4" s="4" t="s">
        <v>234</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F3A54-A589-4BDB-958F-B20FB49AB04D}">
  <sheetPr codeName="wsCalc">
    <tabColor rgb="FF0070C0"/>
  </sheetPr>
  <dimension ref="A1:H20"/>
  <sheetViews>
    <sheetView tabSelected="1" zoomScaleNormal="100" workbookViewId="0">
      <selection activeCell="C8" sqref="C8"/>
    </sheetView>
  </sheetViews>
  <sheetFormatPr baseColWidth="10" defaultColWidth="8.7109375" defaultRowHeight="15" x14ac:dyDescent="0.25"/>
  <cols>
    <col min="1" max="1" width="10.5703125" customWidth="1"/>
    <col min="2" max="2" width="17.7109375" customWidth="1"/>
    <col min="3" max="3" width="42.7109375" customWidth="1"/>
    <col min="4" max="4" width="9.7109375" customWidth="1"/>
    <col min="5" max="5" width="13.7109375" customWidth="1"/>
    <col min="6" max="6" width="13.42578125" bestFit="1" customWidth="1"/>
    <col min="7" max="7" width="8.7109375" customWidth="1"/>
    <col min="8" max="8" width="9.5703125" bestFit="1" customWidth="1"/>
    <col min="9" max="9" width="15.28515625" bestFit="1" customWidth="1"/>
    <col min="10" max="10" width="12" bestFit="1" customWidth="1"/>
    <col min="11" max="11" width="9" bestFit="1" customWidth="1"/>
    <col min="12" max="12" width="17.42578125" bestFit="1" customWidth="1"/>
    <col min="13" max="13" width="8.28515625" bestFit="1" customWidth="1"/>
    <col min="14" max="14" width="12" bestFit="1" customWidth="1"/>
    <col min="15" max="15" width="9.28515625" bestFit="1" customWidth="1"/>
    <col min="16" max="16" width="18" bestFit="1" customWidth="1"/>
    <col min="17" max="17" width="8.42578125" bestFit="1" customWidth="1"/>
    <col min="18" max="18" width="18.28515625" bestFit="1" customWidth="1"/>
    <col min="19" max="20" width="8.42578125" bestFit="1" customWidth="1"/>
    <col min="21" max="21" width="8.28515625" bestFit="1" customWidth="1"/>
    <col min="22" max="22" width="66.140625" bestFit="1" customWidth="1"/>
    <col min="23" max="23" width="17.42578125" bestFit="1" customWidth="1"/>
    <col min="24" max="26" width="8.28515625" bestFit="1" customWidth="1"/>
    <col min="27" max="27" width="8.85546875" bestFit="1" customWidth="1"/>
  </cols>
  <sheetData>
    <row r="1" spans="1:8" x14ac:dyDescent="0.25">
      <c r="A1" s="6" t="s">
        <v>4</v>
      </c>
      <c r="B1" s="7" t="s">
        <v>0</v>
      </c>
      <c r="C1" s="7" t="s">
        <v>1</v>
      </c>
      <c r="D1" s="7" t="s">
        <v>2</v>
      </c>
      <c r="E1" s="7" t="s">
        <v>113</v>
      </c>
      <c r="F1" s="7" t="s">
        <v>3</v>
      </c>
      <c r="G1" s="7" t="s">
        <v>235</v>
      </c>
    </row>
    <row r="2" spans="1:8" x14ac:dyDescent="0.25">
      <c r="A2" s="12"/>
      <c r="B2" s="12" t="str">
        <f>IF('User Tab'!J2="","",IF(--SUBSTITUTE('User Tab'!J2,".",",")&lt;0,"Out","In")&amp;"flow")</f>
        <v>Inflow</v>
      </c>
      <c r="C2" s="12" t="str">
        <f>IF(OR('User Tab'!M2="",'User Tab'!AG2="",'User Tab'!D2=""),"",'User Tab'!M2 &amp; " ; " &amp; 'User Tab'!AG2 &amp; " ; " &amp; 'User Tab'!D2)</f>
        <v>5N371816UJ816720E ; T0006 ; Client name 1</v>
      </c>
      <c r="D2" s="10">
        <f>IF('User Tab'!J2="","",ABS(SUBSTITUTE('User Tab'!J2,".",",")))</f>
        <v>38.96</v>
      </c>
      <c r="E2" s="8">
        <f>IF('User Tab'!A2="","",'User Tab'!A2)</f>
        <v>44501</v>
      </c>
      <c r="F2" s="12" t="str">
        <f>IF(G2="","","Account " &amp; IF(G2="EUR",1,IF(G2="GBP",2,IF(G2="USD",3,"???"))))</f>
        <v>Account 1</v>
      </c>
      <c r="G2" s="12" t="str">
        <f>IF('User Tab'!G2="","",'User Tab'!G2)</f>
        <v>EUR</v>
      </c>
      <c r="H2" t="e">
        <f>ABS('User Tab'!J2)</f>
        <v>#VALUE!</v>
      </c>
    </row>
    <row r="3" spans="1:8" x14ac:dyDescent="0.25">
      <c r="A3" s="13"/>
      <c r="B3" s="13" t="str">
        <f>IF('User Tab'!J3="","",IF(--SUBSTITUTE('User Tab'!J3,".",",")&lt;0,"Out","In")&amp;"flow")</f>
        <v>Inflow</v>
      </c>
      <c r="C3" s="13" t="str">
        <f>IF(OR('User Tab'!M3="",'User Tab'!AG3="",'User Tab'!D3=""),"",'User Tab'!M3 &amp; " ; " &amp; 'User Tab'!AG3 &amp; " ; " &amp; 'User Tab'!D3)</f>
        <v>1NK86895XW323890F ; T0006 ; Client name 2</v>
      </c>
      <c r="D3" s="11">
        <f>IF('User Tab'!J3="","",ABS(SUBSTITUTE('User Tab'!J3,".",",")))</f>
        <v>33.04</v>
      </c>
      <c r="E3" s="9">
        <f>IF('User Tab'!A3="","",'User Tab'!A3)</f>
        <v>44501</v>
      </c>
      <c r="F3" s="13" t="str">
        <f t="shared" ref="F3:F20" si="0">IF(G3="","","Account " &amp; IF(G3="EUR",1,IF(G3="GBP",2,IF(G3="USD",3,"???"))))</f>
        <v>Account 1</v>
      </c>
      <c r="G3" s="13" t="str">
        <f>IF('User Tab'!G3="","",'User Tab'!G3)</f>
        <v>EUR</v>
      </c>
    </row>
    <row r="4" spans="1:8" x14ac:dyDescent="0.25">
      <c r="A4" s="13"/>
      <c r="B4" s="13" t="str">
        <f>IF('User Tab'!J4="","",IF(--SUBSTITUTE('User Tab'!J4,".",",")&lt;0,"Out","In")&amp;"flow")</f>
        <v>Outflow</v>
      </c>
      <c r="C4" s="13" t="str">
        <f>IF(OR('User Tab'!M4="",'User Tab'!AG4="",'User Tab'!D4=""),"",'User Tab'!M4 &amp; " ; " &amp; 'User Tab'!AG4 &amp; " ; " &amp; 'User Tab'!D4)</f>
        <v>31505049LY707830M ; T0500 ; Client name 3</v>
      </c>
      <c r="D4" s="11">
        <f>IF('User Tab'!J4="","",ABS(SUBSTITUTE('User Tab'!J4,".",",")))</f>
        <v>81.05</v>
      </c>
      <c r="E4" s="9">
        <f>IF('User Tab'!A4="","",'User Tab'!A4)</f>
        <v>44501</v>
      </c>
      <c r="F4" s="13" t="str">
        <f t="shared" si="0"/>
        <v>Account 1</v>
      </c>
      <c r="G4" s="13" t="str">
        <f>IF('User Tab'!G4="","",'User Tab'!G4)</f>
        <v>EUR</v>
      </c>
    </row>
    <row r="5" spans="1:8" x14ac:dyDescent="0.25">
      <c r="A5" s="13"/>
      <c r="B5" s="13" t="str">
        <f>IF('User Tab'!J5="","",IF(--SUBSTITUTE('User Tab'!J5,".",",")&lt;0,"Out","In")&amp;"flow")</f>
        <v>Inflow</v>
      </c>
      <c r="C5" s="13" t="str">
        <f>IF(OR('User Tab'!M5="",'User Tab'!AG5="",'User Tab'!D5=""),"",'User Tab'!M5 &amp; " ; " &amp; 'User Tab'!AG5 &amp; " ; " &amp; 'User Tab'!D5)</f>
        <v>1KX55078733892336 ; T1105 ; Client name 4</v>
      </c>
      <c r="D5" s="11">
        <f>IF('User Tab'!J5="","",ABS(SUBSTITUTE('User Tab'!J5,".",",")))</f>
        <v>81.05</v>
      </c>
      <c r="E5" s="9">
        <f>IF('User Tab'!A5="","",'User Tab'!A5)</f>
        <v>44502</v>
      </c>
      <c r="F5" s="13" t="str">
        <f t="shared" si="0"/>
        <v>Account 1</v>
      </c>
      <c r="G5" s="13" t="str">
        <f>IF('User Tab'!G5="","",'User Tab'!G5)</f>
        <v>EUR</v>
      </c>
    </row>
    <row r="6" spans="1:8" x14ac:dyDescent="0.25">
      <c r="A6" s="13"/>
      <c r="B6" s="13" t="str">
        <f>IF('User Tab'!J6="","",IF(--SUBSTITUTE('User Tab'!J6,".",",")&lt;0,"Out","In")&amp;"flow")</f>
        <v>Inflow</v>
      </c>
      <c r="C6" s="13" t="str">
        <f>IF(OR('User Tab'!M6="",'User Tab'!AG6="",'User Tab'!D6=""),"",'User Tab'!M6 &amp; " ; " &amp; 'User Tab'!AG6 &amp; " ; " &amp; 'User Tab'!D6)</f>
        <v>08A16000WN3337129 ; T0006 ; Client name 5</v>
      </c>
      <c r="D6" s="11">
        <f>IF('User Tab'!J6="","",ABS(SUBSTITUTE('User Tab'!J6,".",",")))</f>
        <v>17.28</v>
      </c>
      <c r="E6" s="9">
        <f>IF('User Tab'!A6="","",'User Tab'!A6)</f>
        <v>44503</v>
      </c>
      <c r="F6" s="13" t="str">
        <f t="shared" si="0"/>
        <v>Account 1</v>
      </c>
      <c r="G6" s="13" t="str">
        <f>IF('User Tab'!G6="","",'User Tab'!G6)</f>
        <v>EUR</v>
      </c>
    </row>
    <row r="7" spans="1:8" x14ac:dyDescent="0.25">
      <c r="A7" s="13"/>
      <c r="B7" s="13" t="str">
        <f>IF('User Tab'!J7="","",IF(--SUBSTITUTE('User Tab'!J7,".",",")&lt;0,"Out","In")&amp;"flow")</f>
        <v>Outflow</v>
      </c>
      <c r="C7" s="13" t="str">
        <f>IF(OR('User Tab'!M7="",'User Tab'!AG7="",'User Tab'!D7=""),"",'User Tab'!M7 &amp; " ; " &amp; 'User Tab'!AG7 &amp; " ; " &amp; 'User Tab'!D7)</f>
        <v>58S22049LY994554M ; T0006 ; Client name 6</v>
      </c>
      <c r="D7" s="11">
        <f>IF('User Tab'!J7="","",ABS(SUBSTITUTE('User Tab'!J7,".",",")))</f>
        <v>37.409999999999997</v>
      </c>
      <c r="E7" s="9">
        <f>IF('User Tab'!A7="","",'User Tab'!A7)</f>
        <v>44504</v>
      </c>
      <c r="F7" s="13" t="str">
        <f t="shared" si="0"/>
        <v>Account 1</v>
      </c>
      <c r="G7" s="13" t="str">
        <f>IF('User Tab'!G7="","",'User Tab'!G7)</f>
        <v>EUR</v>
      </c>
    </row>
    <row r="8" spans="1:8" x14ac:dyDescent="0.25">
      <c r="A8" s="13"/>
      <c r="B8" s="13" t="str">
        <f>IF('User Tab'!J8="","",IF(--SUBSTITUTE('User Tab'!J8,".",",")&lt;0,"Out","In")&amp;"flow")</f>
        <v>Inflow</v>
      </c>
      <c r="C8" s="13" t="str">
        <f>IF(OR('User Tab'!M8="",'User Tab'!AG8="",'User Tab'!D8=""),"",'User Tab'!M8 &amp; " ; " &amp; 'User Tab'!AG8 &amp; " ; " &amp; 'User Tab'!D8)</f>
        <v>9XA91881PF3080721 ; T0003 ; Client name 7</v>
      </c>
      <c r="D8" s="11">
        <f>IF('User Tab'!J8="","",ABS(SUBSTITUTE('User Tab'!J8,".",",")))</f>
        <v>34.130000000000003</v>
      </c>
      <c r="E8" s="9">
        <f>IF('User Tab'!A8="","",'User Tab'!A8)</f>
        <v>44505</v>
      </c>
      <c r="F8" s="13" t="str">
        <f t="shared" si="0"/>
        <v>Account 1</v>
      </c>
      <c r="G8" s="13" t="str">
        <f>IF('User Tab'!G8="","",'User Tab'!G8)</f>
        <v>EUR</v>
      </c>
    </row>
    <row r="9" spans="1:8" x14ac:dyDescent="0.25">
      <c r="A9" s="13"/>
      <c r="B9" s="13" t="str">
        <f>IF('User Tab'!J9="","",IF(--SUBSTITUTE('User Tab'!J9,".",",")&lt;0,"Out","In")&amp;"flow")</f>
        <v>Inflow</v>
      </c>
      <c r="C9" s="13" t="str">
        <f>IF(OR('User Tab'!M9="",'User Tab'!AG9="",'User Tab'!D9=""),"",'User Tab'!M9 &amp; " ; " &amp; 'User Tab'!AG9 &amp; " ; " &amp; 'User Tab'!D9)</f>
        <v>8VT77615A53959537 ; T0003 ; Client name 8</v>
      </c>
      <c r="D9" s="11">
        <f>IF('User Tab'!J9="","",ABS(SUBSTITUTE('User Tab'!J9,".",",")))</f>
        <v>34.130000000000003</v>
      </c>
      <c r="E9" s="9">
        <f>IF('User Tab'!A9="","",'User Tab'!A9)</f>
        <v>44506</v>
      </c>
      <c r="F9" s="13" t="str">
        <f t="shared" si="0"/>
        <v>Account 1</v>
      </c>
      <c r="G9" s="13" t="str">
        <f>IF('User Tab'!G9="","",'User Tab'!G9)</f>
        <v>EUR</v>
      </c>
    </row>
    <row r="10" spans="1:8" x14ac:dyDescent="0.25">
      <c r="A10" s="13"/>
      <c r="B10" s="13" t="str">
        <f>IF('User Tab'!J10="","",IF(--SUBSTITUTE('User Tab'!J10,".",",")&lt;0,"Out","In")&amp;"flow")</f>
        <v>Inflow</v>
      </c>
      <c r="C10" s="13" t="str">
        <f>IF(OR('User Tab'!M10="",'User Tab'!AG10="",'User Tab'!D10=""),"",'User Tab'!M10 &amp; " ; " &amp; 'User Tab'!AG10 &amp; " ; " &amp; 'User Tab'!D10)</f>
        <v>7A826291D4112974M ; T0003 ; Client name 9</v>
      </c>
      <c r="D10" s="11">
        <f>IF('User Tab'!J10="","",ABS(SUBSTITUTE('User Tab'!J10,".",",")))</f>
        <v>34.130000000000003</v>
      </c>
      <c r="E10" s="9">
        <f>IF('User Tab'!A10="","",'User Tab'!A10)</f>
        <v>44507</v>
      </c>
      <c r="F10" s="13" t="str">
        <f t="shared" si="0"/>
        <v>Account 1</v>
      </c>
      <c r="G10" s="13" t="str">
        <f>IF('User Tab'!G10="","",'User Tab'!G10)</f>
        <v>EUR</v>
      </c>
    </row>
    <row r="11" spans="1:8" x14ac:dyDescent="0.25">
      <c r="A11" s="13"/>
      <c r="B11" s="13" t="str">
        <f>IF('User Tab'!J11="","",IF(--SUBSTITUTE('User Tab'!J11,".",",")&lt;0,"Out","In")&amp;"flow")</f>
        <v>Inflow</v>
      </c>
      <c r="C11" s="13" t="str">
        <f>IF(OR('User Tab'!M11="",'User Tab'!AG11="",'User Tab'!D11=""),"",'User Tab'!M11 &amp; " ; " &amp; 'User Tab'!AG11 &amp; " ; " &amp; 'User Tab'!D11)</f>
        <v>7HW65755ME619703L ; T0003 ; Client name 10</v>
      </c>
      <c r="D11" s="11">
        <f>IF('User Tab'!J11="","",ABS(SUBSTITUTE('User Tab'!J11,".",",")))</f>
        <v>34.130000000000003</v>
      </c>
      <c r="E11" s="9">
        <f>IF('User Tab'!A11="","",'User Tab'!A11)</f>
        <v>44508</v>
      </c>
      <c r="F11" s="13" t="str">
        <f t="shared" si="0"/>
        <v>Account 2</v>
      </c>
      <c r="G11" s="13" t="str">
        <f>IF('User Tab'!G11="","",'User Tab'!G11)</f>
        <v>GBP</v>
      </c>
    </row>
    <row r="12" spans="1:8" x14ac:dyDescent="0.25">
      <c r="A12" s="13"/>
      <c r="B12" s="13" t="str">
        <f>IF('User Tab'!J12="","",IF(--SUBSTITUTE('User Tab'!J12,".",",")&lt;0,"Out","In")&amp;"flow")</f>
        <v>Inflow</v>
      </c>
      <c r="C12" s="13" t="str">
        <f>IF(OR('User Tab'!M12="",'User Tab'!AG12="",'User Tab'!D12=""),"",'User Tab'!M12 &amp; " ; " &amp; 'User Tab'!AG12 &amp; " ; " &amp; 'User Tab'!D12)</f>
        <v>4W733091YF317913T ; T0003 ; Client name 11</v>
      </c>
      <c r="D12" s="11">
        <f>IF('User Tab'!J12="","",ABS(SUBSTITUTE('User Tab'!J12,".",",")))</f>
        <v>34.130000000000003</v>
      </c>
      <c r="E12" s="9">
        <f>IF('User Tab'!A12="","",'User Tab'!A12)</f>
        <v>44509</v>
      </c>
      <c r="F12" s="13" t="str">
        <f t="shared" si="0"/>
        <v>Account 2</v>
      </c>
      <c r="G12" s="13" t="str">
        <f>IF('User Tab'!G12="","",'User Tab'!G12)</f>
        <v>GBP</v>
      </c>
    </row>
    <row r="13" spans="1:8" x14ac:dyDescent="0.25">
      <c r="A13" s="13"/>
      <c r="B13" s="13" t="str">
        <f>IF('User Tab'!J13="","",IF(--SUBSTITUTE('User Tab'!J13,".",",")&lt;0,"Out","In")&amp;"flow")</f>
        <v>Inflow</v>
      </c>
      <c r="C13" s="13" t="str">
        <f>IF(OR('User Tab'!M13="",'User Tab'!AG13="",'User Tab'!D13=""),"",'User Tab'!M13 &amp; " ; " &amp; 'User Tab'!AG13 &amp; " ; " &amp; 'User Tab'!D13)</f>
        <v>72B24279A94420609 ; T0006 ; Client name 12</v>
      </c>
      <c r="D13" s="11">
        <f>IF('User Tab'!J13="","",ABS(SUBSTITUTE('User Tab'!J13,".",",")))</f>
        <v>102.79</v>
      </c>
      <c r="E13" s="9">
        <f>IF('User Tab'!A13="","",'User Tab'!A13)</f>
        <v>44510</v>
      </c>
      <c r="F13" s="13" t="str">
        <f t="shared" si="0"/>
        <v>Account 1</v>
      </c>
      <c r="G13" s="13" t="str">
        <f>IF('User Tab'!G13="","",'User Tab'!G13)</f>
        <v>EUR</v>
      </c>
    </row>
    <row r="14" spans="1:8" x14ac:dyDescent="0.25">
      <c r="A14" s="13"/>
      <c r="B14" s="13" t="str">
        <f>IF('User Tab'!J14="","",IF(--SUBSTITUTE('User Tab'!J14,".",",")&lt;0,"Out","In")&amp;"flow")</f>
        <v>Inflow</v>
      </c>
      <c r="C14" s="13" t="str">
        <f>IF(OR('User Tab'!M14="",'User Tab'!AG14="",'User Tab'!D14=""),"",'User Tab'!M14 &amp; " ; " &amp; 'User Tab'!AG14 &amp; " ; " &amp; 'User Tab'!D14)</f>
        <v>8RG19881WB053531G ; T0006 ; Client name 13</v>
      </c>
      <c r="D14" s="11">
        <f>IF('User Tab'!J14="","",ABS(SUBSTITUTE('User Tab'!J14,".",",")))</f>
        <v>38.96</v>
      </c>
      <c r="E14" s="9">
        <f>IF('User Tab'!A14="","",'User Tab'!A14)</f>
        <v>44511</v>
      </c>
      <c r="F14" s="13" t="str">
        <f t="shared" si="0"/>
        <v>Account 1</v>
      </c>
      <c r="G14" s="13" t="str">
        <f>IF('User Tab'!G14="","",'User Tab'!G14)</f>
        <v>EUR</v>
      </c>
    </row>
    <row r="15" spans="1:8" x14ac:dyDescent="0.25">
      <c r="A15" s="13"/>
      <c r="B15" s="13" t="str">
        <f>IF('User Tab'!J15="","",IF(--SUBSTITUTE('User Tab'!J15,".",",")&lt;0,"Out","In")&amp;"flow")</f>
        <v>Inflow</v>
      </c>
      <c r="C15" s="13" t="str">
        <f>IF(OR('User Tab'!M15="",'User Tab'!AG15="",'User Tab'!D15=""),"",'User Tab'!M15 &amp; " ; " &amp; 'User Tab'!AG15 &amp; " ; " &amp; 'User Tab'!D15)</f>
        <v>0GC32419D1382971X ; T0006 ; Client name 14</v>
      </c>
      <c r="D15" s="11">
        <f>IF('User Tab'!J15="","",ABS(SUBSTITUTE('User Tab'!J15,".",",")))</f>
        <v>22.21</v>
      </c>
      <c r="E15" s="9">
        <f>IF('User Tab'!A15="","",'User Tab'!A15)</f>
        <v>44512</v>
      </c>
      <c r="F15" s="13" t="str">
        <f t="shared" si="0"/>
        <v>Account 1</v>
      </c>
      <c r="G15" s="13" t="str">
        <f>IF('User Tab'!G15="","",'User Tab'!G15)</f>
        <v>EUR</v>
      </c>
    </row>
    <row r="16" spans="1:8" x14ac:dyDescent="0.25">
      <c r="A16" s="13"/>
      <c r="B16" s="13" t="str">
        <f>IF('User Tab'!J16="","",IF(--SUBSTITUTE('User Tab'!J16,".",",")&lt;0,"Out","In")&amp;"flow")</f>
        <v>Inflow</v>
      </c>
      <c r="C16" s="13" t="str">
        <f>IF(OR('User Tab'!M16="",'User Tab'!AG16="",'User Tab'!D16=""),"",'User Tab'!M16 &amp; " ; " &amp; 'User Tab'!AG16 &amp; " ; " &amp; 'User Tab'!D16)</f>
        <v>0936779538269154G ; T0006 ; Client name 15</v>
      </c>
      <c r="D16" s="11">
        <f>IF('User Tab'!J16="","",ABS(SUBSTITUTE('User Tab'!J16,".",",")))</f>
        <v>31.07</v>
      </c>
      <c r="E16" s="9">
        <f>IF('User Tab'!A16="","",'User Tab'!A16)</f>
        <v>44513</v>
      </c>
      <c r="F16" s="13" t="str">
        <f t="shared" si="0"/>
        <v>Account 1</v>
      </c>
      <c r="G16" s="13" t="str">
        <f>IF('User Tab'!G16="","",'User Tab'!G16)</f>
        <v>EUR</v>
      </c>
    </row>
    <row r="17" spans="1:7" x14ac:dyDescent="0.25">
      <c r="A17" s="13"/>
      <c r="B17" s="13" t="str">
        <f>IF('User Tab'!J17="","",IF(--SUBSTITUTE('User Tab'!J17,".",",")&lt;0,"Out","In")&amp;"flow")</f>
        <v>Inflow</v>
      </c>
      <c r="C17" s="13" t="str">
        <f>IF(OR('User Tab'!M17="",'User Tab'!AG17="",'User Tab'!D17=""),"",'User Tab'!M17 &amp; " ; " &amp; 'User Tab'!AG17 &amp; " ; " &amp; 'User Tab'!D17)</f>
        <v>1VM84768L2810290B ; T0006 ; Client name 16</v>
      </c>
      <c r="D17" s="11">
        <f>IF('User Tab'!J17="","",ABS(SUBSTITUTE('User Tab'!J17,".",",")))</f>
        <v>40.83</v>
      </c>
      <c r="E17" s="9">
        <f>IF('User Tab'!A17="","",'User Tab'!A17)</f>
        <v>44501</v>
      </c>
      <c r="F17" s="13" t="str">
        <f t="shared" si="0"/>
        <v>Account 1</v>
      </c>
      <c r="G17" s="13" t="str">
        <f>IF('User Tab'!G17="","",'User Tab'!G17)</f>
        <v>EUR</v>
      </c>
    </row>
    <row r="18" spans="1:7" x14ac:dyDescent="0.25">
      <c r="A18" s="13"/>
      <c r="B18" s="13" t="str">
        <f>IF('User Tab'!J18="","",IF(--SUBSTITUTE('User Tab'!J18,".",",")&lt;0,"Out","In")&amp;"flow")</f>
        <v>Inflow</v>
      </c>
      <c r="C18" s="13" t="str">
        <f>IF(OR('User Tab'!M18="",'User Tab'!AG18="",'User Tab'!D18=""),"",'User Tab'!M18 &amp; " ; " &amp; 'User Tab'!AG18 &amp; " ; " &amp; 'User Tab'!D18)</f>
        <v>21T95529WY924302S ; T0006 ; Client name 17</v>
      </c>
      <c r="D18" s="11">
        <f>IF('User Tab'!J18="","",ABS(SUBSTITUTE('User Tab'!J18,".",",")))</f>
        <v>46.84</v>
      </c>
      <c r="E18" s="9">
        <f>IF('User Tab'!A18="","",'User Tab'!A18)</f>
        <v>44501</v>
      </c>
      <c r="F18" s="13" t="str">
        <f t="shared" si="0"/>
        <v>Account 1</v>
      </c>
      <c r="G18" s="13" t="str">
        <f>IF('User Tab'!G18="","",'User Tab'!G18)</f>
        <v>EUR</v>
      </c>
    </row>
    <row r="19" spans="1:7" x14ac:dyDescent="0.25">
      <c r="A19" s="13"/>
      <c r="B19" s="13" t="str">
        <f>IF('User Tab'!J19="","",IF(--SUBSTITUTE('User Tab'!J19,".",",")&lt;0,"Out","In")&amp;"flow")</f>
        <v>Inflow</v>
      </c>
      <c r="C19" s="13" t="str">
        <f>IF(OR('User Tab'!M19="",'User Tab'!AG19="",'User Tab'!D19=""),"",'User Tab'!M19 &amp; " ; " &amp; 'User Tab'!AG19 &amp; " ; " &amp; 'User Tab'!D19)</f>
        <v>9JC16550AF157451L ; T0006 ; Client name 18</v>
      </c>
      <c r="D19" s="11">
        <f>IF('User Tab'!J19="","",ABS(SUBSTITUTE('User Tab'!J19,".",",")))</f>
        <v>33.94</v>
      </c>
      <c r="E19" s="9">
        <f>IF('User Tab'!A19="","",'User Tab'!A19)</f>
        <v>44501</v>
      </c>
      <c r="F19" s="13" t="str">
        <f t="shared" si="0"/>
        <v>Account 3</v>
      </c>
      <c r="G19" s="13" t="str">
        <f>IF('User Tab'!G19="","",'User Tab'!G19)</f>
        <v>USD</v>
      </c>
    </row>
    <row r="20" spans="1:7" x14ac:dyDescent="0.25">
      <c r="A20" s="13"/>
      <c r="B20" s="13" t="str">
        <f>IF('User Tab'!J20="","",IF(--SUBSTITUTE('User Tab'!J20,".",",")&lt;0,"Out","In")&amp;"flow")</f>
        <v>Inflow</v>
      </c>
      <c r="C20" s="13" t="str">
        <f>IF(OR('User Tab'!M20="",'User Tab'!AG20="",'User Tab'!D20=""),"",'User Tab'!M20 &amp; " ; " &amp; 'User Tab'!AG20 &amp; " ; " &amp; 'User Tab'!D20)</f>
        <v>3E576418K6823735E ; T0006 ; Client name 19</v>
      </c>
      <c r="D20" s="11">
        <f>IF('User Tab'!J20="","",ABS(SUBSTITUTE('User Tab'!J20,".",",")))</f>
        <v>20.79</v>
      </c>
      <c r="E20" s="9">
        <f>IF('User Tab'!A20="","",'User Tab'!A20)</f>
        <v>44501</v>
      </c>
      <c r="F20" s="13" t="str">
        <f t="shared" si="0"/>
        <v>Account 1</v>
      </c>
      <c r="G20" s="13" t="str">
        <f>IF('User Tab'!G20="","",'User Tab'!G20)</f>
        <v>EUR</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C5669-FC80-44F1-A5C9-75D91151C629}">
  <sheetPr codeName="wsInput">
    <tabColor rgb="FF0070C0"/>
  </sheetPr>
  <dimension ref="A1:AO20"/>
  <sheetViews>
    <sheetView zoomScale="115" zoomScaleNormal="115" workbookViewId="0"/>
  </sheetViews>
  <sheetFormatPr baseColWidth="10" defaultColWidth="8.85546875" defaultRowHeight="15" x14ac:dyDescent="0.25"/>
  <cols>
    <col min="1" max="1" width="14.85546875" customWidth="1"/>
    <col min="4" max="4" width="19.140625" customWidth="1"/>
    <col min="5" max="5" width="24.28515625" customWidth="1"/>
    <col min="10" max="10" width="11.42578125" customWidth="1"/>
    <col min="12" max="12" width="16.85546875" customWidth="1"/>
    <col min="13" max="13" width="13.7109375" customWidth="1"/>
  </cols>
  <sheetData>
    <row r="1" spans="1:41" x14ac:dyDescent="0.25">
      <c r="A1" t="s">
        <v>113</v>
      </c>
      <c r="B1" t="s">
        <v>114</v>
      </c>
      <c r="C1" t="s">
        <v>115</v>
      </c>
      <c r="D1" t="s">
        <v>5</v>
      </c>
      <c r="E1" t="s">
        <v>6</v>
      </c>
      <c r="F1" t="s">
        <v>7</v>
      </c>
      <c r="G1" t="s">
        <v>116</v>
      </c>
      <c r="H1" t="s">
        <v>117</v>
      </c>
      <c r="I1" t="s">
        <v>118</v>
      </c>
      <c r="J1" t="s">
        <v>119</v>
      </c>
      <c r="K1" t="s">
        <v>120</v>
      </c>
      <c r="L1" t="s">
        <v>121</v>
      </c>
      <c r="M1" t="s">
        <v>122</v>
      </c>
      <c r="N1" t="s">
        <v>123</v>
      </c>
      <c r="O1" t="s">
        <v>124</v>
      </c>
      <c r="P1" t="s">
        <v>125</v>
      </c>
      <c r="Q1" t="s">
        <v>126</v>
      </c>
      <c r="R1" t="s">
        <v>127</v>
      </c>
      <c r="S1" t="s">
        <v>128</v>
      </c>
      <c r="T1" t="s">
        <v>129</v>
      </c>
      <c r="U1" t="s">
        <v>130</v>
      </c>
      <c r="V1" t="s">
        <v>131</v>
      </c>
      <c r="W1" t="s">
        <v>132</v>
      </c>
      <c r="X1" t="s">
        <v>133</v>
      </c>
      <c r="Y1" t="s">
        <v>2</v>
      </c>
      <c r="Z1" t="s">
        <v>134</v>
      </c>
      <c r="AA1" t="s">
        <v>144</v>
      </c>
      <c r="AB1" t="s">
        <v>135</v>
      </c>
      <c r="AC1" t="s">
        <v>136</v>
      </c>
      <c r="AE1" t="s">
        <v>137</v>
      </c>
      <c r="AG1" t="s">
        <v>8</v>
      </c>
      <c r="AH1" t="s">
        <v>138</v>
      </c>
      <c r="AI1" t="s">
        <v>139</v>
      </c>
      <c r="AJ1" t="s">
        <v>140</v>
      </c>
      <c r="AK1" t="s">
        <v>141</v>
      </c>
      <c r="AL1" t="s">
        <v>142</v>
      </c>
      <c r="AM1" t="s">
        <v>143</v>
      </c>
      <c r="AN1" t="s">
        <v>144</v>
      </c>
      <c r="AO1" t="s">
        <v>145</v>
      </c>
    </row>
    <row r="2" spans="1:41" x14ac:dyDescent="0.25">
      <c r="A2" s="1">
        <v>44501</v>
      </c>
      <c r="B2" s="2">
        <v>9.8611111111111104E-3</v>
      </c>
      <c r="C2" t="s">
        <v>9</v>
      </c>
      <c r="D2" t="s">
        <v>146</v>
      </c>
      <c r="E2" t="s">
        <v>165</v>
      </c>
      <c r="F2" t="s">
        <v>169</v>
      </c>
      <c r="G2" t="s">
        <v>10</v>
      </c>
      <c r="H2" t="s">
        <v>11</v>
      </c>
      <c r="I2" t="s">
        <v>12</v>
      </c>
      <c r="J2" t="s">
        <v>13</v>
      </c>
      <c r="K2" t="s">
        <v>170</v>
      </c>
      <c r="L2" t="s">
        <v>189</v>
      </c>
      <c r="M2" t="s">
        <v>14</v>
      </c>
      <c r="N2" t="s">
        <v>208</v>
      </c>
      <c r="O2" t="s">
        <v>209</v>
      </c>
      <c r="P2" t="s">
        <v>228</v>
      </c>
      <c r="Q2" t="s">
        <v>15</v>
      </c>
      <c r="S2">
        <v>0</v>
      </c>
      <c r="U2">
        <v>0</v>
      </c>
      <c r="W2" t="s">
        <v>16</v>
      </c>
      <c r="X2" t="s">
        <v>17</v>
      </c>
      <c r="Y2">
        <v>3</v>
      </c>
      <c r="Z2">
        <v>13589</v>
      </c>
      <c r="AA2" t="s">
        <v>229</v>
      </c>
      <c r="AC2" t="s">
        <v>15</v>
      </c>
      <c r="AE2" t="s">
        <v>18</v>
      </c>
      <c r="AG2" t="s">
        <v>19</v>
      </c>
      <c r="AI2" t="s">
        <v>10</v>
      </c>
      <c r="AJ2" t="s">
        <v>20</v>
      </c>
      <c r="AM2">
        <v>1</v>
      </c>
      <c r="AN2" t="s">
        <v>20</v>
      </c>
      <c r="AO2" t="s">
        <v>232</v>
      </c>
    </row>
    <row r="3" spans="1:41" x14ac:dyDescent="0.25">
      <c r="A3" s="1">
        <v>44501</v>
      </c>
      <c r="B3" s="2">
        <v>2.9756944444444447E-2</v>
      </c>
      <c r="C3" t="s">
        <v>9</v>
      </c>
      <c r="D3" t="s">
        <v>147</v>
      </c>
      <c r="E3" t="s">
        <v>165</v>
      </c>
      <c r="F3" t="s">
        <v>169</v>
      </c>
      <c r="G3" t="s">
        <v>10</v>
      </c>
      <c r="H3" t="s">
        <v>21</v>
      </c>
      <c r="I3" t="s">
        <v>22</v>
      </c>
      <c r="J3" t="s">
        <v>23</v>
      </c>
      <c r="K3" t="s">
        <v>171</v>
      </c>
      <c r="L3" t="s">
        <v>190</v>
      </c>
      <c r="M3" t="s">
        <v>24</v>
      </c>
      <c r="N3" t="s">
        <v>208</v>
      </c>
      <c r="O3" t="s">
        <v>210</v>
      </c>
      <c r="P3" t="s">
        <v>228</v>
      </c>
      <c r="Q3" t="s">
        <v>25</v>
      </c>
      <c r="S3">
        <v>0</v>
      </c>
      <c r="U3">
        <v>0</v>
      </c>
      <c r="W3" t="s">
        <v>26</v>
      </c>
      <c r="X3" t="s">
        <v>17</v>
      </c>
      <c r="Y3">
        <v>3</v>
      </c>
      <c r="Z3">
        <v>77654</v>
      </c>
      <c r="AA3" t="s">
        <v>229</v>
      </c>
      <c r="AC3" t="s">
        <v>25</v>
      </c>
      <c r="AE3" t="s">
        <v>18</v>
      </c>
      <c r="AG3" t="s">
        <v>19</v>
      </c>
      <c r="AI3" t="s">
        <v>10</v>
      </c>
      <c r="AJ3" t="s">
        <v>20</v>
      </c>
      <c r="AM3">
        <v>1</v>
      </c>
      <c r="AN3" t="s">
        <v>20</v>
      </c>
      <c r="AO3" t="s">
        <v>232</v>
      </c>
    </row>
    <row r="4" spans="1:41" x14ac:dyDescent="0.25">
      <c r="A4" s="1">
        <v>44501</v>
      </c>
      <c r="B4" s="2">
        <v>4.6979166666666662E-2</v>
      </c>
      <c r="C4" t="s">
        <v>9</v>
      </c>
      <c r="D4" t="s">
        <v>148</v>
      </c>
      <c r="E4" t="s">
        <v>166</v>
      </c>
      <c r="F4" t="s">
        <v>169</v>
      </c>
      <c r="G4" t="s">
        <v>10</v>
      </c>
      <c r="H4" t="s">
        <v>27</v>
      </c>
      <c r="I4" t="s">
        <v>28</v>
      </c>
      <c r="J4" t="s">
        <v>27</v>
      </c>
      <c r="K4" t="s">
        <v>172</v>
      </c>
      <c r="L4" t="s">
        <v>191</v>
      </c>
      <c r="M4" t="s">
        <v>29</v>
      </c>
      <c r="N4" t="s">
        <v>208</v>
      </c>
      <c r="O4" t="s">
        <v>211</v>
      </c>
      <c r="P4" t="s">
        <v>228</v>
      </c>
      <c r="V4" t="s">
        <v>30</v>
      </c>
      <c r="AE4" t="s">
        <v>18</v>
      </c>
      <c r="AG4" t="s">
        <v>31</v>
      </c>
      <c r="AI4" t="s">
        <v>10</v>
      </c>
      <c r="AJ4" t="s">
        <v>20</v>
      </c>
      <c r="AO4" t="s">
        <v>231</v>
      </c>
    </row>
    <row r="5" spans="1:41" x14ac:dyDescent="0.25">
      <c r="A5" s="1">
        <v>44502</v>
      </c>
      <c r="B5" s="2">
        <v>4.6979166666666662E-2</v>
      </c>
      <c r="C5" t="s">
        <v>9</v>
      </c>
      <c r="D5" t="s">
        <v>149</v>
      </c>
      <c r="E5" t="s">
        <v>167</v>
      </c>
      <c r="F5" t="s">
        <v>169</v>
      </c>
      <c r="G5" t="s">
        <v>10</v>
      </c>
      <c r="H5" t="s">
        <v>32</v>
      </c>
      <c r="I5" t="s">
        <v>28</v>
      </c>
      <c r="J5" t="s">
        <v>32</v>
      </c>
      <c r="K5" t="s">
        <v>173</v>
      </c>
      <c r="L5" t="s">
        <v>192</v>
      </c>
      <c r="M5" t="s">
        <v>33</v>
      </c>
      <c r="O5" t="s">
        <v>212</v>
      </c>
      <c r="V5" t="s">
        <v>34</v>
      </c>
      <c r="AE5" t="s">
        <v>18</v>
      </c>
      <c r="AG5" t="s">
        <v>35</v>
      </c>
      <c r="AI5" t="s">
        <v>10</v>
      </c>
      <c r="AO5" t="s">
        <v>232</v>
      </c>
    </row>
    <row r="6" spans="1:41" x14ac:dyDescent="0.25">
      <c r="A6" s="1">
        <v>44503</v>
      </c>
      <c r="B6" s="2">
        <v>7.2824074074074083E-2</v>
      </c>
      <c r="C6" t="s">
        <v>9</v>
      </c>
      <c r="D6" t="s">
        <v>150</v>
      </c>
      <c r="E6" t="s">
        <v>165</v>
      </c>
      <c r="F6" t="s">
        <v>169</v>
      </c>
      <c r="G6" t="s">
        <v>10</v>
      </c>
      <c r="H6" t="s">
        <v>36</v>
      </c>
      <c r="I6" t="s">
        <v>37</v>
      </c>
      <c r="J6" t="s">
        <v>38</v>
      </c>
      <c r="K6" t="s">
        <v>174</v>
      </c>
      <c r="L6" t="s">
        <v>193</v>
      </c>
      <c r="M6" t="s">
        <v>39</v>
      </c>
      <c r="N6" t="s">
        <v>208</v>
      </c>
      <c r="O6" t="s">
        <v>213</v>
      </c>
      <c r="P6" t="s">
        <v>228</v>
      </c>
      <c r="Q6" t="s">
        <v>40</v>
      </c>
      <c r="S6">
        <v>0</v>
      </c>
      <c r="U6">
        <v>0</v>
      </c>
      <c r="W6" t="s">
        <v>41</v>
      </c>
      <c r="X6" t="s">
        <v>17</v>
      </c>
      <c r="Y6">
        <v>1</v>
      </c>
      <c r="Z6">
        <v>54316</v>
      </c>
      <c r="AA6" t="s">
        <v>229</v>
      </c>
      <c r="AC6" t="s">
        <v>40</v>
      </c>
      <c r="AE6" t="s">
        <v>18</v>
      </c>
      <c r="AG6" t="s">
        <v>19</v>
      </c>
      <c r="AI6" t="s">
        <v>10</v>
      </c>
      <c r="AJ6" t="s">
        <v>20</v>
      </c>
      <c r="AM6">
        <v>1</v>
      </c>
      <c r="AN6" t="s">
        <v>20</v>
      </c>
      <c r="AO6" t="s">
        <v>232</v>
      </c>
    </row>
    <row r="7" spans="1:41" x14ac:dyDescent="0.25">
      <c r="A7" s="1">
        <v>44504</v>
      </c>
      <c r="B7" s="2">
        <v>0.12993055555555555</v>
      </c>
      <c r="C7" t="s">
        <v>9</v>
      </c>
      <c r="D7" t="s">
        <v>151</v>
      </c>
      <c r="E7" t="s">
        <v>165</v>
      </c>
      <c r="F7" t="s">
        <v>169</v>
      </c>
      <c r="G7" t="s">
        <v>10</v>
      </c>
      <c r="H7" t="s">
        <v>42</v>
      </c>
      <c r="I7" t="s">
        <v>28</v>
      </c>
      <c r="J7" t="s">
        <v>42</v>
      </c>
      <c r="K7" t="s">
        <v>175</v>
      </c>
      <c r="L7" t="s">
        <v>194</v>
      </c>
      <c r="M7" t="s">
        <v>43</v>
      </c>
      <c r="N7" t="s">
        <v>208</v>
      </c>
      <c r="O7" t="s">
        <v>214</v>
      </c>
      <c r="P7" t="s">
        <v>228</v>
      </c>
      <c r="Q7" t="s">
        <v>44</v>
      </c>
      <c r="S7">
        <v>0</v>
      </c>
      <c r="U7">
        <v>0</v>
      </c>
      <c r="W7" t="s">
        <v>45</v>
      </c>
      <c r="X7" t="s">
        <v>17</v>
      </c>
      <c r="Y7">
        <v>3</v>
      </c>
      <c r="Z7">
        <v>76857</v>
      </c>
      <c r="AA7" t="s">
        <v>229</v>
      </c>
      <c r="AC7" t="s">
        <v>44</v>
      </c>
      <c r="AE7" t="s">
        <v>18</v>
      </c>
      <c r="AG7" t="s">
        <v>19</v>
      </c>
      <c r="AI7" t="s">
        <v>10</v>
      </c>
      <c r="AJ7" t="s">
        <v>20</v>
      </c>
      <c r="AM7">
        <v>1</v>
      </c>
      <c r="AN7" t="s">
        <v>20</v>
      </c>
      <c r="AO7" t="s">
        <v>232</v>
      </c>
    </row>
    <row r="8" spans="1:41" x14ac:dyDescent="0.25">
      <c r="A8" s="1">
        <v>44505</v>
      </c>
      <c r="B8" s="2">
        <v>0.21516203703703704</v>
      </c>
      <c r="C8" t="s">
        <v>9</v>
      </c>
      <c r="D8" t="s">
        <v>152</v>
      </c>
      <c r="E8" t="s">
        <v>168</v>
      </c>
      <c r="F8" t="s">
        <v>169</v>
      </c>
      <c r="G8" t="s">
        <v>10</v>
      </c>
      <c r="H8" t="s">
        <v>46</v>
      </c>
      <c r="I8" t="s">
        <v>47</v>
      </c>
      <c r="J8" t="s">
        <v>48</v>
      </c>
      <c r="K8" t="s">
        <v>176</v>
      </c>
      <c r="L8" t="s">
        <v>195</v>
      </c>
      <c r="M8" t="s">
        <v>49</v>
      </c>
      <c r="N8" t="s">
        <v>208</v>
      </c>
      <c r="O8" t="s">
        <v>215</v>
      </c>
      <c r="P8" t="s">
        <v>228</v>
      </c>
      <c r="S8">
        <v>0</v>
      </c>
      <c r="U8">
        <v>0</v>
      </c>
      <c r="V8" t="s">
        <v>50</v>
      </c>
      <c r="W8" t="s">
        <v>51</v>
      </c>
      <c r="Y8">
        <v>1</v>
      </c>
      <c r="Z8">
        <v>12557</v>
      </c>
      <c r="AA8" t="s">
        <v>229</v>
      </c>
      <c r="AE8" t="s">
        <v>18</v>
      </c>
      <c r="AG8" t="s">
        <v>52</v>
      </c>
      <c r="AI8" t="s">
        <v>10</v>
      </c>
      <c r="AJ8" t="s">
        <v>20</v>
      </c>
      <c r="AM8">
        <v>1</v>
      </c>
      <c r="AN8" t="s">
        <v>20</v>
      </c>
      <c r="AO8" t="s">
        <v>232</v>
      </c>
    </row>
    <row r="9" spans="1:41" x14ac:dyDescent="0.25">
      <c r="A9" s="1">
        <v>44506</v>
      </c>
      <c r="B9" s="2">
        <v>0.21525462962962963</v>
      </c>
      <c r="C9" t="s">
        <v>9</v>
      </c>
      <c r="D9" t="s">
        <v>153</v>
      </c>
      <c r="E9" t="s">
        <v>168</v>
      </c>
      <c r="F9" t="s">
        <v>169</v>
      </c>
      <c r="G9" t="s">
        <v>10</v>
      </c>
      <c r="H9" t="s">
        <v>46</v>
      </c>
      <c r="I9" t="s">
        <v>47</v>
      </c>
      <c r="J9" t="s">
        <v>48</v>
      </c>
      <c r="K9" t="s">
        <v>177</v>
      </c>
      <c r="L9" t="s">
        <v>196</v>
      </c>
      <c r="M9" t="s">
        <v>53</v>
      </c>
      <c r="N9" t="s">
        <v>208</v>
      </c>
      <c r="O9" t="s">
        <v>216</v>
      </c>
      <c r="P9" t="s">
        <v>228</v>
      </c>
      <c r="S9">
        <v>0</v>
      </c>
      <c r="U9">
        <v>0</v>
      </c>
      <c r="V9" t="s">
        <v>54</v>
      </c>
      <c r="W9" t="s">
        <v>55</v>
      </c>
      <c r="Y9">
        <v>1</v>
      </c>
      <c r="Z9">
        <v>35043</v>
      </c>
      <c r="AA9" t="s">
        <v>229</v>
      </c>
      <c r="AE9" t="s">
        <v>18</v>
      </c>
      <c r="AG9" t="s">
        <v>52</v>
      </c>
      <c r="AI9" t="s">
        <v>10</v>
      </c>
      <c r="AJ9" t="s">
        <v>20</v>
      </c>
      <c r="AM9">
        <v>1</v>
      </c>
      <c r="AN9" t="s">
        <v>20</v>
      </c>
      <c r="AO9" t="s">
        <v>232</v>
      </c>
    </row>
    <row r="10" spans="1:41" x14ac:dyDescent="0.25">
      <c r="A10" s="1">
        <v>44507</v>
      </c>
      <c r="B10" s="2">
        <v>0.21541666666666667</v>
      </c>
      <c r="C10" t="s">
        <v>9</v>
      </c>
      <c r="D10" t="s">
        <v>154</v>
      </c>
      <c r="E10" t="s">
        <v>168</v>
      </c>
      <c r="F10" t="s">
        <v>169</v>
      </c>
      <c r="G10" t="s">
        <v>10</v>
      </c>
      <c r="H10" t="s">
        <v>46</v>
      </c>
      <c r="I10" t="s">
        <v>47</v>
      </c>
      <c r="J10" t="s">
        <v>48</v>
      </c>
      <c r="K10" t="s">
        <v>178</v>
      </c>
      <c r="L10" t="s">
        <v>197</v>
      </c>
      <c r="M10" t="s">
        <v>56</v>
      </c>
      <c r="N10" t="s">
        <v>208</v>
      </c>
      <c r="O10" t="s">
        <v>217</v>
      </c>
      <c r="P10" t="s">
        <v>228</v>
      </c>
      <c r="S10">
        <v>0</v>
      </c>
      <c r="U10">
        <v>0</v>
      </c>
      <c r="V10" t="s">
        <v>57</v>
      </c>
      <c r="W10" t="s">
        <v>58</v>
      </c>
      <c r="Y10">
        <v>1</v>
      </c>
      <c r="Z10">
        <v>91413</v>
      </c>
      <c r="AA10" t="s">
        <v>229</v>
      </c>
      <c r="AE10" t="s">
        <v>18</v>
      </c>
      <c r="AG10" t="s">
        <v>52</v>
      </c>
      <c r="AI10" t="s">
        <v>10</v>
      </c>
      <c r="AJ10" t="s">
        <v>20</v>
      </c>
      <c r="AM10">
        <v>1</v>
      </c>
      <c r="AN10" t="s">
        <v>20</v>
      </c>
      <c r="AO10" t="s">
        <v>232</v>
      </c>
    </row>
    <row r="11" spans="1:41" x14ac:dyDescent="0.25">
      <c r="A11" s="1">
        <v>44508</v>
      </c>
      <c r="B11" s="2">
        <v>0.21549768518518519</v>
      </c>
      <c r="C11" t="s">
        <v>9</v>
      </c>
      <c r="D11" t="s">
        <v>155</v>
      </c>
      <c r="E11" t="s">
        <v>168</v>
      </c>
      <c r="F11" t="s">
        <v>169</v>
      </c>
      <c r="G11" t="s">
        <v>59</v>
      </c>
      <c r="H11" t="s">
        <v>46</v>
      </c>
      <c r="I11" t="s">
        <v>47</v>
      </c>
      <c r="J11" t="s">
        <v>48</v>
      </c>
      <c r="K11" t="s">
        <v>179</v>
      </c>
      <c r="L11" t="s">
        <v>198</v>
      </c>
      <c r="M11" t="s">
        <v>60</v>
      </c>
      <c r="N11" t="s">
        <v>208</v>
      </c>
      <c r="O11" t="s">
        <v>218</v>
      </c>
      <c r="P11" t="s">
        <v>228</v>
      </c>
      <c r="S11">
        <v>0</v>
      </c>
      <c r="U11">
        <v>0</v>
      </c>
      <c r="V11" t="s">
        <v>61</v>
      </c>
      <c r="W11" t="s">
        <v>62</v>
      </c>
      <c r="Y11">
        <v>1</v>
      </c>
      <c r="Z11">
        <v>56626</v>
      </c>
      <c r="AA11" t="s">
        <v>229</v>
      </c>
      <c r="AE11" t="s">
        <v>18</v>
      </c>
      <c r="AG11" t="s">
        <v>52</v>
      </c>
      <c r="AI11" t="s">
        <v>59</v>
      </c>
      <c r="AJ11" t="s">
        <v>20</v>
      </c>
      <c r="AM11">
        <v>1</v>
      </c>
      <c r="AN11" t="s">
        <v>20</v>
      </c>
      <c r="AO11" t="s">
        <v>232</v>
      </c>
    </row>
    <row r="12" spans="1:41" x14ac:dyDescent="0.25">
      <c r="A12" s="1">
        <v>44509</v>
      </c>
      <c r="B12" s="2">
        <v>0.21557870370370369</v>
      </c>
      <c r="C12" t="s">
        <v>9</v>
      </c>
      <c r="D12" t="s">
        <v>156</v>
      </c>
      <c r="E12" t="s">
        <v>168</v>
      </c>
      <c r="F12" t="s">
        <v>169</v>
      </c>
      <c r="G12" t="s">
        <v>59</v>
      </c>
      <c r="H12" t="s">
        <v>46</v>
      </c>
      <c r="I12" t="s">
        <v>47</v>
      </c>
      <c r="J12" t="s">
        <v>48</v>
      </c>
      <c r="K12" t="s">
        <v>180</v>
      </c>
      <c r="L12" t="s">
        <v>199</v>
      </c>
      <c r="M12" t="s">
        <v>63</v>
      </c>
      <c r="N12" t="s">
        <v>208</v>
      </c>
      <c r="O12" t="s">
        <v>219</v>
      </c>
      <c r="P12" t="s">
        <v>228</v>
      </c>
      <c r="S12">
        <v>0</v>
      </c>
      <c r="U12">
        <v>0</v>
      </c>
      <c r="V12" t="s">
        <v>64</v>
      </c>
      <c r="W12" t="s">
        <v>65</v>
      </c>
      <c r="Y12">
        <v>1</v>
      </c>
      <c r="Z12">
        <v>85579</v>
      </c>
      <c r="AA12" t="s">
        <v>229</v>
      </c>
      <c r="AE12" t="s">
        <v>18</v>
      </c>
      <c r="AG12" t="s">
        <v>52</v>
      </c>
      <c r="AI12" t="s">
        <v>59</v>
      </c>
      <c r="AJ12" t="s">
        <v>20</v>
      </c>
      <c r="AM12">
        <v>1</v>
      </c>
      <c r="AN12" t="s">
        <v>20</v>
      </c>
      <c r="AO12" t="s">
        <v>232</v>
      </c>
    </row>
    <row r="13" spans="1:41" x14ac:dyDescent="0.25">
      <c r="A13" s="1">
        <v>44510</v>
      </c>
      <c r="B13" s="2">
        <v>0.25202546296296297</v>
      </c>
      <c r="C13" t="s">
        <v>9</v>
      </c>
      <c r="D13" t="s">
        <v>157</v>
      </c>
      <c r="E13" t="s">
        <v>165</v>
      </c>
      <c r="F13" t="s">
        <v>169</v>
      </c>
      <c r="G13" t="s">
        <v>10</v>
      </c>
      <c r="H13" t="s">
        <v>66</v>
      </c>
      <c r="I13" t="s">
        <v>67</v>
      </c>
      <c r="J13" t="s">
        <v>68</v>
      </c>
      <c r="K13" t="s">
        <v>181</v>
      </c>
      <c r="L13" t="s">
        <v>200</v>
      </c>
      <c r="M13" t="s">
        <v>69</v>
      </c>
      <c r="N13" t="s">
        <v>208</v>
      </c>
      <c r="O13" t="s">
        <v>220</v>
      </c>
      <c r="P13" t="s">
        <v>228</v>
      </c>
      <c r="Q13" t="s">
        <v>70</v>
      </c>
      <c r="S13">
        <v>0</v>
      </c>
      <c r="U13">
        <v>0</v>
      </c>
      <c r="W13" t="s">
        <v>71</v>
      </c>
      <c r="X13" t="s">
        <v>17</v>
      </c>
      <c r="Y13">
        <v>7</v>
      </c>
      <c r="Z13">
        <v>84364</v>
      </c>
      <c r="AA13" t="s">
        <v>229</v>
      </c>
      <c r="AC13" t="s">
        <v>70</v>
      </c>
      <c r="AE13" t="s">
        <v>18</v>
      </c>
      <c r="AG13" t="s">
        <v>19</v>
      </c>
      <c r="AI13" t="s">
        <v>10</v>
      </c>
      <c r="AJ13" t="s">
        <v>20</v>
      </c>
      <c r="AM13">
        <v>1</v>
      </c>
      <c r="AN13" t="s">
        <v>20</v>
      </c>
      <c r="AO13" t="s">
        <v>232</v>
      </c>
    </row>
    <row r="14" spans="1:41" x14ac:dyDescent="0.25">
      <c r="A14" s="1">
        <v>44511</v>
      </c>
      <c r="B14" s="2">
        <v>0.28219907407407407</v>
      </c>
      <c r="C14" t="s">
        <v>9</v>
      </c>
      <c r="D14" t="s">
        <v>158</v>
      </c>
      <c r="E14" t="s">
        <v>165</v>
      </c>
      <c r="F14" t="s">
        <v>169</v>
      </c>
      <c r="G14" t="s">
        <v>10</v>
      </c>
      <c r="H14" t="s">
        <v>11</v>
      </c>
      <c r="I14" t="s">
        <v>12</v>
      </c>
      <c r="J14" t="s">
        <v>13</v>
      </c>
      <c r="K14" t="s">
        <v>182</v>
      </c>
      <c r="L14" t="s">
        <v>201</v>
      </c>
      <c r="M14" t="s">
        <v>72</v>
      </c>
      <c r="N14" t="s">
        <v>208</v>
      </c>
      <c r="O14" t="s">
        <v>221</v>
      </c>
      <c r="P14" t="s">
        <v>228</v>
      </c>
      <c r="Q14" t="s">
        <v>73</v>
      </c>
      <c r="S14">
        <v>0</v>
      </c>
      <c r="U14">
        <v>0</v>
      </c>
      <c r="W14" t="s">
        <v>74</v>
      </c>
      <c r="X14" t="s">
        <v>17</v>
      </c>
      <c r="Y14">
        <v>3</v>
      </c>
      <c r="Z14">
        <v>39175</v>
      </c>
      <c r="AA14" t="s">
        <v>229</v>
      </c>
      <c r="AC14" t="s">
        <v>73</v>
      </c>
      <c r="AE14" t="s">
        <v>18</v>
      </c>
      <c r="AG14" t="s">
        <v>19</v>
      </c>
      <c r="AI14" t="s">
        <v>10</v>
      </c>
      <c r="AJ14" t="s">
        <v>20</v>
      </c>
      <c r="AM14">
        <v>1</v>
      </c>
      <c r="AN14" t="s">
        <v>20</v>
      </c>
      <c r="AO14" t="s">
        <v>232</v>
      </c>
    </row>
    <row r="15" spans="1:41" x14ac:dyDescent="0.25">
      <c r="A15" s="1">
        <v>44512</v>
      </c>
      <c r="B15" s="2">
        <v>0.28695601851851854</v>
      </c>
      <c r="C15" t="s">
        <v>9</v>
      </c>
      <c r="D15" t="s">
        <v>159</v>
      </c>
      <c r="E15" t="s">
        <v>165</v>
      </c>
      <c r="F15" t="s">
        <v>169</v>
      </c>
      <c r="G15" t="s">
        <v>10</v>
      </c>
      <c r="H15" t="s">
        <v>75</v>
      </c>
      <c r="I15" t="s">
        <v>76</v>
      </c>
      <c r="J15" t="s">
        <v>77</v>
      </c>
      <c r="K15" t="s">
        <v>183</v>
      </c>
      <c r="L15" t="s">
        <v>202</v>
      </c>
      <c r="M15" t="s">
        <v>78</v>
      </c>
      <c r="N15" t="s">
        <v>208</v>
      </c>
      <c r="O15" t="s">
        <v>222</v>
      </c>
      <c r="P15" t="s">
        <v>228</v>
      </c>
      <c r="Q15" t="s">
        <v>79</v>
      </c>
      <c r="S15">
        <v>0</v>
      </c>
      <c r="U15">
        <v>0</v>
      </c>
      <c r="W15" t="s">
        <v>80</v>
      </c>
      <c r="X15" t="s">
        <v>17</v>
      </c>
      <c r="Y15">
        <v>3</v>
      </c>
      <c r="Z15">
        <v>53572</v>
      </c>
      <c r="AA15" t="s">
        <v>229</v>
      </c>
      <c r="AC15" t="s">
        <v>79</v>
      </c>
      <c r="AE15" t="s">
        <v>18</v>
      </c>
      <c r="AG15" t="s">
        <v>19</v>
      </c>
      <c r="AI15" t="s">
        <v>10</v>
      </c>
      <c r="AJ15" t="s">
        <v>20</v>
      </c>
      <c r="AM15">
        <v>1</v>
      </c>
      <c r="AN15" t="s">
        <v>20</v>
      </c>
      <c r="AO15" t="s">
        <v>232</v>
      </c>
    </row>
    <row r="16" spans="1:41" x14ac:dyDescent="0.25">
      <c r="A16" s="1">
        <v>44513</v>
      </c>
      <c r="B16" s="2">
        <v>0.29293981481481485</v>
      </c>
      <c r="C16" t="s">
        <v>9</v>
      </c>
      <c r="D16" t="s">
        <v>160</v>
      </c>
      <c r="E16" t="s">
        <v>165</v>
      </c>
      <c r="F16" t="s">
        <v>169</v>
      </c>
      <c r="G16" t="s">
        <v>10</v>
      </c>
      <c r="H16" t="s">
        <v>81</v>
      </c>
      <c r="I16" t="s">
        <v>82</v>
      </c>
      <c r="J16" t="s">
        <v>83</v>
      </c>
      <c r="K16" t="s">
        <v>184</v>
      </c>
      <c r="L16" t="s">
        <v>203</v>
      </c>
      <c r="M16" t="s">
        <v>84</v>
      </c>
      <c r="N16" t="s">
        <v>208</v>
      </c>
      <c r="O16" t="s">
        <v>223</v>
      </c>
      <c r="P16" t="s">
        <v>228</v>
      </c>
      <c r="Q16" t="s">
        <v>85</v>
      </c>
      <c r="S16">
        <v>0</v>
      </c>
      <c r="U16">
        <v>0</v>
      </c>
      <c r="W16" t="s">
        <v>86</v>
      </c>
      <c r="X16" t="s">
        <v>17</v>
      </c>
      <c r="Y16">
        <v>3</v>
      </c>
      <c r="Z16">
        <v>21039</v>
      </c>
      <c r="AA16" t="s">
        <v>229</v>
      </c>
      <c r="AC16" t="s">
        <v>85</v>
      </c>
      <c r="AE16" t="s">
        <v>18</v>
      </c>
      <c r="AG16" t="s">
        <v>19</v>
      </c>
      <c r="AI16" t="s">
        <v>10</v>
      </c>
      <c r="AJ16" t="s">
        <v>20</v>
      </c>
      <c r="AM16">
        <v>1</v>
      </c>
      <c r="AN16" t="s">
        <v>20</v>
      </c>
      <c r="AO16" t="s">
        <v>232</v>
      </c>
    </row>
    <row r="17" spans="1:41" x14ac:dyDescent="0.25">
      <c r="A17" s="1">
        <v>44501</v>
      </c>
      <c r="B17" s="2">
        <v>0.2950578703703704</v>
      </c>
      <c r="C17" t="s">
        <v>9</v>
      </c>
      <c r="D17" t="s">
        <v>161</v>
      </c>
      <c r="E17" t="s">
        <v>165</v>
      </c>
      <c r="F17" t="s">
        <v>169</v>
      </c>
      <c r="G17" t="s">
        <v>10</v>
      </c>
      <c r="H17" t="s">
        <v>87</v>
      </c>
      <c r="I17" t="s">
        <v>88</v>
      </c>
      <c r="J17" t="s">
        <v>89</v>
      </c>
      <c r="K17" t="s">
        <v>185</v>
      </c>
      <c r="L17" t="s">
        <v>204</v>
      </c>
      <c r="M17" t="s">
        <v>90</v>
      </c>
      <c r="N17" t="s">
        <v>208</v>
      </c>
      <c r="O17" t="s">
        <v>224</v>
      </c>
      <c r="P17" t="s">
        <v>228</v>
      </c>
      <c r="Q17" t="s">
        <v>91</v>
      </c>
      <c r="S17">
        <v>0</v>
      </c>
      <c r="U17">
        <v>0</v>
      </c>
      <c r="W17" t="s">
        <v>92</v>
      </c>
      <c r="X17" t="s">
        <v>17</v>
      </c>
      <c r="Y17">
        <v>5</v>
      </c>
      <c r="Z17">
        <v>94265</v>
      </c>
      <c r="AA17" t="s">
        <v>229</v>
      </c>
      <c r="AC17" t="s">
        <v>91</v>
      </c>
      <c r="AE17" t="s">
        <v>18</v>
      </c>
      <c r="AG17" t="s">
        <v>19</v>
      </c>
      <c r="AI17" t="s">
        <v>10</v>
      </c>
      <c r="AJ17" t="s">
        <v>20</v>
      </c>
      <c r="AM17">
        <v>1</v>
      </c>
      <c r="AN17" t="s">
        <v>20</v>
      </c>
      <c r="AO17" t="s">
        <v>232</v>
      </c>
    </row>
    <row r="18" spans="1:41" x14ac:dyDescent="0.25">
      <c r="A18" s="1">
        <v>44501</v>
      </c>
      <c r="B18" s="2">
        <v>0.31343749999999998</v>
      </c>
      <c r="C18" t="s">
        <v>9</v>
      </c>
      <c r="D18" t="s">
        <v>162</v>
      </c>
      <c r="E18" t="s">
        <v>165</v>
      </c>
      <c r="F18" t="s">
        <v>169</v>
      </c>
      <c r="G18" t="s">
        <v>10</v>
      </c>
      <c r="H18" t="s">
        <v>93</v>
      </c>
      <c r="I18" t="s">
        <v>94</v>
      </c>
      <c r="J18" t="s">
        <v>95</v>
      </c>
      <c r="K18" t="s">
        <v>186</v>
      </c>
      <c r="L18" t="s">
        <v>205</v>
      </c>
      <c r="M18" t="s">
        <v>96</v>
      </c>
      <c r="N18" t="s">
        <v>208</v>
      </c>
      <c r="O18" t="s">
        <v>225</v>
      </c>
      <c r="P18" t="s">
        <v>228</v>
      </c>
      <c r="Q18" t="s">
        <v>97</v>
      </c>
      <c r="S18">
        <v>0</v>
      </c>
      <c r="U18">
        <v>0</v>
      </c>
      <c r="W18" t="s">
        <v>98</v>
      </c>
      <c r="X18" t="s">
        <v>17</v>
      </c>
      <c r="Y18">
        <v>1</v>
      </c>
      <c r="Z18">
        <v>55116</v>
      </c>
      <c r="AA18" t="s">
        <v>229</v>
      </c>
      <c r="AC18" t="s">
        <v>97</v>
      </c>
      <c r="AE18" t="s">
        <v>18</v>
      </c>
      <c r="AG18" t="s">
        <v>19</v>
      </c>
      <c r="AI18" t="s">
        <v>10</v>
      </c>
      <c r="AJ18" t="s">
        <v>20</v>
      </c>
      <c r="AM18">
        <v>1</v>
      </c>
      <c r="AN18" t="s">
        <v>20</v>
      </c>
      <c r="AO18" t="s">
        <v>232</v>
      </c>
    </row>
    <row r="19" spans="1:41" x14ac:dyDescent="0.25">
      <c r="A19" s="1">
        <v>44501</v>
      </c>
      <c r="B19" s="2">
        <v>0.31829861111111107</v>
      </c>
      <c r="C19" t="s">
        <v>9</v>
      </c>
      <c r="D19" t="s">
        <v>163</v>
      </c>
      <c r="E19" t="s">
        <v>165</v>
      </c>
      <c r="F19" t="s">
        <v>169</v>
      </c>
      <c r="G19" t="s">
        <v>99</v>
      </c>
      <c r="H19" t="s">
        <v>100</v>
      </c>
      <c r="I19" t="s">
        <v>101</v>
      </c>
      <c r="J19" t="s">
        <v>102</v>
      </c>
      <c r="K19" t="s">
        <v>187</v>
      </c>
      <c r="L19" t="s">
        <v>206</v>
      </c>
      <c r="M19" t="s">
        <v>103</v>
      </c>
      <c r="N19" t="s">
        <v>208</v>
      </c>
      <c r="O19" t="s">
        <v>226</v>
      </c>
      <c r="P19" t="s">
        <v>228</v>
      </c>
      <c r="Q19" t="s">
        <v>104</v>
      </c>
      <c r="S19">
        <v>0</v>
      </c>
      <c r="U19">
        <v>0</v>
      </c>
      <c r="W19" t="s">
        <v>105</v>
      </c>
      <c r="X19" t="s">
        <v>17</v>
      </c>
      <c r="Y19">
        <v>3</v>
      </c>
      <c r="Z19">
        <v>3052</v>
      </c>
      <c r="AA19" t="s">
        <v>230</v>
      </c>
      <c r="AC19" t="s">
        <v>104</v>
      </c>
      <c r="AE19" t="s">
        <v>18</v>
      </c>
      <c r="AG19" t="s">
        <v>19</v>
      </c>
      <c r="AI19" t="s">
        <v>99</v>
      </c>
      <c r="AJ19" t="s">
        <v>106</v>
      </c>
      <c r="AM19">
        <v>1</v>
      </c>
      <c r="AN19" t="s">
        <v>106</v>
      </c>
      <c r="AO19" t="s">
        <v>232</v>
      </c>
    </row>
    <row r="20" spans="1:41" x14ac:dyDescent="0.25">
      <c r="A20" s="1">
        <v>44501</v>
      </c>
      <c r="B20" s="2">
        <v>0.31898148148148148</v>
      </c>
      <c r="C20" t="s">
        <v>9</v>
      </c>
      <c r="D20" t="s">
        <v>164</v>
      </c>
      <c r="E20" t="s">
        <v>165</v>
      </c>
      <c r="F20" t="s">
        <v>169</v>
      </c>
      <c r="G20" t="s">
        <v>10</v>
      </c>
      <c r="H20" t="s">
        <v>107</v>
      </c>
      <c r="I20" t="s">
        <v>108</v>
      </c>
      <c r="J20" t="s">
        <v>109</v>
      </c>
      <c r="K20" t="s">
        <v>188</v>
      </c>
      <c r="L20" t="s">
        <v>207</v>
      </c>
      <c r="M20" s="3" t="s">
        <v>110</v>
      </c>
      <c r="N20" t="s">
        <v>208</v>
      </c>
      <c r="O20" t="s">
        <v>227</v>
      </c>
      <c r="P20" t="s">
        <v>228</v>
      </c>
      <c r="Q20" t="s">
        <v>111</v>
      </c>
      <c r="S20">
        <v>0</v>
      </c>
      <c r="U20">
        <v>0</v>
      </c>
      <c r="W20" t="s">
        <v>112</v>
      </c>
      <c r="X20" t="s">
        <v>17</v>
      </c>
      <c r="Y20">
        <v>2</v>
      </c>
      <c r="Z20">
        <v>55218</v>
      </c>
      <c r="AA20" t="s">
        <v>229</v>
      </c>
      <c r="AC20" t="s">
        <v>111</v>
      </c>
      <c r="AE20" t="s">
        <v>18</v>
      </c>
      <c r="AG20" t="s">
        <v>19</v>
      </c>
      <c r="AI20" t="s">
        <v>10</v>
      </c>
      <c r="AJ20" t="s">
        <v>20</v>
      </c>
      <c r="AM20">
        <v>1</v>
      </c>
      <c r="AN20" t="s">
        <v>20</v>
      </c>
      <c r="AO20" t="s">
        <v>232</v>
      </c>
    </row>
  </sheetData>
  <phoneticPr fontId="3"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Challenge and additional Info</vt:lpstr>
      <vt:lpstr>Calculation Tab</vt:lpstr>
      <vt:lpstr>User Tab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2024-06-29T20:10:22Z</dcterms:created>
  <dcterms:modified xsi:type="dcterms:W3CDTF">2024-07-02T22:44:22Z</dcterms:modified>
</cp:coreProperties>
</file>