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roce\Desktop\"/>
    </mc:Choice>
  </mc:AlternateContent>
  <xr:revisionPtr revIDLastSave="0" documentId="13_ncr:1_{83582CF9-F656-475C-8CC7-EB87372681F7}" xr6:coauthVersionLast="47" xr6:coauthVersionMax="47" xr10:uidLastSave="{00000000-0000-0000-0000-000000000000}"/>
  <bookViews>
    <workbookView xWindow="-120" yWindow="-120" windowWidth="29040" windowHeight="15840" xr2:uid="{62C17433-7209-4483-B455-5BDFF8C08C6F}"/>
  </bookViews>
  <sheets>
    <sheet name="Poches ORA DC" sheetId="1" r:id="rId1"/>
    <sheet name="Poches Global ORA D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  <c r="P2" i="1" l="1"/>
  <c r="Q2" i="1"/>
  <c r="M2" i="1"/>
  <c r="R2" i="1"/>
  <c r="J2" i="1"/>
  <c r="O2" i="1"/>
  <c r="H2" i="1"/>
  <c r="L2" i="1"/>
  <c r="N2" i="1"/>
  <c r="K2" i="1"/>
  <c r="I2" i="1"/>
  <c r="S2" i="1"/>
  <c r="P4" i="1"/>
  <c r="Q4" i="1"/>
  <c r="M4" i="1"/>
  <c r="R4" i="1"/>
  <c r="J4" i="1"/>
  <c r="O4" i="1"/>
  <c r="H4" i="1"/>
  <c r="L4" i="1"/>
  <c r="N4" i="1"/>
  <c r="K4" i="1"/>
  <c r="I4" i="1"/>
  <c r="S4" i="1"/>
  <c r="Q5" i="1"/>
  <c r="N5" i="1"/>
  <c r="J5" i="1"/>
  <c r="S5" i="1"/>
  <c r="K5" i="1"/>
  <c r="L5" i="1"/>
  <c r="R5" i="1"/>
  <c r="M5" i="1"/>
  <c r="O5" i="1"/>
  <c r="H5" i="1"/>
  <c r="I5" i="1"/>
  <c r="P5" i="1"/>
  <c r="P6" i="1"/>
  <c r="Q6" i="1"/>
  <c r="M6" i="1"/>
  <c r="R6" i="1"/>
  <c r="J6" i="1"/>
  <c r="O6" i="1"/>
  <c r="H6" i="1"/>
  <c r="L6" i="1"/>
  <c r="N6" i="1"/>
  <c r="K6" i="1"/>
  <c r="I6" i="1"/>
  <c r="S6" i="1"/>
  <c r="Q7" i="1"/>
  <c r="R7" i="1"/>
  <c r="J7" i="1"/>
  <c r="K7" i="1"/>
  <c r="H7" i="1"/>
  <c r="L7" i="1"/>
  <c r="O7" i="1"/>
  <c r="M7" i="1"/>
  <c r="S7" i="1"/>
  <c r="N7" i="1"/>
  <c r="I7" i="1"/>
  <c r="P7" i="1"/>
  <c r="H8" i="1"/>
  <c r="N8" i="1"/>
  <c r="P8" i="1"/>
  <c r="K8" i="1"/>
  <c r="O8" i="1"/>
  <c r="R8" i="1"/>
  <c r="L8" i="1"/>
  <c r="Q8" i="1"/>
  <c r="J8" i="1"/>
  <c r="S8" i="1"/>
  <c r="I8" i="1"/>
  <c r="M8" i="1"/>
  <c r="O9" i="1"/>
  <c r="P9" i="1"/>
  <c r="H9" i="1"/>
  <c r="S9" i="1"/>
  <c r="R9" i="1"/>
  <c r="J9" i="1"/>
  <c r="K9" i="1"/>
  <c r="Q9" i="1"/>
  <c r="M9" i="1"/>
  <c r="N9" i="1"/>
  <c r="I9" i="1"/>
  <c r="L9" i="1"/>
  <c r="O10" i="1"/>
  <c r="N10" i="1"/>
  <c r="S10" i="1"/>
  <c r="R10" i="1"/>
  <c r="H10" i="1"/>
  <c r="M10" i="1"/>
  <c r="K10" i="1"/>
  <c r="P10" i="1"/>
  <c r="L10" i="1"/>
  <c r="Q10" i="1"/>
  <c r="I10" i="1"/>
  <c r="J10" i="1"/>
  <c r="O11" i="1"/>
  <c r="P11" i="1"/>
  <c r="H11" i="1"/>
  <c r="S11" i="1"/>
  <c r="R11" i="1"/>
  <c r="J11" i="1"/>
  <c r="K11" i="1"/>
  <c r="Q11" i="1"/>
  <c r="M11" i="1"/>
  <c r="N11" i="1"/>
  <c r="I11" i="1"/>
  <c r="L11" i="1"/>
  <c r="N12" i="1"/>
  <c r="S12" i="1"/>
  <c r="K12" i="1"/>
  <c r="R12" i="1"/>
  <c r="H12" i="1"/>
  <c r="M12" i="1"/>
  <c r="J12" i="1"/>
  <c r="P12" i="1"/>
  <c r="L12" i="1"/>
  <c r="Q12" i="1"/>
  <c r="I12" i="1"/>
  <c r="O12" i="1"/>
  <c r="P13" i="1"/>
  <c r="Q13" i="1"/>
  <c r="O13" i="1"/>
  <c r="S13" i="1"/>
  <c r="R13" i="1"/>
  <c r="J13" i="1"/>
  <c r="K13" i="1"/>
  <c r="H13" i="1"/>
  <c r="M13" i="1"/>
  <c r="N13" i="1"/>
  <c r="I13" i="1"/>
  <c r="L13" i="1"/>
  <c r="S14" i="1"/>
  <c r="P14" i="1"/>
  <c r="N14" i="1"/>
  <c r="R14" i="1"/>
  <c r="H14" i="1"/>
  <c r="M14" i="1"/>
  <c r="J14" i="1"/>
  <c r="K14" i="1"/>
  <c r="L14" i="1"/>
  <c r="Q14" i="1"/>
  <c r="I14" i="1"/>
  <c r="O14" i="1"/>
  <c r="P15" i="1"/>
  <c r="Q15" i="1"/>
  <c r="O15" i="1"/>
  <c r="S15" i="1"/>
  <c r="R15" i="1"/>
  <c r="J15" i="1"/>
  <c r="K15" i="1"/>
  <c r="H15" i="1"/>
  <c r="M15" i="1"/>
  <c r="N15" i="1"/>
  <c r="I15" i="1"/>
  <c r="L15" i="1"/>
  <c r="P16" i="1"/>
  <c r="Q16" i="1"/>
  <c r="O16" i="1"/>
  <c r="S16" i="1"/>
  <c r="R16" i="1"/>
  <c r="J16" i="1"/>
  <c r="K16" i="1"/>
  <c r="H16" i="1"/>
  <c r="M16" i="1"/>
  <c r="N16" i="1"/>
  <c r="I16" i="1"/>
  <c r="L16" i="1"/>
  <c r="S17" i="1"/>
  <c r="P17" i="1"/>
  <c r="N17" i="1"/>
  <c r="R17" i="1"/>
  <c r="H17" i="1"/>
  <c r="M17" i="1"/>
  <c r="J17" i="1"/>
  <c r="K17" i="1"/>
  <c r="L17" i="1"/>
  <c r="Q17" i="1"/>
  <c r="I17" i="1"/>
  <c r="O17" i="1"/>
  <c r="H18" i="1"/>
  <c r="Q18" i="1"/>
  <c r="O18" i="1"/>
  <c r="S18" i="1"/>
  <c r="R18" i="1"/>
  <c r="J18" i="1"/>
  <c r="P18" i="1"/>
  <c r="L18" i="1"/>
  <c r="M18" i="1"/>
  <c r="N18" i="1"/>
  <c r="I18" i="1"/>
  <c r="K18" i="1"/>
  <c r="N19" i="1"/>
  <c r="K19" i="1"/>
  <c r="P19" i="1"/>
  <c r="R19" i="1"/>
  <c r="H19" i="1"/>
  <c r="M19" i="1"/>
  <c r="S19" i="1"/>
  <c r="O19" i="1"/>
  <c r="L19" i="1"/>
  <c r="Q19" i="1"/>
  <c r="I19" i="1"/>
  <c r="J19" i="1"/>
  <c r="O20" i="1"/>
  <c r="H20" i="1"/>
  <c r="L20" i="1"/>
  <c r="S20" i="1"/>
  <c r="R20" i="1"/>
  <c r="J20" i="1"/>
  <c r="P20" i="1"/>
  <c r="Q20" i="1"/>
  <c r="M20" i="1"/>
  <c r="N20" i="1"/>
  <c r="I20" i="1"/>
  <c r="K20" i="1"/>
  <c r="N21" i="1"/>
  <c r="K21" i="1"/>
  <c r="O21" i="1"/>
  <c r="R21" i="1"/>
  <c r="H21" i="1"/>
  <c r="M21" i="1"/>
  <c r="S21" i="1"/>
  <c r="P21" i="1"/>
  <c r="L21" i="1"/>
  <c r="Q21" i="1"/>
  <c r="I21" i="1"/>
  <c r="J21" i="1"/>
  <c r="O22" i="1"/>
  <c r="H22" i="1"/>
  <c r="L22" i="1"/>
  <c r="S22" i="1"/>
  <c r="R22" i="1"/>
  <c r="J22" i="1"/>
  <c r="P22" i="1"/>
  <c r="Q22" i="1"/>
  <c r="M22" i="1"/>
  <c r="N22" i="1"/>
  <c r="I22" i="1"/>
  <c r="K22" i="1"/>
  <c r="N23" i="1"/>
  <c r="K23" i="1"/>
  <c r="O23" i="1"/>
  <c r="R23" i="1"/>
  <c r="H23" i="1"/>
  <c r="M23" i="1"/>
  <c r="S23" i="1"/>
  <c r="P23" i="1"/>
  <c r="L23" i="1"/>
  <c r="Q23" i="1"/>
  <c r="I23" i="1"/>
  <c r="J23" i="1"/>
  <c r="O24" i="1"/>
  <c r="H24" i="1"/>
  <c r="L24" i="1"/>
  <c r="S24" i="1"/>
  <c r="R24" i="1"/>
  <c r="J24" i="1"/>
  <c r="P24" i="1"/>
  <c r="Q24" i="1"/>
  <c r="M24" i="1"/>
  <c r="N24" i="1"/>
  <c r="I24" i="1"/>
  <c r="K24" i="1"/>
  <c r="N25" i="1"/>
  <c r="K25" i="1"/>
  <c r="O25" i="1"/>
  <c r="R25" i="1"/>
  <c r="H25" i="1"/>
  <c r="M25" i="1"/>
  <c r="S25" i="1"/>
  <c r="P25" i="1"/>
  <c r="L25" i="1"/>
  <c r="Q25" i="1"/>
  <c r="I25" i="1"/>
  <c r="J25" i="1"/>
  <c r="O26" i="1"/>
  <c r="H26" i="1"/>
  <c r="L26" i="1"/>
  <c r="S26" i="1"/>
  <c r="R26" i="1"/>
  <c r="J26" i="1"/>
  <c r="P26" i="1"/>
  <c r="Q26" i="1"/>
  <c r="M26" i="1"/>
  <c r="N26" i="1"/>
  <c r="I26" i="1"/>
  <c r="K26" i="1"/>
  <c r="N27" i="1"/>
  <c r="K27" i="1"/>
  <c r="O27" i="1"/>
  <c r="R27" i="1"/>
  <c r="H27" i="1"/>
  <c r="M27" i="1"/>
  <c r="S27" i="1"/>
  <c r="P27" i="1"/>
  <c r="L27" i="1"/>
  <c r="Q27" i="1"/>
  <c r="I27" i="1"/>
  <c r="J27" i="1"/>
  <c r="O28" i="1"/>
  <c r="H28" i="1"/>
  <c r="L28" i="1"/>
  <c r="S28" i="1"/>
  <c r="R28" i="1"/>
  <c r="J28" i="1"/>
  <c r="P28" i="1"/>
  <c r="Q28" i="1"/>
  <c r="M28" i="1"/>
  <c r="N28" i="1"/>
  <c r="I28" i="1"/>
  <c r="K28" i="1"/>
  <c r="O29" i="1"/>
  <c r="H29" i="1"/>
  <c r="P29" i="1"/>
  <c r="S29" i="1"/>
  <c r="R29" i="1"/>
  <c r="L29" i="1"/>
  <c r="N29" i="1"/>
  <c r="Q29" i="1"/>
  <c r="M29" i="1"/>
  <c r="J29" i="1"/>
  <c r="I29" i="1"/>
  <c r="K29" i="1"/>
  <c r="N30" i="1"/>
  <c r="K30" i="1"/>
  <c r="O30" i="1"/>
  <c r="R30" i="1"/>
  <c r="H30" i="1"/>
  <c r="M30" i="1"/>
  <c r="S30" i="1"/>
  <c r="P30" i="1"/>
  <c r="L30" i="1"/>
  <c r="Q30" i="1"/>
  <c r="I30" i="1"/>
  <c r="J30" i="1"/>
  <c r="O31" i="1"/>
  <c r="H31" i="1"/>
  <c r="L31" i="1"/>
  <c r="S31" i="1"/>
  <c r="R31" i="1"/>
  <c r="J31" i="1"/>
  <c r="P31" i="1"/>
  <c r="Q31" i="1"/>
  <c r="M31" i="1"/>
  <c r="N31" i="1"/>
  <c r="I31" i="1"/>
  <c r="K31" i="1"/>
  <c r="S32" i="1"/>
  <c r="N32" i="1"/>
  <c r="O32" i="1"/>
  <c r="R32" i="1"/>
  <c r="H32" i="1"/>
  <c r="M32" i="1"/>
  <c r="K32" i="1"/>
  <c r="P32" i="1"/>
  <c r="L32" i="1"/>
  <c r="Q32" i="1"/>
  <c r="I32" i="1"/>
  <c r="J32" i="1"/>
  <c r="H33" i="1"/>
  <c r="Q33" i="1"/>
  <c r="S33" i="1"/>
  <c r="M33" i="1"/>
  <c r="P33" i="1"/>
  <c r="J33" i="1"/>
  <c r="O33" i="1"/>
  <c r="L33" i="1"/>
  <c r="K33" i="1"/>
  <c r="R33" i="1"/>
  <c r="I33" i="1"/>
  <c r="N33" i="1"/>
  <c r="N34" i="1"/>
  <c r="P34" i="1"/>
  <c r="L34" i="1"/>
  <c r="Q34" i="1"/>
  <c r="J34" i="1"/>
  <c r="S34" i="1"/>
  <c r="K34" i="1"/>
  <c r="O34" i="1"/>
  <c r="R34" i="1"/>
  <c r="H34" i="1"/>
  <c r="I34" i="1"/>
  <c r="M34" i="1"/>
  <c r="O35" i="1"/>
  <c r="Q35" i="1"/>
  <c r="M35" i="1"/>
  <c r="N35" i="1"/>
  <c r="K35" i="1"/>
  <c r="P35" i="1"/>
  <c r="H35" i="1"/>
  <c r="L35" i="1"/>
  <c r="S35" i="1"/>
  <c r="R35" i="1"/>
  <c r="I35" i="1"/>
  <c r="J35" i="1"/>
  <c r="N36" i="1"/>
  <c r="P36" i="1"/>
  <c r="L36" i="1"/>
  <c r="Q36" i="1"/>
  <c r="J36" i="1"/>
  <c r="S36" i="1"/>
  <c r="K36" i="1"/>
  <c r="O36" i="1"/>
  <c r="R36" i="1"/>
  <c r="H36" i="1"/>
  <c r="I36" i="1"/>
  <c r="M36" i="1"/>
  <c r="H37" i="1"/>
  <c r="Q37" i="1"/>
  <c r="M37" i="1"/>
  <c r="N37" i="1"/>
  <c r="K37" i="1"/>
  <c r="O37" i="1"/>
  <c r="P37" i="1"/>
  <c r="L37" i="1"/>
  <c r="S37" i="1"/>
  <c r="R37" i="1"/>
  <c r="I37" i="1"/>
  <c r="J37" i="1"/>
  <c r="N38" i="1"/>
  <c r="P38" i="1"/>
  <c r="L38" i="1"/>
  <c r="Q38" i="1"/>
  <c r="J38" i="1"/>
  <c r="S38" i="1"/>
  <c r="K38" i="1"/>
  <c r="O38" i="1"/>
  <c r="R38" i="1"/>
  <c r="H38" i="1"/>
  <c r="I38" i="1"/>
  <c r="M38" i="1"/>
  <c r="O39" i="1"/>
  <c r="Q39" i="1"/>
  <c r="M39" i="1"/>
  <c r="N39" i="1"/>
  <c r="K39" i="1"/>
  <c r="P39" i="1"/>
  <c r="H39" i="1"/>
  <c r="L39" i="1"/>
  <c r="S39" i="1"/>
  <c r="R39" i="1"/>
  <c r="I39" i="1"/>
  <c r="J39" i="1"/>
  <c r="K40" i="1"/>
  <c r="P40" i="1"/>
  <c r="L40" i="1"/>
  <c r="Q40" i="1"/>
  <c r="J40" i="1"/>
  <c r="N40" i="1"/>
  <c r="S40" i="1"/>
  <c r="O40" i="1"/>
  <c r="R40" i="1"/>
  <c r="H40" i="1"/>
  <c r="I40" i="1"/>
  <c r="M40" i="1"/>
  <c r="G15" i="1"/>
  <c r="G40" i="1"/>
  <c r="Q3" i="1"/>
  <c r="G14" i="1"/>
  <c r="G32" i="1"/>
  <c r="G23" i="1"/>
  <c r="G31" i="1"/>
  <c r="L3" i="1"/>
  <c r="G27" i="1"/>
  <c r="G36" i="1"/>
  <c r="H3" i="1"/>
  <c r="G11" i="1"/>
  <c r="G6" i="1"/>
  <c r="G22" i="1"/>
  <c r="G21" i="1"/>
  <c r="G34" i="1"/>
  <c r="G19" i="1"/>
  <c r="G13" i="1"/>
  <c r="G18" i="1"/>
  <c r="G25" i="1"/>
  <c r="G37" i="1"/>
  <c r="G41" i="1"/>
  <c r="G17" i="1"/>
  <c r="G26" i="1"/>
  <c r="N3" i="1"/>
  <c r="G9" i="1"/>
  <c r="J3" i="1"/>
  <c r="G12" i="1"/>
  <c r="G33" i="1"/>
  <c r="G39" i="1"/>
  <c r="G4" i="1"/>
  <c r="G30" i="1"/>
  <c r="G3" i="1"/>
  <c r="G2" i="1"/>
  <c r="G24" i="1"/>
  <c r="G8" i="1"/>
  <c r="G38" i="1"/>
  <c r="G16" i="1"/>
  <c r="M3" i="1"/>
  <c r="G28" i="1"/>
  <c r="G29" i="1"/>
  <c r="K3" i="1"/>
  <c r="G20" i="1"/>
  <c r="O3" i="1"/>
  <c r="R3" i="1"/>
  <c r="P3" i="1"/>
  <c r="S3" i="1"/>
  <c r="G5" i="1"/>
  <c r="G7" i="1"/>
  <c r="G10" i="1"/>
  <c r="I3" i="1"/>
  <c r="G35" i="1"/>
  <c r="L41" i="1"/>
  <c r="H41" i="1"/>
  <c r="K41" i="1"/>
  <c r="P41" i="1"/>
  <c r="M41" i="1"/>
  <c r="N41" i="1"/>
  <c r="J41" i="1"/>
  <c r="O41" i="1"/>
  <c r="Q41" i="1"/>
  <c r="S41" i="1"/>
  <c r="I41" i="1"/>
  <c r="R41" i="1"/>
</calcChain>
</file>

<file path=xl/sharedStrings.xml><?xml version="1.0" encoding="utf-8"?>
<sst xmlns="http://schemas.openxmlformats.org/spreadsheetml/2006/main" count="78" uniqueCount="59">
  <si>
    <t>Extraction ref</t>
  </si>
  <si>
    <t>Nom Produit</t>
  </si>
  <si>
    <t>Ref article</t>
  </si>
  <si>
    <t>Prevclient</t>
  </si>
  <si>
    <t>total réalisé</t>
  </si>
  <si>
    <t>% réalisé</t>
  </si>
  <si>
    <t>NON</t>
  </si>
  <si>
    <t>Janvier 11%</t>
  </si>
  <si>
    <t>Février 10%</t>
  </si>
  <si>
    <t>Mars 13%</t>
  </si>
  <si>
    <t>Avril 11%</t>
  </si>
  <si>
    <t>Mai 11%</t>
  </si>
  <si>
    <t>Juin 12%</t>
  </si>
  <si>
    <t>Juillet 9%</t>
  </si>
  <si>
    <t>Aout 5%</t>
  </si>
  <si>
    <t>Septembre 4%</t>
  </si>
  <si>
    <t>Octobre 4%</t>
  </si>
  <si>
    <t>Novembre 6%</t>
  </si>
  <si>
    <t>Décembre 6%</t>
  </si>
  <si>
    <t>0003483Pche5LALUVITOP-Ce-MONTI</t>
  </si>
  <si>
    <t>0003468Pche5LALUCONTARCE6MONTI</t>
  </si>
  <si>
    <t>0003442Pche10LALUCONTARCE6MONTI</t>
  </si>
  <si>
    <t>0003474Pche10LALUVITOPMONTI</t>
  </si>
  <si>
    <t>0023463Pche5LALUCONTARCE61/2paMONTI</t>
  </si>
  <si>
    <t>0037605Pche5LEVOHCONTARCE6BLANCOPTO</t>
  </si>
  <si>
    <t>0028220Pche3LALUCONTARCO12OPTO</t>
  </si>
  <si>
    <t>0003446Pche3LALUCONTARCO12MONTI</t>
  </si>
  <si>
    <t>0003480Pche3LALUVITOP-Coin12MONTI</t>
  </si>
  <si>
    <t>0027765Pche10LALUCONTARCE6OPTO</t>
  </si>
  <si>
    <t>0038613Pche5LALUCE6CUBICOPTONEW</t>
  </si>
  <si>
    <t>0024307Pche5LALUCONTARCE61/2palOPTO</t>
  </si>
  <si>
    <t>0027413Pche5LALUCONTARCE6OPTO</t>
  </si>
  <si>
    <t>0036101Pche5LALUCONTARCE6CUBICOPTONEW</t>
  </si>
  <si>
    <t>0035592Pche3LALUCONTARCE6CUBICOPTO</t>
  </si>
  <si>
    <t>0024254Pche3LALUVITOP-Ce6-CUBICMontib</t>
  </si>
  <si>
    <t>0003470Pche3LALUCONTARCE6CubicMONTI</t>
  </si>
  <si>
    <t>0024309Pche3LALUVITOP-Co12-OPTO</t>
  </si>
  <si>
    <t>0039495Pche3LEVOHCONTARCO12OPTOBLANC</t>
  </si>
  <si>
    <t>0003452Pche5LALUVITOP-Co12-MONTI</t>
  </si>
  <si>
    <t>0037609Pche5LEVOHARCE6CUBICOPTOBLANC</t>
  </si>
  <si>
    <t>0003478Pche20LALUVITOPCE6MONTI</t>
  </si>
  <si>
    <t>0025599Pche5LALUCONTARCE6CUBICOPTO</t>
  </si>
  <si>
    <t>0024308Pche10LALUVITOPOPTO</t>
  </si>
  <si>
    <t>0037604Pche5LEVOH1/2PVITOPBLANC-Ce6-O</t>
  </si>
  <si>
    <t>0003472Pche1.5LALUVITOP-co-12MONTI</t>
  </si>
  <si>
    <t>0003465Pche3LALUVITOP-Ce6-MONTI</t>
  </si>
  <si>
    <t>0023878Pche5LALUVITOPCUBIC-Ce-MONTI</t>
  </si>
  <si>
    <t>0037752Pche3LEVOH-Ce12-CUBICBLANCOPTO</t>
  </si>
  <si>
    <t>0037594Pche5LEVOHCONTARCE6VITOPBLANC</t>
  </si>
  <si>
    <t>0024310Pche5LALUVITOP-Ce6-OPTO</t>
  </si>
  <si>
    <t>0037606Pche10LEVOHCONTARCE6BLANCOPTO</t>
  </si>
  <si>
    <t>0003482Pche3LALUVITOPVERTMONTI</t>
  </si>
  <si>
    <t>0040049Pche5LEVOHARCE6BLANCOPTO</t>
  </si>
  <si>
    <t>0028527Pche3LTransVITOP-Co12-OPTO</t>
  </si>
  <si>
    <t>0003462Pche3LTRANSPVITOP-Co12-MONTI</t>
  </si>
  <si>
    <t>0024311Pche10LTRANSPVITOPCe6OPTO</t>
  </si>
  <si>
    <t>0025913Pche5LTRANSCe6-OPTO</t>
  </si>
  <si>
    <t>0036311Pche3LALUVITOP-Ce12-CUBICOPTO</t>
  </si>
  <si>
    <t>0003460Pche10LTRANSPVITOPMONTI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</si>
</sst>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2" fillId="0" borderId="0" xfId="1" applyNumberFormat="1" applyFont="1"/>
    <xf numFmtId="3" fontId="0" fillId="0" borderId="0" xfId="0" applyNumberFormat="1"/>
    <xf numFmtId="9" fontId="0" fillId="0" borderId="0" xfId="0" applyNumberFormat="1"/>
    <xf numFmtId="165" fontId="0" fillId="0" borderId="0" xfId="1" applyNumberFormat="1" applyFont="1"/>
    <xf numFmtId="164" fontId="0" fillId="0" borderId="0" xfId="1" applyNumberFormat="1" applyFont="1"/>
    <xf numFmtId="164" fontId="2" fillId="2" borderId="0" xfId="1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4319-6CA5-45C1-86DF-E37FD23B034F}">
  <dimension ref="A1:S41"/>
  <sheetViews>
    <sheetView tabSelected="1" workbookViewId="0">
      <selection activeCell="S1" sqref="A1:S1"/>
    </sheetView>
  </sheetViews>
  <sheetFormatPr baseColWidth="10" defaultRowHeight="15" x14ac:dyDescent="0.25"/>
  <cols>
    <col min="1" max="1" width="12.85546875" style="1" bestFit="1" customWidth="1"/>
    <col min="2" max="2" width="23.42578125" style="1" bestFit="1" customWidth="1"/>
    <col min="3" max="3" width="43.5703125" bestFit="1" customWidth="1"/>
    <col min="4" max="4" width="10" bestFit="1" customWidth="1"/>
    <col min="5" max="5" width="11.5703125" bestFit="1" customWidth="1"/>
    <col min="6" max="6" width="9" bestFit="1" customWidth="1"/>
    <col min="7" max="7" width="8.85546875" bestFit="1" customWidth="1"/>
    <col min="8" max="9" width="11.28515625" bestFit="1" customWidth="1"/>
    <col min="10" max="13" width="9.28515625" bestFit="1" customWidth="1"/>
    <col min="14" max="14" width="9.42578125" bestFit="1" customWidth="1"/>
    <col min="15" max="15" width="8.28515625" bestFit="1" customWidth="1"/>
    <col min="16" max="16" width="13.85546875" bestFit="1" customWidth="1"/>
    <col min="17" max="17" width="11.140625" bestFit="1" customWidth="1"/>
    <col min="18" max="18" width="13.42578125" bestFit="1" customWidth="1"/>
    <col min="19" max="19" width="13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2" t="str">
        <f>LEFT(C2,7)</f>
        <v>0003483</v>
      </c>
      <c r="B2" s="1" t="str">
        <f>MID(C2,8,19)</f>
        <v>Pche5LALUVITOP-Ce-M</v>
      </c>
      <c r="C2" t="s">
        <v>19</v>
      </c>
      <c r="D2" s="3">
        <v>184750</v>
      </c>
      <c r="E2" s="3">
        <v>123425</v>
      </c>
      <c r="F2" s="4">
        <v>0.66806495263870092</v>
      </c>
      <c r="G2" s="5">
        <f t="shared" ref="G2:G41" ca="1" si="0">D2+(D2*(F2-$I$3))</f>
        <v>138205</v>
      </c>
      <c r="H2" s="6">
        <f t="shared" ref="H2:S21" ca="1" si="1">$I2*H$2</f>
        <v>14853.129809307335</v>
      </c>
      <c r="I2" s="6">
        <f t="shared" ca="1" si="1"/>
        <v>14402.436972920013</v>
      </c>
      <c r="J2" s="6">
        <f t="shared" ca="1" si="1"/>
        <v>17418.677838617317</v>
      </c>
      <c r="K2" s="6">
        <f t="shared" ca="1" si="1"/>
        <v>15253.191131762927</v>
      </c>
      <c r="L2" s="6">
        <f t="shared" ca="1" si="1"/>
        <v>14711.600644112776</v>
      </c>
      <c r="M2" s="6">
        <f t="shared" ca="1" si="1"/>
        <v>15981.559971643403</v>
      </c>
      <c r="N2" s="6">
        <f t="shared" ca="1" si="1"/>
        <v>12573.152566510069</v>
      </c>
      <c r="O2" s="6">
        <f t="shared" ca="1" si="1"/>
        <v>6257.8742335636434</v>
      </c>
      <c r="P2" s="6">
        <f t="shared" ca="1" si="1"/>
        <v>4883.1248710153795</v>
      </c>
      <c r="Q2" s="6">
        <f t="shared" ca="1" si="1"/>
        <v>6169.240677457834</v>
      </c>
      <c r="R2" s="6">
        <f t="shared" ca="1" si="1"/>
        <v>7988.5019951148506</v>
      </c>
      <c r="S2" s="6">
        <f t="shared" ca="1" si="1"/>
        <v>7712.5092879744534</v>
      </c>
    </row>
    <row r="3" spans="1:19" x14ac:dyDescent="0.25">
      <c r="A3" s="7" t="str">
        <f>LEFT(C3,7)</f>
        <v>0003468</v>
      </c>
      <c r="B3" s="1" t="str">
        <f>MID(C3,8,19)</f>
        <v>Pche5LALUCONTARCE6M</v>
      </c>
      <c r="C3" t="s">
        <v>20</v>
      </c>
      <c r="D3" s="3">
        <v>158000</v>
      </c>
      <c r="E3" s="3">
        <v>76000</v>
      </c>
      <c r="F3" s="4">
        <v>0.48101265822784811</v>
      </c>
      <c r="G3" s="5">
        <f t="shared" ca="1" si="0"/>
        <v>88640</v>
      </c>
      <c r="H3" s="6">
        <f t="shared" ca="1" si="1"/>
        <v>9526.2937397127607</v>
      </c>
      <c r="I3" s="6">
        <f t="shared" ca="1" si="1"/>
        <v>9237.2346389756531</v>
      </c>
      <c r="J3" s="6">
        <f t="shared" ca="1" si="1"/>
        <v>11171.749239282506</v>
      </c>
      <c r="K3" s="6">
        <f t="shared" ca="1" si="1"/>
        <v>9782.8795045003135</v>
      </c>
      <c r="L3" s="6">
        <f t="shared" ca="1" si="1"/>
        <v>9435.5217328906801</v>
      </c>
      <c r="M3" s="6">
        <f t="shared" ca="1" si="1"/>
        <v>10250.030576943462</v>
      </c>
      <c r="N3" s="6">
        <f t="shared" ca="1" si="1"/>
        <v>8063.9936579389487</v>
      </c>
      <c r="O3" s="6">
        <f t="shared" ca="1" si="1"/>
        <v>4013.5883076812083</v>
      </c>
      <c r="P3" s="6">
        <f t="shared" ca="1" si="1"/>
        <v>3131.8706889533901</v>
      </c>
      <c r="Q3" s="6">
        <f t="shared" ca="1" si="1"/>
        <v>3956.7417506592551</v>
      </c>
      <c r="R3" s="6">
        <f t="shared" ca="1" si="1"/>
        <v>5123.5542624867439</v>
      </c>
      <c r="S3" s="6">
        <f t="shared" ca="1" si="1"/>
        <v>4946.5418999750773</v>
      </c>
    </row>
    <row r="4" spans="1:19" x14ac:dyDescent="0.25">
      <c r="A4" s="2" t="str">
        <f>LEFT(C4,7)</f>
        <v>0003442</v>
      </c>
      <c r="B4" s="1" t="str">
        <f>MID(C4,8,19)</f>
        <v>Pche10LALUCONTARCE6</v>
      </c>
      <c r="C4" t="s">
        <v>21</v>
      </c>
      <c r="D4" s="3">
        <v>108800</v>
      </c>
      <c r="E4" s="3">
        <v>51000</v>
      </c>
      <c r="F4" s="4">
        <v>0.46875</v>
      </c>
      <c r="G4" s="5">
        <f t="shared" ca="1" si="0"/>
        <v>59703.999999999993</v>
      </c>
      <c r="H4" s="6">
        <f t="shared" ca="1" si="1"/>
        <v>6416.4918934545422</v>
      </c>
      <c r="I4" s="6">
        <f t="shared" ca="1" si="1"/>
        <v>6221.7944143208742</v>
      </c>
      <c r="J4" s="6">
        <f t="shared" ca="1" si="1"/>
        <v>7524.7982466394715</v>
      </c>
      <c r="K4" s="6">
        <f t="shared" ca="1" si="1"/>
        <v>6589.3167637261586</v>
      </c>
      <c r="L4" s="6">
        <f t="shared" ca="1" si="1"/>
        <v>6355.3518675598498</v>
      </c>
      <c r="M4" s="6">
        <f t="shared" ca="1" si="1"/>
        <v>6903.9691512390837</v>
      </c>
      <c r="N4" s="6">
        <f t="shared" ca="1" si="1"/>
        <v>5431.5509629240405</v>
      </c>
      <c r="O4" s="6">
        <f t="shared" ca="1" si="1"/>
        <v>2703.3763122946616</v>
      </c>
      <c r="P4" s="6">
        <f t="shared" ca="1" si="1"/>
        <v>2109.4901580919804</v>
      </c>
      <c r="Q4" s="6">
        <f t="shared" ca="1" si="1"/>
        <v>2665.0869751958498</v>
      </c>
      <c r="R4" s="6">
        <f t="shared" ca="1" si="1"/>
        <v>3451.0004928644912</v>
      </c>
      <c r="S4" s="6">
        <f t="shared" ca="1" si="1"/>
        <v>3331.7727616889888</v>
      </c>
    </row>
    <row r="5" spans="1:19" x14ac:dyDescent="0.25">
      <c r="A5" s="2" t="str">
        <f>LEFT(C5,7)</f>
        <v>0003474</v>
      </c>
      <c r="B5" s="1" t="str">
        <f>MID(C5,8,19)</f>
        <v>Pche10LALUVITOPMONT</v>
      </c>
      <c r="C5" t="s">
        <v>22</v>
      </c>
      <c r="D5" s="3">
        <v>81640</v>
      </c>
      <c r="E5" s="3">
        <v>57147</v>
      </c>
      <c r="F5" s="4">
        <v>0.69998775110240075</v>
      </c>
      <c r="G5" s="5">
        <f t="shared" ca="1" si="0"/>
        <v>63678.2</v>
      </c>
      <c r="H5" s="6">
        <f t="shared" ca="1" si="1"/>
        <v>6843.6060245507351</v>
      </c>
      <c r="I5" s="6">
        <f t="shared" ca="1" si="1"/>
        <v>6635.9484971527454</v>
      </c>
      <c r="J5" s="6">
        <f t="shared" ca="1" si="1"/>
        <v>8025.6868502806783</v>
      </c>
      <c r="K5" s="6">
        <f t="shared" ca="1" si="1"/>
        <v>7027.9349916907931</v>
      </c>
      <c r="L5" s="6">
        <f t="shared" ca="1" si="1"/>
        <v>6778.3962095144325</v>
      </c>
      <c r="M5" s="6">
        <f t="shared" ca="1" si="1"/>
        <v>7363.5322324539839</v>
      </c>
      <c r="N5" s="6">
        <f t="shared" ca="1" si="1"/>
        <v>5793.1024475289705</v>
      </c>
      <c r="O5" s="6">
        <f t="shared" ca="1" si="1"/>
        <v>2883.3267032286271</v>
      </c>
      <c r="P5" s="6">
        <f t="shared" ca="1" si="1"/>
        <v>2249.9084849425963</v>
      </c>
      <c r="Q5" s="6">
        <f t="shared" ca="1" si="1"/>
        <v>2842.4886343279577</v>
      </c>
      <c r="R5" s="6">
        <f t="shared" ca="1" si="1"/>
        <v>3680.7165279499472</v>
      </c>
      <c r="S5" s="6">
        <f t="shared" ca="1" si="1"/>
        <v>3553.5523963785304</v>
      </c>
    </row>
    <row r="6" spans="1:19" x14ac:dyDescent="0.25">
      <c r="A6" s="2" t="str">
        <f>LEFT(C6,7)</f>
        <v>0023463</v>
      </c>
      <c r="B6" s="1" t="str">
        <f>MID(C6,8,19)</f>
        <v>Pche5LALUCONTARCE61</v>
      </c>
      <c r="C6" t="s">
        <v>23</v>
      </c>
      <c r="D6" s="3">
        <v>56000</v>
      </c>
      <c r="E6" s="3">
        <v>56000</v>
      </c>
      <c r="F6" s="4">
        <v>1</v>
      </c>
      <c r="G6" s="5">
        <f t="shared" ca="1" si="0"/>
        <v>60480</v>
      </c>
      <c r="H6" s="6">
        <f t="shared" ca="1" si="1"/>
        <v>6499.8899523671907</v>
      </c>
      <c r="I6" s="6">
        <f t="shared" ca="1" si="1"/>
        <v>6302.6619016837485</v>
      </c>
      <c r="J6" s="6">
        <f t="shared" ca="1" si="1"/>
        <v>7622.6014665140574</v>
      </c>
      <c r="K6" s="6">
        <f t="shared" ca="1" si="1"/>
        <v>6674.9611059586978</v>
      </c>
      <c r="L6" s="6">
        <f t="shared" ca="1" si="1"/>
        <v>6437.9552617918353</v>
      </c>
      <c r="M6" s="6">
        <f t="shared" ca="1" si="1"/>
        <v>6993.703173437958</v>
      </c>
      <c r="N6" s="6">
        <f t="shared" ca="1" si="1"/>
        <v>5502.1472972940846</v>
      </c>
      <c r="O6" s="6">
        <f t="shared" ca="1" si="1"/>
        <v>2738.5133218474671</v>
      </c>
      <c r="P6" s="6">
        <f t="shared" ca="1" si="1"/>
        <v>2136.9081596107967</v>
      </c>
      <c r="Q6" s="6">
        <f t="shared" ca="1" si="1"/>
        <v>2699.7263208469285</v>
      </c>
      <c r="R6" s="6">
        <f t="shared" ca="1" si="1"/>
        <v>3495.8547133934821</v>
      </c>
      <c r="S6" s="6">
        <f t="shared" ca="1" si="1"/>
        <v>3375.0773252537529</v>
      </c>
    </row>
    <row r="7" spans="1:19" x14ac:dyDescent="0.25">
      <c r="A7" s="2" t="str">
        <f>LEFT(C7,7)</f>
        <v>0037605</v>
      </c>
      <c r="B7" s="1" t="str">
        <f>MID(C7,8,19)</f>
        <v>Pche5LEVOHCONTARCE6</v>
      </c>
      <c r="C7" t="s">
        <v>24</v>
      </c>
      <c r="D7" s="3">
        <v>54000</v>
      </c>
      <c r="E7" s="3">
        <v>42000</v>
      </c>
      <c r="F7" s="4">
        <v>0.77777777777777779</v>
      </c>
      <c r="G7" s="5">
        <f t="shared" ca="1" si="0"/>
        <v>46320</v>
      </c>
      <c r="H7" s="6">
        <f t="shared" ca="1" si="1"/>
        <v>4978.0903206621742</v>
      </c>
      <c r="I7" s="6">
        <f t="shared" ca="1" si="1"/>
        <v>4827.0386786704894</v>
      </c>
      <c r="J7" s="6">
        <f t="shared" ca="1" si="1"/>
        <v>5837.9447739571942</v>
      </c>
      <c r="K7" s="6">
        <f t="shared" ca="1" si="1"/>
        <v>5112.1725930556695</v>
      </c>
      <c r="L7" s="6">
        <f t="shared" ca="1" si="1"/>
        <v>4930.6562124040647</v>
      </c>
      <c r="M7" s="6">
        <f t="shared" ca="1" si="1"/>
        <v>5356.2885415616111</v>
      </c>
      <c r="N7" s="6">
        <f t="shared" ca="1" si="1"/>
        <v>4213.946144356184</v>
      </c>
      <c r="O7" s="6">
        <f t="shared" ca="1" si="1"/>
        <v>2097.3534568117507</v>
      </c>
      <c r="P7" s="6">
        <f t="shared" ca="1" si="1"/>
        <v>1636.6002968447769</v>
      </c>
      <c r="Q7" s="6">
        <f t="shared" ca="1" si="1"/>
        <v>2067.6475393787987</v>
      </c>
      <c r="R7" s="6">
        <f t="shared" ca="1" si="1"/>
        <v>2677.3807924005637</v>
      </c>
      <c r="S7" s="6">
        <f t="shared" ca="1" si="1"/>
        <v>2584.8806498967238</v>
      </c>
    </row>
    <row r="8" spans="1:19" x14ac:dyDescent="0.25">
      <c r="A8" s="2" t="str">
        <f>LEFT(C8,7)</f>
        <v>0028220</v>
      </c>
      <c r="B8" s="1" t="str">
        <f>MID(C8,8,19)</f>
        <v>Pche3LALUCONTARCO12</v>
      </c>
      <c r="C8" t="s">
        <v>25</v>
      </c>
      <c r="D8" s="3">
        <v>42200</v>
      </c>
      <c r="E8" s="3">
        <v>31100</v>
      </c>
      <c r="F8" s="4">
        <v>0.73696682464454977</v>
      </c>
      <c r="G8" s="5">
        <f t="shared" ca="1" si="0"/>
        <v>34476</v>
      </c>
      <c r="H8" s="6">
        <f t="shared" ca="1" si="1"/>
        <v>3705.1952049902657</v>
      </c>
      <c r="I8" s="6">
        <f t="shared" ca="1" si="1"/>
        <v>3592.7673895907556</v>
      </c>
      <c r="J8" s="6">
        <f t="shared" ca="1" si="1"/>
        <v>4345.1853200981914</v>
      </c>
      <c r="K8" s="6">
        <f t="shared" ca="1" si="1"/>
        <v>3804.9927098054245</v>
      </c>
      <c r="L8" s="6">
        <f t="shared" ca="1" si="1"/>
        <v>3669.889973636497</v>
      </c>
      <c r="M8" s="6">
        <f t="shared" ca="1" si="1"/>
        <v>3986.6883367633441</v>
      </c>
      <c r="N8" s="6">
        <f t="shared" ca="1" si="1"/>
        <v>3136.4422986360919</v>
      </c>
      <c r="O8" s="6">
        <f t="shared" ca="1" si="1"/>
        <v>1561.0612646166214</v>
      </c>
      <c r="P8" s="6">
        <f t="shared" ca="1" si="1"/>
        <v>1218.1224489209958</v>
      </c>
      <c r="Q8" s="6">
        <f t="shared" ca="1" si="1"/>
        <v>1538.9511348796084</v>
      </c>
      <c r="R8" s="6">
        <f t="shared" ca="1" si="1"/>
        <v>1992.7759110276734</v>
      </c>
      <c r="S8" s="6">
        <f t="shared" ca="1" si="1"/>
        <v>1923.9280070345303</v>
      </c>
    </row>
    <row r="9" spans="1:19" x14ac:dyDescent="0.25">
      <c r="A9" s="2" t="str">
        <f>LEFT(C9,7)</f>
        <v>0003446</v>
      </c>
      <c r="B9" s="1" t="str">
        <f>MID(C9,8,19)</f>
        <v>Pche3LALUCONTARCO12</v>
      </c>
      <c r="C9" t="s">
        <v>26</v>
      </c>
      <c r="D9" s="3">
        <v>35000</v>
      </c>
      <c r="E9" s="3">
        <v>35000</v>
      </c>
      <c r="F9" s="4">
        <v>1</v>
      </c>
      <c r="G9" s="5">
        <f t="shared" ca="1" si="0"/>
        <v>37800</v>
      </c>
      <c r="H9" s="6">
        <f t="shared" ca="1" si="1"/>
        <v>4062.4312202294946</v>
      </c>
      <c r="I9" s="6">
        <f t="shared" ca="1" si="1"/>
        <v>3939.1636885523426</v>
      </c>
      <c r="J9" s="6">
        <f t="shared" ca="1" si="1"/>
        <v>4764.1259165712854</v>
      </c>
      <c r="K9" s="6">
        <f t="shared" ca="1" si="1"/>
        <v>4171.8506912241864</v>
      </c>
      <c r="L9" s="6">
        <f t="shared" ca="1" si="1"/>
        <v>4023.7220386198974</v>
      </c>
      <c r="M9" s="6">
        <f t="shared" ca="1" si="1"/>
        <v>4371.0644833987235</v>
      </c>
      <c r="N9" s="6">
        <f t="shared" ca="1" si="1"/>
        <v>3438.8420608088027</v>
      </c>
      <c r="O9" s="6">
        <f t="shared" ca="1" si="1"/>
        <v>1711.5708261546667</v>
      </c>
      <c r="P9" s="6">
        <f t="shared" ca="1" si="1"/>
        <v>1335.567599756748</v>
      </c>
      <c r="Q9" s="6">
        <f t="shared" ca="1" si="1"/>
        <v>1687.3289505293305</v>
      </c>
      <c r="R9" s="6">
        <f t="shared" ca="1" si="1"/>
        <v>2184.9091958709264</v>
      </c>
      <c r="S9" s="6">
        <f t="shared" ca="1" si="1"/>
        <v>2109.4233282835958</v>
      </c>
    </row>
    <row r="10" spans="1:19" x14ac:dyDescent="0.25">
      <c r="A10" s="2" t="str">
        <f>LEFT(C10,7)</f>
        <v>0003480</v>
      </c>
      <c r="B10" s="1" t="str">
        <f>MID(C10,8,19)</f>
        <v>Pche3LALUVITOP-Coin</v>
      </c>
      <c r="C10" t="s">
        <v>27</v>
      </c>
      <c r="D10" s="3">
        <v>26952</v>
      </c>
      <c r="E10" s="3">
        <v>20262</v>
      </c>
      <c r="F10" s="4">
        <v>0.75178094390026717</v>
      </c>
      <c r="G10" s="5">
        <f t="shared" ca="1" si="0"/>
        <v>22418.16</v>
      </c>
      <c r="H10" s="6">
        <f t="shared" ca="1" si="1"/>
        <v>2409.3183355582023</v>
      </c>
      <c r="I10" s="6">
        <f t="shared" ca="1" si="1"/>
        <v>2336.2116887872112</v>
      </c>
      <c r="J10" s="6">
        <f t="shared" ca="1" si="1"/>
        <v>2825.4745253397282</v>
      </c>
      <c r="K10" s="6">
        <f t="shared" ca="1" si="1"/>
        <v>2474.2120712162541</v>
      </c>
      <c r="L10" s="6">
        <f t="shared" ca="1" si="1"/>
        <v>2386.3609644790222</v>
      </c>
      <c r="M10" s="6">
        <f t="shared" ca="1" si="1"/>
        <v>2592.3603957447071</v>
      </c>
      <c r="N10" s="6">
        <f t="shared" ca="1" si="1"/>
        <v>2039.4844321148537</v>
      </c>
      <c r="O10" s="6">
        <f t="shared" ca="1" si="1"/>
        <v>1015.0864717478177</v>
      </c>
      <c r="P10" s="6">
        <f t="shared" ca="1" si="1"/>
        <v>792.08910429001946</v>
      </c>
      <c r="Q10" s="6">
        <f t="shared" ca="1" si="1"/>
        <v>1000.7092694602808</v>
      </c>
      <c r="R10" s="6">
        <f t="shared" ca="1" si="1"/>
        <v>1295.8106862038562</v>
      </c>
      <c r="S10" s="6">
        <f t="shared" ca="1" si="1"/>
        <v>1251.0420550580468</v>
      </c>
    </row>
    <row r="11" spans="1:19" x14ac:dyDescent="0.25">
      <c r="A11" s="2" t="str">
        <f>LEFT(C11,7)</f>
        <v>0027765</v>
      </c>
      <c r="B11" s="1" t="str">
        <f>MID(C11,8,19)</f>
        <v>Pche10LALUCONTARCE6</v>
      </c>
      <c r="C11" t="s">
        <v>28</v>
      </c>
      <c r="D11" s="3">
        <v>20800</v>
      </c>
      <c r="E11" s="3">
        <v>3200</v>
      </c>
      <c r="F11" s="4">
        <v>0.15384615384615385</v>
      </c>
      <c r="G11" s="5">
        <f t="shared" ca="1" si="0"/>
        <v>4864</v>
      </c>
      <c r="H11" s="6">
        <f t="shared" ca="1" si="1"/>
        <v>522.74247235968949</v>
      </c>
      <c r="I11" s="6">
        <f t="shared" ca="1" si="1"/>
        <v>506.88074553223794</v>
      </c>
      <c r="J11" s="6">
        <f t="shared" ca="1" si="1"/>
        <v>613.03461529636866</v>
      </c>
      <c r="K11" s="6">
        <f t="shared" ca="1" si="1"/>
        <v>536.82226883900637</v>
      </c>
      <c r="L11" s="6">
        <f t="shared" ca="1" si="1"/>
        <v>517.76148137161852</v>
      </c>
      <c r="M11" s="6">
        <f t="shared" ca="1" si="1"/>
        <v>562.45655151458709</v>
      </c>
      <c r="N11" s="6">
        <f t="shared" ca="1" si="1"/>
        <v>442.50073502047661</v>
      </c>
      <c r="O11" s="6">
        <f t="shared" ca="1" si="1"/>
        <v>220.24022482582802</v>
      </c>
      <c r="P11" s="6">
        <f t="shared" ca="1" si="1"/>
        <v>171.85716415917517</v>
      </c>
      <c r="Q11" s="6">
        <f t="shared" ca="1" si="1"/>
        <v>217.12084696758367</v>
      </c>
      <c r="R11" s="6">
        <f t="shared" ca="1" si="1"/>
        <v>281.14810393429065</v>
      </c>
      <c r="S11" s="6">
        <f t="shared" ca="1" si="1"/>
        <v>271.43479017913779</v>
      </c>
    </row>
    <row r="12" spans="1:19" x14ac:dyDescent="0.25">
      <c r="A12" s="2" t="str">
        <f>LEFT(C12,7)</f>
        <v>0038613</v>
      </c>
      <c r="B12" s="1" t="str">
        <f>MID(C12,8,19)</f>
        <v>Pche5LALUCE6CUBICOP</v>
      </c>
      <c r="C12" t="s">
        <v>29</v>
      </c>
      <c r="D12" s="3">
        <v>16320</v>
      </c>
      <c r="E12" s="3">
        <v>8160</v>
      </c>
      <c r="F12" s="4">
        <v>0.5</v>
      </c>
      <c r="G12" s="5">
        <f t="shared" ca="1" si="0"/>
        <v>9465.5999999999985</v>
      </c>
      <c r="H12" s="6">
        <f t="shared" ca="1" si="1"/>
        <v>1017.2843639736586</v>
      </c>
      <c r="I12" s="6">
        <f t="shared" ca="1" si="1"/>
        <v>986.41660873971034</v>
      </c>
      <c r="J12" s="6">
        <f t="shared" ca="1" si="1"/>
        <v>1192.9976263464855</v>
      </c>
      <c r="K12" s="6">
        <f t="shared" ca="1" si="1"/>
        <v>1044.6843889643294</v>
      </c>
      <c r="L12" s="6">
        <f t="shared" ca="1" si="1"/>
        <v>1007.5910933534523</v>
      </c>
      <c r="M12" s="6">
        <f t="shared" ca="1" si="1"/>
        <v>1094.5700522237819</v>
      </c>
      <c r="N12" s="6">
        <f t="shared" ca="1" si="1"/>
        <v>861.12971986221692</v>
      </c>
      <c r="O12" s="6">
        <f t="shared" ca="1" si="1"/>
        <v>428.59906910184156</v>
      </c>
      <c r="P12" s="6">
        <f t="shared" ca="1" si="1"/>
        <v>334.44308656765799</v>
      </c>
      <c r="Q12" s="6">
        <f t="shared" ca="1" si="1"/>
        <v>422.5285956119161</v>
      </c>
      <c r="R12" s="6">
        <f t="shared" ca="1" si="1"/>
        <v>547.12900752475764</v>
      </c>
      <c r="S12" s="6">
        <f t="shared" ca="1" si="1"/>
        <v>528.22638773019048</v>
      </c>
    </row>
    <row r="13" spans="1:19" x14ac:dyDescent="0.25">
      <c r="A13" s="2" t="str">
        <f>LEFT(C13,7)</f>
        <v>0024307</v>
      </c>
      <c r="B13" s="1" t="str">
        <f>MID(C13,8,19)</f>
        <v>Pche5LALUCONTARCE61</v>
      </c>
      <c r="C13" t="s">
        <v>30</v>
      </c>
      <c r="D13" s="3">
        <v>16000</v>
      </c>
      <c r="E13" s="3"/>
      <c r="F13" s="4">
        <v>0</v>
      </c>
      <c r="G13" s="5">
        <f t="shared" ca="1" si="0"/>
        <v>1280</v>
      </c>
      <c r="H13" s="6">
        <f t="shared" ca="1" si="1"/>
        <v>137.56380851570776</v>
      </c>
      <c r="I13" s="6">
        <f t="shared" ca="1" si="1"/>
        <v>133.38966987690472</v>
      </c>
      <c r="J13" s="6">
        <f t="shared" ca="1" si="1"/>
        <v>161.32489876220228</v>
      </c>
      <c r="K13" s="6">
        <f t="shared" ca="1" si="1"/>
        <v>141.26901811552801</v>
      </c>
      <c r="L13" s="6">
        <f t="shared" ca="1" si="1"/>
        <v>136.25302141358384</v>
      </c>
      <c r="M13" s="6">
        <f t="shared" ca="1" si="1"/>
        <v>148.01488197752292</v>
      </c>
      <c r="N13" s="6">
        <f t="shared" ca="1" si="1"/>
        <v>116.44756184749384</v>
      </c>
      <c r="O13" s="6">
        <f t="shared" ca="1" si="1"/>
        <v>57.957953901533692</v>
      </c>
      <c r="P13" s="6">
        <f t="shared" ca="1" si="1"/>
        <v>45.225569515572417</v>
      </c>
      <c r="Q13" s="6">
        <f t="shared" ca="1" si="1"/>
        <v>57.137064991469387</v>
      </c>
      <c r="R13" s="6">
        <f t="shared" ca="1" si="1"/>
        <v>73.986343140602798</v>
      </c>
      <c r="S13" s="6">
        <f t="shared" ca="1" si="1"/>
        <v>71.430207941878365</v>
      </c>
    </row>
    <row r="14" spans="1:19" x14ac:dyDescent="0.25">
      <c r="A14" s="7" t="str">
        <f>LEFT(C14,7)</f>
        <v>0027413</v>
      </c>
      <c r="B14" s="1" t="str">
        <f>MID(C14,8,19)</f>
        <v>Pche5LALUCONTARCE6O</v>
      </c>
      <c r="C14" t="s">
        <v>31</v>
      </c>
      <c r="D14" s="3">
        <v>16000</v>
      </c>
      <c r="E14" s="3">
        <v>10000</v>
      </c>
      <c r="F14" s="4">
        <v>0.625</v>
      </c>
      <c r="G14" s="5">
        <f t="shared" ca="1" si="0"/>
        <v>11280</v>
      </c>
      <c r="H14" s="6">
        <f t="shared" ca="1" si="1"/>
        <v>1212.2810625446746</v>
      </c>
      <c r="I14" s="6">
        <f t="shared" ca="1" si="1"/>
        <v>1175.4964657902228</v>
      </c>
      <c r="J14" s="6">
        <f t="shared" ca="1" si="1"/>
        <v>1421.6756703419076</v>
      </c>
      <c r="K14" s="6">
        <f t="shared" ca="1" si="1"/>
        <v>1244.9332221430905</v>
      </c>
      <c r="L14" s="6">
        <f t="shared" ca="1" si="1"/>
        <v>1200.7297512072075</v>
      </c>
      <c r="M14" s="6">
        <f t="shared" ca="1" si="1"/>
        <v>1304.3811474269207</v>
      </c>
      <c r="N14" s="6">
        <f t="shared" ca="1" si="1"/>
        <v>1026.1941387810396</v>
      </c>
      <c r="O14" s="6">
        <f t="shared" ca="1" si="1"/>
        <v>510.75446875726567</v>
      </c>
      <c r="P14" s="6">
        <f t="shared" ca="1" si="1"/>
        <v>398.55033135598194</v>
      </c>
      <c r="Q14" s="6">
        <f t="shared" ca="1" si="1"/>
        <v>503.52038523732398</v>
      </c>
      <c r="R14" s="6">
        <f t="shared" ca="1" si="1"/>
        <v>652.00464892656214</v>
      </c>
      <c r="S14" s="6">
        <f t="shared" ca="1" si="1"/>
        <v>629.47870748780315</v>
      </c>
    </row>
    <row r="15" spans="1:19" x14ac:dyDescent="0.25">
      <c r="A15" s="2" t="str">
        <f>LEFT(C15,7)</f>
        <v>0036101</v>
      </c>
      <c r="B15" s="1" t="str">
        <f>MID(C15,8,19)</f>
        <v>Pche5LALUCONTARCE6C</v>
      </c>
      <c r="C15" t="s">
        <v>32</v>
      </c>
      <c r="D15" s="3">
        <v>14000</v>
      </c>
      <c r="E15" s="3">
        <v>14000</v>
      </c>
      <c r="F15" s="4">
        <v>1</v>
      </c>
      <c r="G15" s="5">
        <f t="shared" ca="1" si="0"/>
        <v>15120</v>
      </c>
      <c r="H15" s="6">
        <f t="shared" ca="1" si="1"/>
        <v>1624.9724880917977</v>
      </c>
      <c r="I15" s="6">
        <f t="shared" ca="1" si="1"/>
        <v>1575.6654754209371</v>
      </c>
      <c r="J15" s="6">
        <f t="shared" ca="1" si="1"/>
        <v>1905.6503666285143</v>
      </c>
      <c r="K15" s="6">
        <f t="shared" ca="1" si="1"/>
        <v>1668.7402764896744</v>
      </c>
      <c r="L15" s="6">
        <f t="shared" ca="1" si="1"/>
        <v>1609.4888154479588</v>
      </c>
      <c r="M15" s="6">
        <f t="shared" ca="1" si="1"/>
        <v>1748.4257933594895</v>
      </c>
      <c r="N15" s="6">
        <f t="shared" ca="1" si="1"/>
        <v>1375.5368243235212</v>
      </c>
      <c r="O15" s="6">
        <f t="shared" ca="1" si="1"/>
        <v>684.62833046186677</v>
      </c>
      <c r="P15" s="6">
        <f t="shared" ca="1" si="1"/>
        <v>534.22703990269918</v>
      </c>
      <c r="Q15" s="6">
        <f t="shared" ca="1" si="1"/>
        <v>674.93158021173213</v>
      </c>
      <c r="R15" s="6">
        <f t="shared" ca="1" si="1"/>
        <v>873.96367834837054</v>
      </c>
      <c r="S15" s="6">
        <f t="shared" ca="1" si="1"/>
        <v>843.76933131343822</v>
      </c>
    </row>
    <row r="16" spans="1:19" x14ac:dyDescent="0.25">
      <c r="A16" s="2" t="str">
        <f>LEFT(C16,7)</f>
        <v>0035592</v>
      </c>
      <c r="B16" s="1" t="str">
        <f>MID(C16,8,19)</f>
        <v>Pche3LALUCONTARCE6C</v>
      </c>
      <c r="C16" t="s">
        <v>33</v>
      </c>
      <c r="D16" s="3">
        <v>12200</v>
      </c>
      <c r="E16" s="3">
        <v>7200</v>
      </c>
      <c r="F16" s="4">
        <v>0.5901639344262295</v>
      </c>
      <c r="G16" s="5">
        <f t="shared" ca="1" si="0"/>
        <v>8176</v>
      </c>
      <c r="H16" s="6">
        <f t="shared" ca="1" si="1"/>
        <v>878.68882689408326</v>
      </c>
      <c r="I16" s="6">
        <f t="shared" ca="1" si="1"/>
        <v>852.02651633872892</v>
      </c>
      <c r="J16" s="6">
        <f t="shared" ca="1" si="1"/>
        <v>1030.4627908435671</v>
      </c>
      <c r="K16" s="6">
        <f t="shared" ca="1" si="1"/>
        <v>902.35585321293513</v>
      </c>
      <c r="L16" s="6">
        <f t="shared" ca="1" si="1"/>
        <v>870.31617427926665</v>
      </c>
      <c r="M16" s="6">
        <f t="shared" ca="1" si="1"/>
        <v>945.44505863142763</v>
      </c>
      <c r="N16" s="6">
        <f t="shared" ca="1" si="1"/>
        <v>743.808801300867</v>
      </c>
      <c r="O16" s="6">
        <f t="shared" ca="1" si="1"/>
        <v>370.20643054604648</v>
      </c>
      <c r="P16" s="6">
        <f t="shared" ca="1" si="1"/>
        <v>288.8783252807188</v>
      </c>
      <c r="Q16" s="6">
        <f t="shared" ca="1" si="1"/>
        <v>364.96300263301072</v>
      </c>
      <c r="R16" s="6">
        <f t="shared" ca="1" si="1"/>
        <v>472.58776681060033</v>
      </c>
      <c r="S16" s="6">
        <f t="shared" ca="1" si="1"/>
        <v>456.26045322874808</v>
      </c>
    </row>
    <row r="17" spans="1:19" x14ac:dyDescent="0.25">
      <c r="A17" s="2" t="str">
        <f>LEFT(C17,7)</f>
        <v>0024254</v>
      </c>
      <c r="B17" s="1" t="str">
        <f>MID(C17,8,19)</f>
        <v>Pche3LALUVITOP-Ce6-</v>
      </c>
      <c r="C17" t="s">
        <v>34</v>
      </c>
      <c r="D17" s="3">
        <v>11780</v>
      </c>
      <c r="E17" s="3">
        <v>5620</v>
      </c>
      <c r="F17" s="4">
        <v>0.47707979626485569</v>
      </c>
      <c r="G17" s="5">
        <f t="shared" ca="1" si="0"/>
        <v>6562.4</v>
      </c>
      <c r="H17" s="6">
        <f t="shared" ca="1" si="1"/>
        <v>705.27245078396913</v>
      </c>
      <c r="I17" s="6">
        <f t="shared" ca="1" si="1"/>
        <v>683.87216375015589</v>
      </c>
      <c r="J17" s="6">
        <f t="shared" ca="1" si="1"/>
        <v>827.09259034146567</v>
      </c>
      <c r="K17" s="6">
        <f t="shared" ca="1" si="1"/>
        <v>724.26859725104759</v>
      </c>
      <c r="L17" s="6">
        <f t="shared" ca="1" si="1"/>
        <v>698.55220915976747</v>
      </c>
      <c r="M17" s="6">
        <f t="shared" ca="1" si="1"/>
        <v>758.85379803851276</v>
      </c>
      <c r="N17" s="6">
        <f t="shared" ca="1" si="1"/>
        <v>597.01209364686997</v>
      </c>
      <c r="O17" s="6">
        <f t="shared" ca="1" si="1"/>
        <v>297.14318490892555</v>
      </c>
      <c r="P17" s="6">
        <f t="shared" ca="1" si="1"/>
        <v>231.86584171015033</v>
      </c>
      <c r="Q17" s="6">
        <f t="shared" ca="1" si="1"/>
        <v>292.93459007813959</v>
      </c>
      <c r="R17" s="6">
        <f t="shared" ca="1" si="1"/>
        <v>379.31873298897796</v>
      </c>
      <c r="S17" s="6">
        <f t="shared" ca="1" si="1"/>
        <v>366.21374734201765</v>
      </c>
    </row>
    <row r="18" spans="1:19" x14ac:dyDescent="0.25">
      <c r="A18" s="2" t="str">
        <f>LEFT(C18,7)</f>
        <v>0003470</v>
      </c>
      <c r="B18" s="1" t="str">
        <f>MID(C18,8,19)</f>
        <v>Pche3LALUCONTARCE6C</v>
      </c>
      <c r="C18" t="s">
        <v>35</v>
      </c>
      <c r="D18" s="3">
        <v>9600</v>
      </c>
      <c r="E18" s="3">
        <v>7200</v>
      </c>
      <c r="F18" s="4">
        <v>0.75</v>
      </c>
      <c r="G18" s="5">
        <f t="shared" ca="1" si="0"/>
        <v>7968</v>
      </c>
      <c r="H18" s="6">
        <f t="shared" ca="1" si="1"/>
        <v>856.33470801028068</v>
      </c>
      <c r="I18" s="6">
        <f t="shared" ca="1" si="1"/>
        <v>830.35069498373196</v>
      </c>
      <c r="J18" s="6">
        <f t="shared" ca="1" si="1"/>
        <v>1004.2474947947092</v>
      </c>
      <c r="K18" s="6">
        <f t="shared" ca="1" si="1"/>
        <v>879.39963776916181</v>
      </c>
      <c r="L18" s="6">
        <f t="shared" ca="1" si="1"/>
        <v>848.17505829955928</v>
      </c>
      <c r="M18" s="6">
        <f t="shared" ca="1" si="1"/>
        <v>921.3926403100802</v>
      </c>
      <c r="N18" s="6">
        <f t="shared" ca="1" si="1"/>
        <v>724.88607250064922</v>
      </c>
      <c r="O18" s="6">
        <f t="shared" ca="1" si="1"/>
        <v>360.78826303704722</v>
      </c>
      <c r="P18" s="6">
        <f t="shared" ca="1" si="1"/>
        <v>281.52917023443831</v>
      </c>
      <c r="Q18" s="6">
        <f t="shared" ca="1" si="1"/>
        <v>355.67822957189696</v>
      </c>
      <c r="R18" s="6">
        <f t="shared" ca="1" si="1"/>
        <v>460.5649860502524</v>
      </c>
      <c r="S18" s="6">
        <f t="shared" ca="1" si="1"/>
        <v>444.65304443819286</v>
      </c>
    </row>
    <row r="19" spans="1:19" x14ac:dyDescent="0.25">
      <c r="A19" s="2" t="str">
        <f>LEFT(C19,7)</f>
        <v>0024309</v>
      </c>
      <c r="B19" s="1" t="str">
        <f>MID(C19,8,19)</f>
        <v>Pche3LALUVITOP-Co12</v>
      </c>
      <c r="C19" t="s">
        <v>36</v>
      </c>
      <c r="D19" s="3">
        <v>7340</v>
      </c>
      <c r="E19" s="3">
        <v>1120</v>
      </c>
      <c r="F19" s="4">
        <v>0.15258855585831063</v>
      </c>
      <c r="G19" s="5">
        <f t="shared" ca="1" si="0"/>
        <v>1707.1999999999998</v>
      </c>
      <c r="H19" s="6">
        <f t="shared" ca="1" si="1"/>
        <v>183.4757296078252</v>
      </c>
      <c r="I19" s="6">
        <f t="shared" ca="1" si="1"/>
        <v>177.90847219832165</v>
      </c>
      <c r="J19" s="6">
        <f t="shared" ca="1" si="1"/>
        <v>215.16708372408726</v>
      </c>
      <c r="K19" s="6">
        <f t="shared" ca="1" si="1"/>
        <v>188.41755291158546</v>
      </c>
      <c r="L19" s="6">
        <f t="shared" ca="1" si="1"/>
        <v>181.72746731036742</v>
      </c>
      <c r="M19" s="6">
        <f t="shared" ca="1" si="1"/>
        <v>197.41484883752116</v>
      </c>
      <c r="N19" s="6">
        <f t="shared" ca="1" si="1"/>
        <v>155.31193561409489</v>
      </c>
      <c r="O19" s="6">
        <f t="shared" ca="1" si="1"/>
        <v>77.301421016170551</v>
      </c>
      <c r="P19" s="6">
        <f t="shared" ca="1" si="1"/>
        <v>60.319603341394703</v>
      </c>
      <c r="Q19" s="6">
        <f t="shared" ca="1" si="1"/>
        <v>76.206560432372285</v>
      </c>
      <c r="R19" s="6">
        <f t="shared" ca="1" si="1"/>
        <v>98.679285163778971</v>
      </c>
      <c r="S19" s="6">
        <f t="shared" ca="1" si="1"/>
        <v>95.270039842480273</v>
      </c>
    </row>
    <row r="20" spans="1:19" x14ac:dyDescent="0.25">
      <c r="A20" s="2" t="str">
        <f>LEFT(C20,7)</f>
        <v>0039495</v>
      </c>
      <c r="B20" s="1" t="str">
        <f>MID(C20,8,19)</f>
        <v>Pche3LEVOHCONTARCO1</v>
      </c>
      <c r="C20" t="s">
        <v>37</v>
      </c>
      <c r="D20" s="3">
        <v>5000</v>
      </c>
      <c r="E20" s="3"/>
      <c r="F20" s="4">
        <v>0</v>
      </c>
      <c r="G20" s="5">
        <f t="shared" ca="1" si="0"/>
        <v>400</v>
      </c>
      <c r="H20" s="6">
        <f t="shared" ca="1" si="1"/>
        <v>42.988690161158672</v>
      </c>
      <c r="I20" s="6">
        <f t="shared" ca="1" si="1"/>
        <v>41.68427183653273</v>
      </c>
      <c r="J20" s="6">
        <f t="shared" ca="1" si="1"/>
        <v>50.414030863188209</v>
      </c>
      <c r="K20" s="6">
        <f t="shared" ca="1" si="1"/>
        <v>44.1465681611025</v>
      </c>
      <c r="L20" s="6">
        <f t="shared" ca="1" si="1"/>
        <v>42.579069191744942</v>
      </c>
      <c r="M20" s="6">
        <f t="shared" ca="1" si="1"/>
        <v>46.254650617975912</v>
      </c>
      <c r="N20" s="6">
        <f t="shared" ca="1" si="1"/>
        <v>36.389863077341829</v>
      </c>
      <c r="O20" s="6">
        <f t="shared" ca="1" si="1"/>
        <v>18.111860594229277</v>
      </c>
      <c r="P20" s="6">
        <f t="shared" ca="1" si="1"/>
        <v>14.132990473616381</v>
      </c>
      <c r="Q20" s="6">
        <f t="shared" ca="1" si="1"/>
        <v>17.855332809834184</v>
      </c>
      <c r="R20" s="6">
        <f t="shared" ca="1" si="1"/>
        <v>23.120732231438375</v>
      </c>
      <c r="S20" s="6">
        <f t="shared" ca="1" si="1"/>
        <v>22.321939981836991</v>
      </c>
    </row>
    <row r="21" spans="1:19" x14ac:dyDescent="0.25">
      <c r="A21" s="2" t="str">
        <f>LEFT(C21,7)</f>
        <v>0003452</v>
      </c>
      <c r="B21" s="1" t="str">
        <f>MID(C21,8,19)</f>
        <v>Pche5LALUVITOP-Co12</v>
      </c>
      <c r="C21" t="s">
        <v>38</v>
      </c>
      <c r="D21" s="3">
        <v>4890</v>
      </c>
      <c r="E21" s="3">
        <v>4650</v>
      </c>
      <c r="F21" s="4">
        <v>0.95092024539877296</v>
      </c>
      <c r="G21" s="5">
        <f t="shared" ca="1" si="0"/>
        <v>5041.2</v>
      </c>
      <c r="H21" s="6">
        <f t="shared" ca="1" si="1"/>
        <v>541.78646210108275</v>
      </c>
      <c r="I21" s="6">
        <f t="shared" ca="1" si="1"/>
        <v>525.34687795582192</v>
      </c>
      <c r="J21" s="6">
        <f t="shared" ca="1" si="1"/>
        <v>635.36803096876099</v>
      </c>
      <c r="K21" s="6">
        <f t="shared" ca="1" si="1"/>
        <v>556.37919853437484</v>
      </c>
      <c r="L21" s="6">
        <f t="shared" ca="1" si="1"/>
        <v>536.62400902356148</v>
      </c>
      <c r="M21" s="6">
        <f t="shared" ca="1" si="1"/>
        <v>582.94736173835042</v>
      </c>
      <c r="N21" s="6">
        <f t="shared" ca="1" si="1"/>
        <v>458.62144436373904</v>
      </c>
      <c r="O21" s="6">
        <f t="shared" ca="1" si="1"/>
        <v>228.2637790690716</v>
      </c>
      <c r="P21" s="6">
        <f t="shared" ca="1" si="1"/>
        <v>178.11807893898722</v>
      </c>
      <c r="Q21" s="6">
        <f t="shared" ca="1" si="1"/>
        <v>225.03075940234021</v>
      </c>
      <c r="R21" s="6">
        <f t="shared" ca="1" si="1"/>
        <v>291.39058831281778</v>
      </c>
      <c r="S21" s="6">
        <f t="shared" ca="1" si="1"/>
        <v>281.3234095910916</v>
      </c>
    </row>
    <row r="22" spans="1:19" x14ac:dyDescent="0.25">
      <c r="A22" s="2" t="str">
        <f>LEFT(C22,7)</f>
        <v>0037609</v>
      </c>
      <c r="B22" s="1" t="str">
        <f>MID(C22,8,19)</f>
        <v>Pche5LEVOHARCE6CUBI</v>
      </c>
      <c r="C22" t="s">
        <v>39</v>
      </c>
      <c r="D22" s="3">
        <v>4800</v>
      </c>
      <c r="E22" s="3"/>
      <c r="F22" s="4">
        <v>0</v>
      </c>
      <c r="G22" s="5">
        <f t="shared" ca="1" si="0"/>
        <v>384</v>
      </c>
      <c r="H22" s="6">
        <f t="shared" ref="H22:S41" ca="1" si="2">$I22*H$2</f>
        <v>41.269142554712325</v>
      </c>
      <c r="I22" s="6">
        <f t="shared" ca="1" si="2"/>
        <v>40.016900963071421</v>
      </c>
      <c r="J22" s="6">
        <f t="shared" ca="1" si="2"/>
        <v>48.39746962866068</v>
      </c>
      <c r="K22" s="6">
        <f t="shared" ca="1" si="2"/>
        <v>42.380705434658402</v>
      </c>
      <c r="L22" s="6">
        <f t="shared" ca="1" si="2"/>
        <v>40.875906424075147</v>
      </c>
      <c r="M22" s="6">
        <f t="shared" ca="1" si="2"/>
        <v>44.404464593256876</v>
      </c>
      <c r="N22" s="6">
        <f t="shared" ca="1" si="2"/>
        <v>34.934268554248156</v>
      </c>
      <c r="O22" s="6">
        <f t="shared" ca="1" si="2"/>
        <v>17.387386170460108</v>
      </c>
      <c r="P22" s="6">
        <f t="shared" ca="1" si="2"/>
        <v>13.567670854671725</v>
      </c>
      <c r="Q22" s="6">
        <f t="shared" ca="1" si="2"/>
        <v>17.141119497440819</v>
      </c>
      <c r="R22" s="6">
        <f t="shared" ca="1" si="2"/>
        <v>22.195902942180837</v>
      </c>
      <c r="S22" s="6">
        <f t="shared" ca="1" si="2"/>
        <v>21.429062382563512</v>
      </c>
    </row>
    <row r="23" spans="1:19" x14ac:dyDescent="0.25">
      <c r="A23" s="2" t="str">
        <f>LEFT(C23,7)</f>
        <v>0003478</v>
      </c>
      <c r="B23" s="1" t="str">
        <f>MID(C23,8,19)</f>
        <v>Pche20LALUVITOPCE6M</v>
      </c>
      <c r="C23" t="s">
        <v>40</v>
      </c>
      <c r="D23" s="3">
        <v>4023</v>
      </c>
      <c r="E23" s="3">
        <v>3623</v>
      </c>
      <c r="F23" s="4">
        <v>0.90057171265224956</v>
      </c>
      <c r="G23" s="5">
        <f t="shared" ca="1" si="0"/>
        <v>3944.8399999999997</v>
      </c>
      <c r="H23" s="6">
        <f t="shared" ca="1" si="2"/>
        <v>423.95876123836291</v>
      </c>
      <c r="I23" s="6">
        <f t="shared" ca="1" si="2"/>
        <v>411.09445727906939</v>
      </c>
      <c r="J23" s="6">
        <f t="shared" ca="1" si="2"/>
        <v>497.1882137758484</v>
      </c>
      <c r="K23" s="6">
        <f t="shared" ca="1" si="2"/>
        <v>435.37786986160893</v>
      </c>
      <c r="L23" s="6">
        <f t="shared" ca="1" si="2"/>
        <v>419.91903827590778</v>
      </c>
      <c r="M23" s="6">
        <f t="shared" ca="1" si="2"/>
        <v>456.16798985954023</v>
      </c>
      <c r="N23" s="6">
        <f t="shared" ca="1" si="2"/>
        <v>358.88046865505282</v>
      </c>
      <c r="O23" s="6">
        <f t="shared" ca="1" si="2"/>
        <v>178.62098036634856</v>
      </c>
      <c r="P23" s="6">
        <f t="shared" ca="1" si="2"/>
        <v>139.38096534985209</v>
      </c>
      <c r="Q23" s="6">
        <f t="shared" ca="1" si="2"/>
        <v>176.09107770386569</v>
      </c>
      <c r="R23" s="6">
        <f t="shared" ca="1" si="2"/>
        <v>228.01897333966838</v>
      </c>
      <c r="S23" s="6">
        <f t="shared" ca="1" si="2"/>
        <v>220.14120429487457</v>
      </c>
    </row>
    <row r="24" spans="1:19" x14ac:dyDescent="0.25">
      <c r="A24" s="2" t="str">
        <f>LEFT(C24,7)</f>
        <v>0025599</v>
      </c>
      <c r="B24" s="1" t="str">
        <f>MID(C24,8,19)</f>
        <v>Pche5LALUCONTARCE6C</v>
      </c>
      <c r="C24" t="s">
        <v>41</v>
      </c>
      <c r="D24" s="3">
        <v>4000</v>
      </c>
      <c r="E24" s="3"/>
      <c r="F24" s="4">
        <v>0</v>
      </c>
      <c r="G24" s="5">
        <f t="shared" ca="1" si="0"/>
        <v>320</v>
      </c>
      <c r="H24" s="6">
        <f t="shared" ca="1" si="2"/>
        <v>34.390952128926941</v>
      </c>
      <c r="I24" s="6">
        <f t="shared" ca="1" si="2"/>
        <v>33.34741746922618</v>
      </c>
      <c r="J24" s="6">
        <f t="shared" ca="1" si="2"/>
        <v>40.33122469055057</v>
      </c>
      <c r="K24" s="6">
        <f t="shared" ca="1" si="2"/>
        <v>35.317254528882003</v>
      </c>
      <c r="L24" s="6">
        <f t="shared" ca="1" si="2"/>
        <v>34.063255353395959</v>
      </c>
      <c r="M24" s="6">
        <f t="shared" ca="1" si="2"/>
        <v>37.00372049438073</v>
      </c>
      <c r="N24" s="6">
        <f t="shared" ca="1" si="2"/>
        <v>29.111890461873461</v>
      </c>
      <c r="O24" s="6">
        <f t="shared" ca="1" si="2"/>
        <v>14.489488475383423</v>
      </c>
      <c r="P24" s="6">
        <f t="shared" ca="1" si="2"/>
        <v>11.306392378893104</v>
      </c>
      <c r="Q24" s="6">
        <f t="shared" ca="1" si="2"/>
        <v>14.284266247867347</v>
      </c>
      <c r="R24" s="6">
        <f t="shared" ca="1" si="2"/>
        <v>18.4965857851507</v>
      </c>
      <c r="S24" s="6">
        <f t="shared" ca="1" si="2"/>
        <v>17.857551985469591</v>
      </c>
    </row>
    <row r="25" spans="1:19" x14ac:dyDescent="0.25">
      <c r="A25" s="2" t="str">
        <f>LEFT(C25,7)</f>
        <v>0024308</v>
      </c>
      <c r="B25" s="1" t="str">
        <f>MID(C25,8,19)</f>
        <v>Pche10LALUVITOPOPTO</v>
      </c>
      <c r="C25" t="s">
        <v>42</v>
      </c>
      <c r="D25" s="3">
        <v>3610</v>
      </c>
      <c r="E25" s="3"/>
      <c r="F25" s="4">
        <v>0</v>
      </c>
      <c r="G25" s="5">
        <f t="shared" ca="1" si="0"/>
        <v>288.79999999999973</v>
      </c>
      <c r="H25" s="6">
        <f t="shared" ca="1" si="2"/>
        <v>31.037834296356532</v>
      </c>
      <c r="I25" s="6">
        <f t="shared" ca="1" si="2"/>
        <v>30.096044265976602</v>
      </c>
      <c r="J25" s="6">
        <f t="shared" ca="1" si="2"/>
        <v>36.398930283221851</v>
      </c>
      <c r="K25" s="6">
        <f t="shared" ca="1" si="2"/>
        <v>31.873822212315975</v>
      </c>
      <c r="L25" s="6">
        <f t="shared" ca="1" si="2"/>
        <v>30.742087956439821</v>
      </c>
      <c r="M25" s="6">
        <f t="shared" ca="1" si="2"/>
        <v>33.395857746178578</v>
      </c>
      <c r="N25" s="6">
        <f t="shared" ca="1" si="2"/>
        <v>26.273481141840776</v>
      </c>
      <c r="O25" s="6">
        <f t="shared" ca="1" si="2"/>
        <v>13.076763349033527</v>
      </c>
      <c r="P25" s="6">
        <f t="shared" ca="1" si="2"/>
        <v>10.204019121951017</v>
      </c>
      <c r="Q25" s="6">
        <f t="shared" ca="1" si="2"/>
        <v>12.89155028870027</v>
      </c>
      <c r="R25" s="6">
        <f t="shared" ca="1" si="2"/>
        <v>16.693168671098491</v>
      </c>
      <c r="S25" s="6">
        <f t="shared" ca="1" si="2"/>
        <v>16.116440666886291</v>
      </c>
    </row>
    <row r="26" spans="1:19" x14ac:dyDescent="0.25">
      <c r="A26" s="2" t="str">
        <f>LEFT(C26,7)</f>
        <v>0037604</v>
      </c>
      <c r="B26" s="1" t="str">
        <f>MID(C26,8,19)</f>
        <v>Pche5LEVOH1/2PVITOP</v>
      </c>
      <c r="C26" t="s">
        <v>43</v>
      </c>
      <c r="D26" s="3">
        <v>3360</v>
      </c>
      <c r="E26" s="3">
        <v>480</v>
      </c>
      <c r="F26" s="4">
        <v>0.14285714285714285</v>
      </c>
      <c r="G26" s="5">
        <f t="shared" ca="1" si="0"/>
        <v>748.80000000000018</v>
      </c>
      <c r="H26" s="6">
        <f t="shared" ca="1" si="2"/>
        <v>80.474827981689046</v>
      </c>
      <c r="I26" s="6">
        <f t="shared" ca="1" si="2"/>
        <v>78.032956877989278</v>
      </c>
      <c r="J26" s="6">
        <f t="shared" ca="1" si="2"/>
        <v>94.375065775888345</v>
      </c>
      <c r="K26" s="6">
        <f t="shared" ca="1" si="2"/>
        <v>82.642375597583907</v>
      </c>
      <c r="L26" s="6">
        <f t="shared" ca="1" si="2"/>
        <v>79.708017526946563</v>
      </c>
      <c r="M26" s="6">
        <f t="shared" ca="1" si="2"/>
        <v>86.58870595685093</v>
      </c>
      <c r="N26" s="6">
        <f t="shared" ca="1" si="2"/>
        <v>68.121823680783919</v>
      </c>
      <c r="O26" s="6">
        <f t="shared" ca="1" si="2"/>
        <v>33.905403032397217</v>
      </c>
      <c r="P26" s="6">
        <f t="shared" ca="1" si="2"/>
        <v>26.456958166609869</v>
      </c>
      <c r="Q26" s="6">
        <f t="shared" ca="1" si="2"/>
        <v>33.425183020009605</v>
      </c>
      <c r="R26" s="6">
        <f t="shared" ca="1" si="2"/>
        <v>43.282010737252648</v>
      </c>
      <c r="S26" s="6">
        <f t="shared" ca="1" si="2"/>
        <v>41.786671645998858</v>
      </c>
    </row>
    <row r="27" spans="1:19" x14ac:dyDescent="0.25">
      <c r="A27" s="2" t="str">
        <f>LEFT(C27,7)</f>
        <v>0003472</v>
      </c>
      <c r="B27" s="1" t="str">
        <f>MID(C27,8,19)</f>
        <v>Pche1.5LALUVITOP-co</v>
      </c>
      <c r="C27" t="s">
        <v>44</v>
      </c>
      <c r="D27" s="3">
        <v>2720</v>
      </c>
      <c r="E27" s="3">
        <v>2240</v>
      </c>
      <c r="F27" s="4">
        <v>0.82352941176470584</v>
      </c>
      <c r="G27" s="5">
        <f t="shared" ca="1" si="0"/>
        <v>2457.6</v>
      </c>
      <c r="H27" s="6">
        <f t="shared" ca="1" si="2"/>
        <v>264.12251235015884</v>
      </c>
      <c r="I27" s="6">
        <f t="shared" ca="1" si="2"/>
        <v>256.10816616365707</v>
      </c>
      <c r="J27" s="6">
        <f t="shared" ca="1" si="2"/>
        <v>309.74380562342833</v>
      </c>
      <c r="K27" s="6">
        <f t="shared" ca="1" si="2"/>
        <v>271.23651478181375</v>
      </c>
      <c r="L27" s="6">
        <f t="shared" ca="1" si="2"/>
        <v>261.60580111408092</v>
      </c>
      <c r="M27" s="6">
        <f t="shared" ca="1" si="2"/>
        <v>284.18857339684399</v>
      </c>
      <c r="N27" s="6">
        <f t="shared" ca="1" si="2"/>
        <v>223.57931874718818</v>
      </c>
      <c r="O27" s="6">
        <f t="shared" ca="1" si="2"/>
        <v>111.27927149094468</v>
      </c>
      <c r="P27" s="6">
        <f t="shared" ca="1" si="2"/>
        <v>86.83309346989904</v>
      </c>
      <c r="Q27" s="6">
        <f t="shared" ca="1" si="2"/>
        <v>109.70316478362123</v>
      </c>
      <c r="R27" s="6">
        <f t="shared" ca="1" si="2"/>
        <v>142.05377882995737</v>
      </c>
      <c r="S27" s="6">
        <f t="shared" ca="1" si="2"/>
        <v>137.14599924840647</v>
      </c>
    </row>
    <row r="28" spans="1:19" x14ac:dyDescent="0.25">
      <c r="A28" s="2" t="str">
        <f>LEFT(C28,7)</f>
        <v>0003465</v>
      </c>
      <c r="B28" s="1" t="str">
        <f>MID(C28,8,19)</f>
        <v>Pche3LALUVITOP-Ce6-</v>
      </c>
      <c r="C28" t="s">
        <v>45</v>
      </c>
      <c r="D28" s="3">
        <v>2520</v>
      </c>
      <c r="E28" s="3">
        <v>2520</v>
      </c>
      <c r="F28" s="4">
        <v>1</v>
      </c>
      <c r="G28" s="5">
        <f t="shared" ca="1" si="0"/>
        <v>2721.6</v>
      </c>
      <c r="H28" s="6">
        <f t="shared" ca="1" si="2"/>
        <v>292.49504785652357</v>
      </c>
      <c r="I28" s="6">
        <f t="shared" ca="1" si="2"/>
        <v>283.61978557576867</v>
      </c>
      <c r="J28" s="6">
        <f t="shared" ca="1" si="2"/>
        <v>343.01706599313258</v>
      </c>
      <c r="K28" s="6">
        <f t="shared" ca="1" si="2"/>
        <v>300.37324976814142</v>
      </c>
      <c r="L28" s="6">
        <f t="shared" ca="1" si="2"/>
        <v>289.70798678063261</v>
      </c>
      <c r="M28" s="6">
        <f t="shared" ca="1" si="2"/>
        <v>314.7166428047081</v>
      </c>
      <c r="N28" s="6">
        <f t="shared" ca="1" si="2"/>
        <v>247.59662837823379</v>
      </c>
      <c r="O28" s="6">
        <f t="shared" ca="1" si="2"/>
        <v>123.233099483136</v>
      </c>
      <c r="P28" s="6">
        <f t="shared" ca="1" si="2"/>
        <v>96.160867182485845</v>
      </c>
      <c r="Q28" s="6">
        <f t="shared" ca="1" si="2"/>
        <v>121.48768443811178</v>
      </c>
      <c r="R28" s="6">
        <f t="shared" ca="1" si="2"/>
        <v>157.31346210270669</v>
      </c>
      <c r="S28" s="6">
        <f t="shared" ca="1" si="2"/>
        <v>151.87847963641889</v>
      </c>
    </row>
    <row r="29" spans="1:19" x14ac:dyDescent="0.25">
      <c r="A29" s="2" t="str">
        <f>LEFT(C29,7)</f>
        <v>0023878</v>
      </c>
      <c r="B29" s="1" t="str">
        <f>MID(C29,8,19)</f>
        <v>Pche5LALUVITOPCUBIC</v>
      </c>
      <c r="C29" t="s">
        <v>46</v>
      </c>
      <c r="D29" s="3">
        <v>2460</v>
      </c>
      <c r="E29" s="3">
        <v>60</v>
      </c>
      <c r="F29" s="4">
        <v>2.4390243902439025E-2</v>
      </c>
      <c r="G29" s="5">
        <f t="shared" ca="1" si="0"/>
        <v>256.80000000000018</v>
      </c>
      <c r="H29" s="6">
        <f t="shared" ca="1" si="2"/>
        <v>27.598739083463887</v>
      </c>
      <c r="I29" s="6">
        <f t="shared" ca="1" si="2"/>
        <v>26.761302519054031</v>
      </c>
      <c r="J29" s="6">
        <f t="shared" ca="1" si="2"/>
        <v>32.36580781416685</v>
      </c>
      <c r="K29" s="6">
        <f t="shared" ca="1" si="2"/>
        <v>28.342096759427825</v>
      </c>
      <c r="L29" s="6">
        <f t="shared" ca="1" si="2"/>
        <v>27.335762421100274</v>
      </c>
      <c r="M29" s="6">
        <f t="shared" ca="1" si="2"/>
        <v>29.695485696740558</v>
      </c>
      <c r="N29" s="6">
        <f t="shared" ca="1" si="2"/>
        <v>23.362292095653469</v>
      </c>
      <c r="O29" s="6">
        <f t="shared" ca="1" si="2"/>
        <v>11.627814501495205</v>
      </c>
      <c r="P29" s="6">
        <f t="shared" ca="1" si="2"/>
        <v>9.0733798840617226</v>
      </c>
      <c r="Q29" s="6">
        <f t="shared" ca="1" si="2"/>
        <v>11.463123663913555</v>
      </c>
      <c r="R29" s="6">
        <f t="shared" ca="1" si="2"/>
        <v>14.843510092583447</v>
      </c>
      <c r="S29" s="6">
        <f t="shared" ca="1" si="2"/>
        <v>14.330685468339359</v>
      </c>
    </row>
    <row r="30" spans="1:19" x14ac:dyDescent="0.25">
      <c r="A30" s="2" t="str">
        <f>LEFT(C30,7)</f>
        <v>0037752</v>
      </c>
      <c r="B30" s="1" t="str">
        <f>MID(C30,8,19)</f>
        <v>Pche3LEVOH-Ce12-CUB</v>
      </c>
      <c r="C30" t="s">
        <v>47</v>
      </c>
      <c r="D30" s="3">
        <v>2240</v>
      </c>
      <c r="E30" s="3">
        <v>2240</v>
      </c>
      <c r="F30" s="4">
        <v>1</v>
      </c>
      <c r="G30" s="5">
        <f t="shared" ca="1" si="0"/>
        <v>2419.1999999999998</v>
      </c>
      <c r="H30" s="6">
        <f t="shared" ca="1" si="2"/>
        <v>259.99559809468764</v>
      </c>
      <c r="I30" s="6">
        <f t="shared" ca="1" si="2"/>
        <v>252.10647606734992</v>
      </c>
      <c r="J30" s="6">
        <f t="shared" ca="1" si="2"/>
        <v>304.90405866056227</v>
      </c>
      <c r="K30" s="6">
        <f t="shared" ca="1" si="2"/>
        <v>266.99844423834793</v>
      </c>
      <c r="L30" s="6">
        <f t="shared" ca="1" si="2"/>
        <v>257.5182104716734</v>
      </c>
      <c r="M30" s="6">
        <f t="shared" ca="1" si="2"/>
        <v>279.74812693751829</v>
      </c>
      <c r="N30" s="6">
        <f t="shared" ca="1" si="2"/>
        <v>220.08589189176337</v>
      </c>
      <c r="O30" s="6">
        <f t="shared" ca="1" si="2"/>
        <v>109.54053287389867</v>
      </c>
      <c r="P30" s="6">
        <f t="shared" ca="1" si="2"/>
        <v>85.476326384431857</v>
      </c>
      <c r="Q30" s="6">
        <f t="shared" ca="1" si="2"/>
        <v>107.98905283387714</v>
      </c>
      <c r="R30" s="6">
        <f t="shared" ca="1" si="2"/>
        <v>139.83418853573926</v>
      </c>
      <c r="S30" s="6">
        <f t="shared" ca="1" si="2"/>
        <v>135.00309301015011</v>
      </c>
    </row>
    <row r="31" spans="1:19" x14ac:dyDescent="0.25">
      <c r="A31" s="2" t="str">
        <f>LEFT(C31,7)</f>
        <v>0037594</v>
      </c>
      <c r="B31" s="1" t="str">
        <f>MID(C31,8,19)</f>
        <v>Pche5LEVOHCONTARCE6</v>
      </c>
      <c r="C31" t="s">
        <v>48</v>
      </c>
      <c r="D31" s="3">
        <v>2000</v>
      </c>
      <c r="E31" s="3">
        <v>2000</v>
      </c>
      <c r="F31" s="4">
        <v>1</v>
      </c>
      <c r="G31" s="5">
        <f t="shared" ca="1" si="0"/>
        <v>2160</v>
      </c>
      <c r="H31" s="6">
        <f t="shared" ca="1" si="2"/>
        <v>232.13892687025682</v>
      </c>
      <c r="I31" s="6">
        <f t="shared" ca="1" si="2"/>
        <v>225.09506791727674</v>
      </c>
      <c r="J31" s="6">
        <f t="shared" ca="1" si="2"/>
        <v>272.2357666612163</v>
      </c>
      <c r="K31" s="6">
        <f t="shared" ca="1" si="2"/>
        <v>238.3914680699535</v>
      </c>
      <c r="L31" s="6">
        <f t="shared" ca="1" si="2"/>
        <v>229.92697363542271</v>
      </c>
      <c r="M31" s="6">
        <f t="shared" ca="1" si="2"/>
        <v>249.77511333706991</v>
      </c>
      <c r="N31" s="6">
        <f t="shared" ca="1" si="2"/>
        <v>196.50526061764586</v>
      </c>
      <c r="O31" s="6">
        <f t="shared" ca="1" si="2"/>
        <v>97.804047208838099</v>
      </c>
      <c r="P31" s="6">
        <f t="shared" ca="1" si="2"/>
        <v>76.31814855752846</v>
      </c>
      <c r="Q31" s="6">
        <f t="shared" ca="1" si="2"/>
        <v>96.418797173104593</v>
      </c>
      <c r="R31" s="6">
        <f t="shared" ca="1" si="2"/>
        <v>124.85195404976722</v>
      </c>
      <c r="S31" s="6">
        <f t="shared" ca="1" si="2"/>
        <v>120.53847590191975</v>
      </c>
    </row>
    <row r="32" spans="1:19" x14ac:dyDescent="0.25">
      <c r="A32" s="2" t="str">
        <f>LEFT(C32,7)</f>
        <v>0024310</v>
      </c>
      <c r="B32" s="1" t="str">
        <f>MID(C32,8,19)</f>
        <v>Pche5LALUVITOP-Ce6-</v>
      </c>
      <c r="C32" t="s">
        <v>49</v>
      </c>
      <c r="D32" s="3">
        <v>1680</v>
      </c>
      <c r="E32" s="3"/>
      <c r="F32" s="4">
        <v>0</v>
      </c>
      <c r="G32" s="5">
        <f t="shared" ca="1" si="0"/>
        <v>134.39999999999986</v>
      </c>
      <c r="H32" s="6">
        <f t="shared" ca="1" si="2"/>
        <v>14.4441998941493</v>
      </c>
      <c r="I32" s="6">
        <f t="shared" ca="1" si="2"/>
        <v>14.005915337074981</v>
      </c>
      <c r="J32" s="6">
        <f t="shared" ca="1" si="2"/>
        <v>16.93911437003122</v>
      </c>
      <c r="K32" s="6">
        <f t="shared" ca="1" si="2"/>
        <v>14.833246902130425</v>
      </c>
      <c r="L32" s="6">
        <f t="shared" ca="1" si="2"/>
        <v>14.306567248426287</v>
      </c>
      <c r="M32" s="6">
        <f t="shared" ca="1" si="2"/>
        <v>15.541562607639891</v>
      </c>
      <c r="N32" s="6">
        <f t="shared" ca="1" si="2"/>
        <v>12.226993993986842</v>
      </c>
      <c r="O32" s="6">
        <f t="shared" ca="1" si="2"/>
        <v>6.0855851596610311</v>
      </c>
      <c r="P32" s="6">
        <f t="shared" ca="1" si="2"/>
        <v>4.7486847991350993</v>
      </c>
      <c r="Q32" s="6">
        <f t="shared" ca="1" si="2"/>
        <v>5.9993918241042801</v>
      </c>
      <c r="R32" s="6">
        <f t="shared" ca="1" si="2"/>
        <v>7.7685660297632859</v>
      </c>
      <c r="S32" s="6">
        <f t="shared" ca="1" si="2"/>
        <v>7.5001718338972214</v>
      </c>
    </row>
    <row r="33" spans="1:19" x14ac:dyDescent="0.25">
      <c r="A33" s="2" t="str">
        <f>LEFT(C33,7)</f>
        <v>0037606</v>
      </c>
      <c r="B33" s="1" t="str">
        <f>MID(C33,8,19)</f>
        <v>Pche10LEVOHCONTARCE</v>
      </c>
      <c r="C33" t="s">
        <v>50</v>
      </c>
      <c r="D33" s="3">
        <v>1600</v>
      </c>
      <c r="E33" s="3">
        <v>1600</v>
      </c>
      <c r="F33" s="4">
        <v>1</v>
      </c>
      <c r="G33" s="5">
        <f t="shared" ca="1" si="0"/>
        <v>1728</v>
      </c>
      <c r="H33" s="6">
        <f t="shared" ca="1" si="2"/>
        <v>185.71114149620547</v>
      </c>
      <c r="I33" s="6">
        <f t="shared" ca="1" si="2"/>
        <v>180.07605433382139</v>
      </c>
      <c r="J33" s="6">
        <f t="shared" ca="1" si="2"/>
        <v>217.78861332897307</v>
      </c>
      <c r="K33" s="6">
        <f t="shared" ca="1" si="2"/>
        <v>190.71317445596281</v>
      </c>
      <c r="L33" s="6">
        <f t="shared" ca="1" si="2"/>
        <v>183.94157890833816</v>
      </c>
      <c r="M33" s="6">
        <f t="shared" ca="1" si="2"/>
        <v>199.82009066965594</v>
      </c>
      <c r="N33" s="6">
        <f t="shared" ca="1" si="2"/>
        <v>157.2042084941167</v>
      </c>
      <c r="O33" s="6">
        <f t="shared" ca="1" si="2"/>
        <v>78.243237767070482</v>
      </c>
      <c r="P33" s="6">
        <f t="shared" ca="1" si="2"/>
        <v>61.054518846022759</v>
      </c>
      <c r="Q33" s="6">
        <f t="shared" ca="1" si="2"/>
        <v>77.135037738483675</v>
      </c>
      <c r="R33" s="6">
        <f t="shared" ca="1" si="2"/>
        <v>99.881563239813772</v>
      </c>
      <c r="S33" s="6">
        <f t="shared" ca="1" si="2"/>
        <v>96.430780721535797</v>
      </c>
    </row>
    <row r="34" spans="1:19" x14ac:dyDescent="0.25">
      <c r="A34" s="2" t="str">
        <f>LEFT(C34,7)</f>
        <v>0003482</v>
      </c>
      <c r="B34" s="1" t="str">
        <f>MID(C34,8,19)</f>
        <v>Pche3LALUVITOPVERTM</v>
      </c>
      <c r="C34" t="s">
        <v>51</v>
      </c>
      <c r="D34" s="3">
        <v>1460</v>
      </c>
      <c r="E34" s="3">
        <v>1130</v>
      </c>
      <c r="F34" s="4">
        <v>0.77397260273972601</v>
      </c>
      <c r="G34" s="5">
        <f t="shared" ca="1" si="0"/>
        <v>1246.8</v>
      </c>
      <c r="H34" s="6">
        <f t="shared" ca="1" si="2"/>
        <v>133.99574723233158</v>
      </c>
      <c r="I34" s="6">
        <f t="shared" ca="1" si="2"/>
        <v>129.9298753144725</v>
      </c>
      <c r="J34" s="6">
        <f t="shared" ca="1" si="2"/>
        <v>157.14053420055765</v>
      </c>
      <c r="K34" s="6">
        <f t="shared" ca="1" si="2"/>
        <v>137.6048529581565</v>
      </c>
      <c r="L34" s="6">
        <f t="shared" ca="1" si="2"/>
        <v>132.718958670669</v>
      </c>
      <c r="M34" s="6">
        <f t="shared" ca="1" si="2"/>
        <v>144.1757459762309</v>
      </c>
      <c r="N34" s="6">
        <f t="shared" ca="1" si="2"/>
        <v>113.42720321207447</v>
      </c>
      <c r="O34" s="6">
        <f t="shared" ca="1" si="2"/>
        <v>56.454669472212657</v>
      </c>
      <c r="P34" s="6">
        <f t="shared" ca="1" si="2"/>
        <v>44.052531306262253</v>
      </c>
      <c r="Q34" s="6">
        <f t="shared" ca="1" si="2"/>
        <v>55.655072368253151</v>
      </c>
      <c r="R34" s="6">
        <f t="shared" ca="1" si="2"/>
        <v>72.067322365393409</v>
      </c>
      <c r="S34" s="6">
        <f t="shared" ca="1" si="2"/>
        <v>69.577486923385905</v>
      </c>
    </row>
    <row r="35" spans="1:19" x14ac:dyDescent="0.25">
      <c r="A35" s="2" t="str">
        <f>LEFT(C35,7)</f>
        <v>0040049</v>
      </c>
      <c r="B35" s="1" t="str">
        <f>MID(C35,8,19)</f>
        <v>Pche5LEVOHARCE6BLAN</v>
      </c>
      <c r="C35" t="s">
        <v>52</v>
      </c>
      <c r="D35" s="3">
        <v>1200</v>
      </c>
      <c r="E35" s="3"/>
      <c r="F35" s="4">
        <v>0</v>
      </c>
      <c r="G35" s="5">
        <f t="shared" ca="1" si="0"/>
        <v>96</v>
      </c>
      <c r="H35" s="6">
        <f t="shared" ca="1" si="2"/>
        <v>10.317285638678081</v>
      </c>
      <c r="I35" s="6">
        <f t="shared" ca="1" si="2"/>
        <v>10.004225240767855</v>
      </c>
      <c r="J35" s="6">
        <f t="shared" ca="1" si="2"/>
        <v>12.09936740716517</v>
      </c>
      <c r="K35" s="6">
        <f t="shared" ca="1" si="2"/>
        <v>10.595176358664601</v>
      </c>
      <c r="L35" s="6">
        <f t="shared" ca="1" si="2"/>
        <v>10.218976606018787</v>
      </c>
      <c r="M35" s="6">
        <f t="shared" ca="1" si="2"/>
        <v>11.101116148314219</v>
      </c>
      <c r="N35" s="6">
        <f t="shared" ca="1" si="2"/>
        <v>8.733567138562039</v>
      </c>
      <c r="O35" s="6">
        <f t="shared" ca="1" si="2"/>
        <v>4.3468465426150269</v>
      </c>
      <c r="P35" s="6">
        <f t="shared" ca="1" si="2"/>
        <v>3.3919177136679313</v>
      </c>
      <c r="Q35" s="6">
        <f t="shared" ca="1" si="2"/>
        <v>4.2852798743602047</v>
      </c>
      <c r="R35" s="6">
        <f t="shared" ca="1" si="2"/>
        <v>5.5489757355452092</v>
      </c>
      <c r="S35" s="6">
        <f t="shared" ca="1" si="2"/>
        <v>5.3572655956408779</v>
      </c>
    </row>
    <row r="36" spans="1:19" x14ac:dyDescent="0.25">
      <c r="A36" s="2" t="str">
        <f>LEFT(C36,7)</f>
        <v>0028527</v>
      </c>
      <c r="B36" s="1" t="str">
        <f>MID(C36,8,19)</f>
        <v>Pche3LTransVITOP-Co</v>
      </c>
      <c r="C36" t="s">
        <v>53</v>
      </c>
      <c r="D36" s="3">
        <v>1120</v>
      </c>
      <c r="E36" s="3">
        <v>1120</v>
      </c>
      <c r="F36" s="4">
        <v>1</v>
      </c>
      <c r="G36" s="5">
        <f t="shared" ca="1" si="0"/>
        <v>1209.5999999999999</v>
      </c>
      <c r="H36" s="6">
        <f t="shared" ca="1" si="2"/>
        <v>129.99779904734382</v>
      </c>
      <c r="I36" s="6">
        <f t="shared" ca="1" si="2"/>
        <v>126.05323803367496</v>
      </c>
      <c r="J36" s="6">
        <f t="shared" ca="1" si="2"/>
        <v>152.45202933028114</v>
      </c>
      <c r="K36" s="6">
        <f t="shared" ca="1" si="2"/>
        <v>133.49922211917396</v>
      </c>
      <c r="L36" s="6">
        <f t="shared" ca="1" si="2"/>
        <v>128.7591052358367</v>
      </c>
      <c r="M36" s="6">
        <f t="shared" ca="1" si="2"/>
        <v>139.87406346875915</v>
      </c>
      <c r="N36" s="6">
        <f t="shared" ca="1" si="2"/>
        <v>110.04294594588168</v>
      </c>
      <c r="O36" s="6">
        <f t="shared" ca="1" si="2"/>
        <v>54.770266436949335</v>
      </c>
      <c r="P36" s="6">
        <f t="shared" ca="1" si="2"/>
        <v>42.738163192215929</v>
      </c>
      <c r="Q36" s="6">
        <f t="shared" ca="1" si="2"/>
        <v>53.994526416938569</v>
      </c>
      <c r="R36" s="6">
        <f t="shared" ca="1" si="2"/>
        <v>69.917094267869629</v>
      </c>
      <c r="S36" s="6">
        <f t="shared" ca="1" si="2"/>
        <v>67.501546505075055</v>
      </c>
    </row>
    <row r="37" spans="1:19" x14ac:dyDescent="0.25">
      <c r="A37" s="2" t="str">
        <f>LEFT(C37,7)</f>
        <v>0003462</v>
      </c>
      <c r="B37" s="1" t="str">
        <f>MID(C37,8,19)</f>
        <v>Pche3LTRANSPVITOP-C</v>
      </c>
      <c r="C37" t="s">
        <v>54</v>
      </c>
      <c r="D37" s="3">
        <v>1080</v>
      </c>
      <c r="E37" s="3">
        <v>800</v>
      </c>
      <c r="F37" s="4">
        <v>0.7407407407407407</v>
      </c>
      <c r="G37" s="5">
        <f t="shared" ca="1" si="0"/>
        <v>886.39999999999986</v>
      </c>
      <c r="H37" s="6">
        <f t="shared" ca="1" si="2"/>
        <v>95.262937397127601</v>
      </c>
      <c r="I37" s="6">
        <f t="shared" ca="1" si="2"/>
        <v>92.372346389756515</v>
      </c>
      <c r="J37" s="6">
        <f t="shared" ca="1" si="2"/>
        <v>111.71749239282505</v>
      </c>
      <c r="K37" s="6">
        <f t="shared" ca="1" si="2"/>
        <v>97.828795045003133</v>
      </c>
      <c r="L37" s="6">
        <f t="shared" ca="1" si="2"/>
        <v>94.355217328906789</v>
      </c>
      <c r="M37" s="6">
        <f t="shared" ca="1" si="2"/>
        <v>102.5003057694346</v>
      </c>
      <c r="N37" s="6">
        <f t="shared" ca="1" si="2"/>
        <v>80.63993657938947</v>
      </c>
      <c r="O37" s="6">
        <f t="shared" ca="1" si="2"/>
        <v>40.135883076812078</v>
      </c>
      <c r="P37" s="6">
        <f t="shared" ca="1" si="2"/>
        <v>31.318706889533892</v>
      </c>
      <c r="Q37" s="6">
        <f t="shared" ca="1" si="2"/>
        <v>39.567417506592548</v>
      </c>
      <c r="R37" s="6">
        <f t="shared" ca="1" si="2"/>
        <v>51.235542624867428</v>
      </c>
      <c r="S37" s="6">
        <f t="shared" ca="1" si="2"/>
        <v>49.465418999750767</v>
      </c>
    </row>
    <row r="38" spans="1:19" x14ac:dyDescent="0.25">
      <c r="A38" s="2" t="str">
        <f>LEFT(C38,7)</f>
        <v>0024311</v>
      </c>
      <c r="B38" s="1" t="str">
        <f>MID(C38,8,19)</f>
        <v>Pche10LTRANSPVITOPC</v>
      </c>
      <c r="C38" t="s">
        <v>55</v>
      </c>
      <c r="D38" s="3">
        <v>950</v>
      </c>
      <c r="E38" s="3">
        <v>760</v>
      </c>
      <c r="F38" s="4">
        <v>0.8</v>
      </c>
      <c r="G38" s="5">
        <f t="shared" ca="1" si="0"/>
        <v>836</v>
      </c>
      <c r="H38" s="6">
        <f t="shared" ca="1" si="2"/>
        <v>89.846362436821622</v>
      </c>
      <c r="I38" s="6">
        <f t="shared" ca="1" si="2"/>
        <v>87.120128138353394</v>
      </c>
      <c r="J38" s="6">
        <f t="shared" ca="1" si="2"/>
        <v>105.36532450406335</v>
      </c>
      <c r="K38" s="6">
        <f t="shared" ca="1" si="2"/>
        <v>92.266327456704232</v>
      </c>
      <c r="L38" s="6">
        <f t="shared" ca="1" si="2"/>
        <v>88.990254610746931</v>
      </c>
      <c r="M38" s="6">
        <f t="shared" ca="1" si="2"/>
        <v>96.67221979156966</v>
      </c>
      <c r="N38" s="6">
        <f t="shared" ca="1" si="2"/>
        <v>76.054813831644424</v>
      </c>
      <c r="O38" s="6">
        <f t="shared" ca="1" si="2"/>
        <v>37.85378864193919</v>
      </c>
      <c r="P38" s="6">
        <f t="shared" ca="1" si="2"/>
        <v>29.537950089858235</v>
      </c>
      <c r="Q38" s="6">
        <f t="shared" ca="1" si="2"/>
        <v>37.317645572553445</v>
      </c>
      <c r="R38" s="6">
        <f t="shared" ca="1" si="2"/>
        <v>48.3223303637062</v>
      </c>
      <c r="S38" s="6">
        <f t="shared" ca="1" si="2"/>
        <v>46.652854562039309</v>
      </c>
    </row>
    <row r="39" spans="1:19" x14ac:dyDescent="0.25">
      <c r="A39" s="2" t="str">
        <f>LEFT(C39,7)</f>
        <v>0025913</v>
      </c>
      <c r="B39" s="1" t="str">
        <f>MID(C39,8,19)</f>
        <v>Pche5LTRANSCe6-OPTO</v>
      </c>
      <c r="C39" t="s">
        <v>56</v>
      </c>
      <c r="D39" s="3">
        <v>880</v>
      </c>
      <c r="E39" s="3">
        <v>480</v>
      </c>
      <c r="F39" s="4">
        <v>0.54545454545454541</v>
      </c>
      <c r="G39" s="5">
        <f t="shared" ca="1" si="0"/>
        <v>550.39999999999986</v>
      </c>
      <c r="H39" s="6">
        <f t="shared" ca="1" si="2"/>
        <v>59.15243766175432</v>
      </c>
      <c r="I39" s="6">
        <f t="shared" ca="1" si="2"/>
        <v>57.35755804706902</v>
      </c>
      <c r="J39" s="6">
        <f t="shared" ca="1" si="2"/>
        <v>69.369706467746951</v>
      </c>
      <c r="K39" s="6">
        <f t="shared" ca="1" si="2"/>
        <v>60.745677789677025</v>
      </c>
      <c r="L39" s="6">
        <f t="shared" ca="1" si="2"/>
        <v>58.588799207841028</v>
      </c>
      <c r="M39" s="6">
        <f t="shared" ca="1" si="2"/>
        <v>63.646399250334838</v>
      </c>
      <c r="N39" s="6">
        <f t="shared" ca="1" si="2"/>
        <v>50.07245159442234</v>
      </c>
      <c r="O39" s="6">
        <f t="shared" ca="1" si="2"/>
        <v>24.92192017765948</v>
      </c>
      <c r="P39" s="6">
        <f t="shared" ca="1" si="2"/>
        <v>19.446994891696136</v>
      </c>
      <c r="Q39" s="6">
        <f t="shared" ca="1" si="2"/>
        <v>24.568937946331832</v>
      </c>
      <c r="R39" s="6">
        <f t="shared" ca="1" si="2"/>
        <v>31.814127550459194</v>
      </c>
      <c r="S39" s="6">
        <f t="shared" ca="1" si="2"/>
        <v>30.714989415007693</v>
      </c>
    </row>
    <row r="40" spans="1:19" x14ac:dyDescent="0.25">
      <c r="A40" s="2" t="str">
        <f>LEFT(C40,7)</f>
        <v>0036311</v>
      </c>
      <c r="B40" s="1" t="str">
        <f>MID(C40,8,19)</f>
        <v>Pche3LALUVITOP-Ce12</v>
      </c>
      <c r="C40" t="s">
        <v>57</v>
      </c>
      <c r="D40" s="3">
        <v>840</v>
      </c>
      <c r="E40" s="3">
        <v>560</v>
      </c>
      <c r="F40" s="4">
        <v>0.66666666666666663</v>
      </c>
      <c r="G40" s="5">
        <f t="shared" ca="1" si="0"/>
        <v>627.19999999999993</v>
      </c>
      <c r="H40" s="6">
        <f t="shared" ca="1" si="2"/>
        <v>67.406266172696789</v>
      </c>
      <c r="I40" s="6">
        <f t="shared" ca="1" si="2"/>
        <v>65.360938239683307</v>
      </c>
      <c r="J40" s="6">
        <f t="shared" ca="1" si="2"/>
        <v>79.049200393479097</v>
      </c>
      <c r="K40" s="6">
        <f t="shared" ca="1" si="2"/>
        <v>69.221818876608708</v>
      </c>
      <c r="L40" s="6">
        <f t="shared" ca="1" si="2"/>
        <v>66.76398049265606</v>
      </c>
      <c r="M40" s="6">
        <f t="shared" ca="1" si="2"/>
        <v>72.527292168986222</v>
      </c>
      <c r="N40" s="6">
        <f t="shared" ca="1" si="2"/>
        <v>57.059305305271977</v>
      </c>
      <c r="O40" s="6">
        <f t="shared" ca="1" si="2"/>
        <v>28.399397411751504</v>
      </c>
      <c r="P40" s="6">
        <f t="shared" ca="1" si="2"/>
        <v>22.160529062630481</v>
      </c>
      <c r="Q40" s="6">
        <f t="shared" ca="1" si="2"/>
        <v>27.997161845819999</v>
      </c>
      <c r="R40" s="6">
        <f t="shared" ca="1" si="2"/>
        <v>36.253308138895363</v>
      </c>
      <c r="S40" s="6">
        <f t="shared" ca="1" si="2"/>
        <v>35.000801891520396</v>
      </c>
    </row>
    <row r="41" spans="1:19" x14ac:dyDescent="0.25">
      <c r="A41" s="2" t="str">
        <f>LEFT(C41,7)</f>
        <v>0003460</v>
      </c>
      <c r="B41" s="1" t="str">
        <f>MID(C41,8,19)</f>
        <v>Pche10LTRANSPVITOPM</v>
      </c>
      <c r="C41" t="s">
        <v>58</v>
      </c>
      <c r="D41" s="3">
        <v>190</v>
      </c>
      <c r="E41" s="3"/>
      <c r="F41" s="4">
        <v>0</v>
      </c>
      <c r="G41" s="5">
        <f t="shared" ca="1" si="0"/>
        <v>15.199999999999989</v>
      </c>
      <c r="H41" s="6">
        <f t="shared" ca="1" si="2"/>
        <v>1.6335702261240284</v>
      </c>
      <c r="I41" s="6">
        <f t="shared" ca="1" si="2"/>
        <v>1.5840023297882424</v>
      </c>
      <c r="J41" s="6">
        <f t="shared" ca="1" si="2"/>
        <v>1.9157331728011504</v>
      </c>
      <c r="K41" s="6">
        <f t="shared" ca="1" si="2"/>
        <v>1.6775695901218937</v>
      </c>
      <c r="L41" s="6">
        <f t="shared" ca="1" si="2"/>
        <v>1.6180046292863066</v>
      </c>
      <c r="M41" s="6">
        <f t="shared" ca="1" si="2"/>
        <v>1.7576767234830832</v>
      </c>
      <c r="N41" s="6">
        <f t="shared" ca="1" si="2"/>
        <v>1.3828147969389883</v>
      </c>
      <c r="O41" s="6">
        <f t="shared" ca="1" si="2"/>
        <v>0.68825070258071208</v>
      </c>
      <c r="P41" s="6">
        <f t="shared" ca="1" si="2"/>
        <v>0.53705363799742201</v>
      </c>
      <c r="Q41" s="6">
        <f t="shared" ca="1" si="2"/>
        <v>0.67850264677369854</v>
      </c>
      <c r="R41" s="6">
        <f t="shared" ca="1" si="2"/>
        <v>0.87858782479465758</v>
      </c>
      <c r="S41" s="6">
        <f t="shared" ca="1" si="2"/>
        <v>0.84823371930980507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816A-BF53-4B0D-9554-0F13326BA279}">
  <dimension ref="A1:S1"/>
  <sheetViews>
    <sheetView workbookViewId="0">
      <selection activeCell="A2" sqref="A2"/>
    </sheetView>
  </sheetViews>
  <sheetFormatPr baseColWidth="10" defaultRowHeight="15" x14ac:dyDescent="0.25"/>
  <cols>
    <col min="1" max="1" width="12.85546875" bestFit="1" customWidth="1"/>
    <col min="2" max="2" width="12.28515625" bestFit="1" customWidth="1"/>
    <col min="3" max="4" width="10" bestFit="1" customWidth="1"/>
    <col min="5" max="5" width="11.5703125" bestFit="1" customWidth="1"/>
    <col min="6" max="6" width="9" bestFit="1" customWidth="1"/>
    <col min="7" max="7" width="5.28515625" bestFit="1" customWidth="1"/>
    <col min="8" max="9" width="11.28515625" bestFit="1" customWidth="1"/>
    <col min="10" max="10" width="9.28515625" bestFit="1" customWidth="1"/>
    <col min="11" max="11" width="9.140625" bestFit="1" customWidth="1"/>
    <col min="12" max="12" width="8.28515625" bestFit="1" customWidth="1"/>
    <col min="13" max="13" width="8.5703125" bestFit="1" customWidth="1"/>
    <col min="14" max="14" width="9.42578125" bestFit="1" customWidth="1"/>
    <col min="15" max="15" width="8.28515625" bestFit="1" customWidth="1"/>
    <col min="16" max="16" width="13.85546875" bestFit="1" customWidth="1"/>
    <col min="17" max="17" width="11.140625" bestFit="1" customWidth="1"/>
    <col min="18" max="18" width="13.42578125" bestFit="1" customWidth="1"/>
    <col min="19" max="19" width="13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Poches ORA DC</vt:lpstr>
      <vt:lpstr>Poches Global ORA 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Wicart</dc:creator>
  <cp:lastModifiedBy>Eric Wicart</cp:lastModifiedBy>
  <dcterms:created xsi:type="dcterms:W3CDTF">2023-10-18T13:57:02Z</dcterms:created>
  <dcterms:modified xsi:type="dcterms:W3CDTF">2023-10-18T13:59:53Z</dcterms:modified>
</cp:coreProperties>
</file>