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bert\Documents\Z90\Joc62\"/>
    </mc:Choice>
  </mc:AlternateContent>
  <xr:revisionPtr revIDLastSave="0" documentId="13_ncr:1_{275F388F-75BB-4180-8E11-A13D1640E43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  <sheet name="Feuil2" sheetId="4" r:id="rId2"/>
    <sheet name="Feuil3" sheetId="5" r:id="rId3"/>
    <sheet name="Feuil4" sheetId="6" r:id="rId4"/>
    <sheet name="Feuil5" sheetId="7" r:id="rId5"/>
    <sheet name="Feuil6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8" l="1"/>
  <c r="G10" i="8"/>
  <c r="H10" i="8" s="1"/>
  <c r="I10" i="8" s="1"/>
  <c r="E10" i="8"/>
  <c r="D10" i="8"/>
  <c r="G9" i="8"/>
  <c r="H9" i="8" s="1"/>
  <c r="I9" i="8" s="1"/>
  <c r="E9" i="8"/>
  <c r="D9" i="8"/>
  <c r="D8" i="8"/>
  <c r="E8" i="8" s="1"/>
  <c r="G8" i="8" s="1"/>
  <c r="H8" i="8" s="1"/>
  <c r="I8" i="8" s="1"/>
  <c r="D7" i="8"/>
  <c r="E7" i="8" s="1"/>
  <c r="G7" i="8" s="1"/>
  <c r="H7" i="8" s="1"/>
  <c r="I7" i="8" s="1"/>
  <c r="D6" i="8"/>
  <c r="E6" i="8" s="1"/>
  <c r="G6" i="8" s="1"/>
  <c r="H6" i="8" s="1"/>
  <c r="I6" i="8" s="1"/>
  <c r="B6" i="8"/>
  <c r="B7" i="8" s="1"/>
  <c r="B8" i="8" s="1"/>
  <c r="B9" i="8" s="1"/>
  <c r="B10" i="8" s="1"/>
  <c r="D5" i="8"/>
  <c r="E5" i="8" s="1"/>
  <c r="G5" i="8" s="1"/>
  <c r="H5" i="8" s="1"/>
  <c r="I5" i="8" s="1"/>
  <c r="B5" i="8"/>
  <c r="D4" i="8"/>
  <c r="E4" i="8" s="1"/>
  <c r="I5" i="5"/>
  <c r="I6" i="5"/>
  <c r="I7" i="5"/>
  <c r="I8" i="5"/>
  <c r="I9" i="5"/>
  <c r="I10" i="5"/>
  <c r="I11" i="5"/>
  <c r="I4" i="5"/>
  <c r="I5" i="6"/>
  <c r="I6" i="6"/>
  <c r="I8" i="6"/>
  <c r="I9" i="6"/>
  <c r="I10" i="6"/>
  <c r="I4" i="6"/>
  <c r="I5" i="7"/>
  <c r="I6" i="7"/>
  <c r="I7" i="7"/>
  <c r="I9" i="7"/>
  <c r="I10" i="7"/>
  <c r="I4" i="7"/>
  <c r="H5" i="5"/>
  <c r="H6" i="5"/>
  <c r="H7" i="5"/>
  <c r="H8" i="5"/>
  <c r="H9" i="5"/>
  <c r="H10" i="5"/>
  <c r="H11" i="5"/>
  <c r="H4" i="5"/>
  <c r="H5" i="6"/>
  <c r="H6" i="6"/>
  <c r="H8" i="6"/>
  <c r="H9" i="6"/>
  <c r="H10" i="6"/>
  <c r="H4" i="6"/>
  <c r="H5" i="7"/>
  <c r="H6" i="7"/>
  <c r="H7" i="7"/>
  <c r="H8" i="7"/>
  <c r="I8" i="7" s="1"/>
  <c r="H9" i="7"/>
  <c r="H10" i="7"/>
  <c r="H4" i="7"/>
  <c r="F11" i="7"/>
  <c r="G10" i="7"/>
  <c r="E10" i="7"/>
  <c r="D10" i="7"/>
  <c r="G9" i="7"/>
  <c r="E9" i="7"/>
  <c r="D9" i="7"/>
  <c r="G8" i="7"/>
  <c r="D8" i="7"/>
  <c r="E8" i="7" s="1"/>
  <c r="G7" i="7"/>
  <c r="E7" i="7"/>
  <c r="D7" i="7"/>
  <c r="D6" i="7"/>
  <c r="E6" i="7" s="1"/>
  <c r="G6" i="7" s="1"/>
  <c r="B6" i="7"/>
  <c r="B7" i="7" s="1"/>
  <c r="B8" i="7" s="1"/>
  <c r="B9" i="7" s="1"/>
  <c r="B10" i="7" s="1"/>
  <c r="D5" i="7"/>
  <c r="E5" i="7" s="1"/>
  <c r="G5" i="7" s="1"/>
  <c r="B5" i="7"/>
  <c r="D4" i="7"/>
  <c r="E4" i="7" s="1"/>
  <c r="F11" i="6"/>
  <c r="G10" i="6"/>
  <c r="E10" i="6"/>
  <c r="D10" i="6"/>
  <c r="G9" i="6"/>
  <c r="E9" i="6"/>
  <c r="D9" i="6"/>
  <c r="G8" i="6"/>
  <c r="D8" i="6"/>
  <c r="E8" i="6" s="1"/>
  <c r="G7" i="6"/>
  <c r="H7" i="6" s="1"/>
  <c r="I7" i="6" s="1"/>
  <c r="D7" i="6"/>
  <c r="E7" i="6" s="1"/>
  <c r="D6" i="6"/>
  <c r="E6" i="6" s="1"/>
  <c r="G6" i="6" s="1"/>
  <c r="B6" i="6"/>
  <c r="B7" i="6" s="1"/>
  <c r="B8" i="6" s="1"/>
  <c r="B9" i="6" s="1"/>
  <c r="B10" i="6" s="1"/>
  <c r="D5" i="6"/>
  <c r="E5" i="6" s="1"/>
  <c r="G5" i="6" s="1"/>
  <c r="B5" i="6"/>
  <c r="D4" i="6"/>
  <c r="E4" i="6" s="1"/>
  <c r="G11" i="5"/>
  <c r="G7" i="5"/>
  <c r="G8" i="5"/>
  <c r="G9" i="5"/>
  <c r="G10" i="5"/>
  <c r="E7" i="5"/>
  <c r="E8" i="5"/>
  <c r="E9" i="5"/>
  <c r="E10" i="5"/>
  <c r="D5" i="5"/>
  <c r="E5" i="5" s="1"/>
  <c r="G5" i="5" s="1"/>
  <c r="D6" i="5"/>
  <c r="E6" i="5" s="1"/>
  <c r="G6" i="5" s="1"/>
  <c r="D7" i="5"/>
  <c r="D8" i="5"/>
  <c r="D9" i="5"/>
  <c r="D10" i="5"/>
  <c r="D4" i="5"/>
  <c r="E4" i="5" s="1"/>
  <c r="C26" i="4"/>
  <c r="C25" i="4"/>
  <c r="C16" i="4"/>
  <c r="C24" i="4"/>
  <c r="C15" i="4"/>
  <c r="C6" i="4"/>
  <c r="C23" i="4"/>
  <c r="C14" i="4"/>
  <c r="C5" i="4"/>
  <c r="C22" i="4"/>
  <c r="C13" i="4"/>
  <c r="C4" i="4"/>
  <c r="D27" i="4"/>
  <c r="C27" i="4"/>
  <c r="E27" i="4" s="1"/>
  <c r="B23" i="4"/>
  <c r="B24" i="4" s="1"/>
  <c r="B25" i="4" s="1"/>
  <c r="B26" i="4" s="1"/>
  <c r="D18" i="4"/>
  <c r="C18" i="4"/>
  <c r="B14" i="4"/>
  <c r="B15" i="4" s="1"/>
  <c r="B16" i="4" s="1"/>
  <c r="B17" i="4" s="1"/>
  <c r="F11" i="5"/>
  <c r="B5" i="5"/>
  <c r="B6" i="5" s="1"/>
  <c r="B7" i="5" s="1"/>
  <c r="B8" i="5" s="1"/>
  <c r="B9" i="5" s="1"/>
  <c r="B10" i="5" s="1"/>
  <c r="D9" i="4"/>
  <c r="B5" i="4"/>
  <c r="B6" i="4" s="1"/>
  <c r="B7" i="4" s="1"/>
  <c r="B8" i="4" s="1"/>
  <c r="G4" i="8" l="1"/>
  <c r="H4" i="8" s="1"/>
  <c r="I4" i="8" s="1"/>
  <c r="E11" i="8"/>
  <c r="G11" i="8"/>
  <c r="H11" i="8" s="1"/>
  <c r="I11" i="8" s="1"/>
  <c r="G4" i="7"/>
  <c r="E11" i="7"/>
  <c r="G11" i="7"/>
  <c r="H11" i="7" s="1"/>
  <c r="I11" i="7" s="1"/>
  <c r="G4" i="6"/>
  <c r="E11" i="6"/>
  <c r="G11" i="6" s="1"/>
  <c r="H11" i="6" s="1"/>
  <c r="I11" i="6" s="1"/>
  <c r="E11" i="5"/>
  <c r="G4" i="5"/>
  <c r="C9" i="4"/>
  <c r="E9" i="4" s="1"/>
  <c r="E18" i="4"/>
  <c r="D27" i="1"/>
  <c r="C27" i="1"/>
  <c r="E27" i="1" s="1"/>
  <c r="B23" i="1"/>
  <c r="B24" i="1" s="1"/>
  <c r="B25" i="1" s="1"/>
  <c r="B26" i="1" s="1"/>
  <c r="D18" i="1"/>
  <c r="C18" i="1"/>
  <c r="E18" i="1" s="1"/>
  <c r="B14" i="1"/>
  <c r="B15" i="1" s="1"/>
  <c r="B16" i="1" s="1"/>
  <c r="B17" i="1" s="1"/>
  <c r="B8" i="1"/>
  <c r="B7" i="1"/>
  <c r="D9" i="1"/>
  <c r="C9" i="1"/>
  <c r="B5" i="1"/>
  <c r="B6" i="1" s="1"/>
  <c r="E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DCB6A135-7AFB-4481-ABEA-CB8136C987F9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E4" authorId="0" shapeId="0" xr:uid="{DD02C930-98C8-4A32-AF79-26E0213DB993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9" authorId="0" shapeId="0" xr:uid="{003C90C8-7C7E-4C8A-A20C-28241D90477F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aussi des minutes/secondes</t>
        </r>
      </text>
    </comment>
    <comment ref="E9" authorId="0" shapeId="0" xr:uid="{8DCA52C3-A8E8-4205-A7C9-597BACF5B243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  <comment ref="C13" authorId="0" shapeId="0" xr:uid="{E693517D-F70F-4512-A855-CC3EA8E6879A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E13" authorId="0" shapeId="0" xr:uid="{38E292EF-E57B-47CE-8BA8-229536A38B91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18" authorId="0" shapeId="0" xr:uid="{0D6C2891-73F4-4739-837C-943F40EC1D08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aussi des minutes/secondes</t>
        </r>
      </text>
    </comment>
    <comment ref="E18" authorId="0" shapeId="0" xr:uid="{156214A9-EDC4-4E31-9BE9-33F7A48EBE34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  <comment ref="C22" authorId="0" shapeId="0" xr:uid="{9E06AAFD-7AB4-4EE3-8222-02BBC195FBAF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E22" authorId="0" shapeId="0" xr:uid="{165430AC-B638-4BD5-B0A1-A3C233199A7D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27" authorId="0" shapeId="0" xr:uid="{EEF369B5-F145-4ECF-9D63-6088D2F2D14D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aussi des minutes/secondes</t>
        </r>
      </text>
    </comment>
    <comment ref="E27" authorId="0" shapeId="0" xr:uid="{C76E451E-E9F0-4747-910C-E639F77CB0C1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BD9FB0EF-A38A-4A8D-8C22-DEACF8F042D5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dixièmes de minute.</t>
        </r>
      </text>
    </comment>
    <comment ref="E4" authorId="0" shapeId="0" xr:uid="{A6B14B8B-7A30-45A5-85E3-A1DD54D2DB6E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9" authorId="0" shapeId="0" xr:uid="{EBFA213A-DF9F-40A7-ACB7-B3D7E49C4268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total en minutes/dixièmes de minutes.</t>
        </r>
      </text>
    </comment>
    <comment ref="E9" authorId="0" shapeId="0" xr:uid="{99656E65-53B3-4C88-9003-A86787F0FE71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  <comment ref="C13" authorId="0" shapeId="0" xr:uid="{27C9DBC8-1C48-47FD-A6A9-0BA7AD35AA46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dixièmes de minute.</t>
        </r>
      </text>
    </comment>
    <comment ref="E13" authorId="0" shapeId="0" xr:uid="{E55F139D-1865-4275-B62B-26ADEB824988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18" authorId="0" shapeId="0" xr:uid="{810DB992-988A-40DB-8B2D-B3B868FCE303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total en minutes/dixièmes de minutes.</t>
        </r>
      </text>
    </comment>
    <comment ref="E18" authorId="0" shapeId="0" xr:uid="{D7BD9FB9-EF5B-45B3-834C-5989B23B88A1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  <comment ref="C22" authorId="0" shapeId="0" xr:uid="{66E129B7-B20B-46BE-94F5-510A2E9CFA67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dixièmes de minute.</t>
        </r>
      </text>
    </comment>
    <comment ref="E22" authorId="0" shapeId="0" xr:uid="{6697466F-2096-49AC-AC26-3327B4AF09CE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27" authorId="0" shapeId="0" xr:uid="{B6EC56F4-09E7-418D-8516-90AA5FCC3E84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total en minutes/dixièmes de minutes.</t>
        </r>
      </text>
    </comment>
    <comment ref="E27" authorId="0" shapeId="0" xr:uid="{53598410-189F-4F38-8CF0-3A72E9F5BB20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J'aimerais que le total de la colonne donne la moyenne en minutes/secondes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AF74E4E3-FBBF-48A0-86B3-2F0E1948BA26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I4" authorId="0" shapeId="0" xr:uid="{C374C002-2FDE-4CD5-9CA6-80E0678B5FF5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
minutes/secondes calculés séparément via
une formule.</t>
        </r>
      </text>
    </comment>
    <comment ref="G11" authorId="0" shapeId="0" xr:uid="{E513FF9C-CA4E-4A5B-A9CA-9CAE8307EC99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</t>
        </r>
      </text>
    </comment>
    <comment ref="I11" authorId="0" shapeId="0" xr:uid="{08EF6110-0D90-43C2-80F0-5442011CB10D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minutes/secondes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17184111-A5CB-48CF-BEA2-59191FBD6652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I4" authorId="0" shapeId="0" xr:uid="{BB3E5A1E-32A4-4FD1-9744-D3AA2996EB9C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
minutes/secondes calculés séparément via
une formule.</t>
        </r>
      </text>
    </comment>
    <comment ref="G11" authorId="0" shapeId="0" xr:uid="{05420326-7E21-4DF3-ABB7-6340E50106C4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</t>
        </r>
      </text>
    </comment>
    <comment ref="I11" authorId="0" shapeId="0" xr:uid="{4280D9AC-9B5C-4267-A204-4AFFF18592DB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minutes/secondes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26436376-9A40-41AD-A09D-126DB2A5BE77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I4" authorId="0" shapeId="0" xr:uid="{4F941BA4-3060-4A3B-BE62-5235F1E19A3E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
minutes/secondes calculés séparément via
une formule.</t>
        </r>
      </text>
    </comment>
    <comment ref="G11" authorId="0" shapeId="0" xr:uid="{22D969EF-7544-4389-8E7E-99B9C1B3ACE2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</t>
        </r>
      </text>
    </comment>
    <comment ref="I11" authorId="0" shapeId="0" xr:uid="{A70FDF31-B5D8-468C-AB06-5D4E496BFB86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minutes/secondes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4" authorId="0" shapeId="0" xr:uid="{77B2C604-1C4C-4572-AD90-3191375F7C56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décimales indiquées dans cette colonne sont des secondes et non des dixièmes de minute.</t>
        </r>
      </text>
    </comment>
    <comment ref="I4" authorId="0" shapeId="0" xr:uid="{5BAAD519-FEA5-4684-9B50-D8C6E0E6E037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
minutes/secondes calculés séparément via
une formule.</t>
        </r>
      </text>
    </comment>
    <comment ref="G11" authorId="0" shapeId="0" xr:uid="{FEBE8B41-B370-4709-8A1E-B64B4BE42E35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</t>
        </r>
      </text>
    </comment>
    <comment ref="I11" authorId="0" shapeId="0" xr:uid="{1DBA2736-05B7-4F78-9D31-7484F70988ED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moyenne en minutes/secondes</t>
        </r>
      </text>
    </comment>
  </commentList>
</comments>
</file>

<file path=xl/sharedStrings.xml><?xml version="1.0" encoding="utf-8"?>
<sst xmlns="http://schemas.openxmlformats.org/spreadsheetml/2006/main" count="124" uniqueCount="18">
  <si>
    <t>Vendredi</t>
  </si>
  <si>
    <t>Samedi</t>
  </si>
  <si>
    <t>Dimanche</t>
  </si>
  <si>
    <t>Lundi</t>
  </si>
  <si>
    <t>Mardi</t>
  </si>
  <si>
    <t>Mercredi</t>
  </si>
  <si>
    <t>Jeudi</t>
  </si>
  <si>
    <t>Marche</t>
  </si>
  <si>
    <t>KM</t>
  </si>
  <si>
    <t>Min/Kilo</t>
  </si>
  <si>
    <t>Total/Moyenne semaine</t>
  </si>
  <si>
    <t>Minutes,
     secondes</t>
  </si>
  <si>
    <t>Minutes</t>
  </si>
  <si>
    <r>
      <t xml:space="preserve">Min/Km
</t>
    </r>
    <r>
      <rPr>
        <i/>
        <sz val="11"/>
        <color theme="1"/>
        <rFont val="Calibri"/>
        <family val="2"/>
        <scheme val="minor"/>
      </rPr>
      <t>(mn et sec)</t>
    </r>
  </si>
  <si>
    <t>Partie
entière
de (A)</t>
  </si>
  <si>
    <t>(A)
Minutes,
     secondes</t>
  </si>
  <si>
    <r>
      <t xml:space="preserve">(B)
Min/Km
</t>
    </r>
    <r>
      <rPr>
        <i/>
        <sz val="11"/>
        <color theme="1"/>
        <rFont val="Calibri"/>
        <family val="2"/>
        <scheme val="minor"/>
      </rPr>
      <t>(minutes)</t>
    </r>
  </si>
  <si>
    <t>Partie
entière
de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</si>
</sst>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bgColor rgb="FFFFFFCC"/>
      </patternFill>
    </fill>
    <fill>
      <patternFill patternType="lightUp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4" xfId="0" applyFill="1" applyBorder="1"/>
    <xf numFmtId="16" fontId="0" fillId="2" borderId="4" xfId="0" applyNumberFormat="1" applyFill="1" applyBorder="1"/>
    <xf numFmtId="0" fontId="0" fillId="2" borderId="5" xfId="0" applyFill="1" applyBorder="1"/>
    <xf numFmtId="0" fontId="0" fillId="2" borderId="7" xfId="0" applyFill="1" applyBorder="1"/>
    <xf numFmtId="2" fontId="0" fillId="2" borderId="7" xfId="0" applyNumberFormat="1" applyFill="1" applyBorder="1"/>
    <xf numFmtId="0" fontId="0" fillId="0" borderId="3" xfId="0" applyBorder="1" applyAlignment="1">
      <alignment horizontal="center" vertical="center" wrapText="1"/>
    </xf>
    <xf numFmtId="164" fontId="0" fillId="2" borderId="7" xfId="0" applyNumberFormat="1" applyFill="1" applyBorder="1"/>
    <xf numFmtId="0" fontId="1" fillId="0" borderId="13" xfId="0" applyFont="1" applyBorder="1"/>
    <xf numFmtId="2" fontId="1" fillId="0" borderId="13" xfId="0" applyNumberFormat="1" applyFont="1" applyBorder="1"/>
    <xf numFmtId="0" fontId="0" fillId="3" borderId="7" xfId="0" applyFill="1" applyBorder="1"/>
    <xf numFmtId="2" fontId="0" fillId="3" borderId="7" xfId="0" applyNumberFormat="1" applyFill="1" applyBorder="1"/>
    <xf numFmtId="164" fontId="0" fillId="3" borderId="7" xfId="0" applyNumberFormat="1" applyFill="1" applyBorder="1"/>
    <xf numFmtId="0" fontId="1" fillId="4" borderId="13" xfId="0" applyFont="1" applyFill="1" applyBorder="1"/>
    <xf numFmtId="2" fontId="1" fillId="4" borderId="13" xfId="0" applyNumberFormat="1" applyFont="1" applyFill="1" applyBorder="1"/>
    <xf numFmtId="0" fontId="0" fillId="4" borderId="3" xfId="0" applyFill="1" applyBorder="1" applyAlignment="1">
      <alignment horizontal="center" vertical="center"/>
    </xf>
    <xf numFmtId="0" fontId="0" fillId="2" borderId="6" xfId="0" applyFill="1" applyBorder="1"/>
    <xf numFmtId="16" fontId="0" fillId="2" borderId="0" xfId="0" applyNumberFormat="1" applyFill="1"/>
    <xf numFmtId="2" fontId="0" fillId="2" borderId="8" xfId="0" applyNumberFormat="1" applyFill="1" applyBorder="1"/>
    <xf numFmtId="0" fontId="0" fillId="2" borderId="8" xfId="0" applyFill="1" applyBorder="1"/>
    <xf numFmtId="0" fontId="1" fillId="4" borderId="3" xfId="0" applyFont="1" applyFill="1" applyBorder="1"/>
    <xf numFmtId="2" fontId="1" fillId="0" borderId="3" xfId="0" applyNumberFormat="1" applyFont="1" applyBorder="1"/>
    <xf numFmtId="164" fontId="0" fillId="2" borderId="8" xfId="0" applyNumberFormat="1" applyFill="1" applyBorder="1"/>
    <xf numFmtId="164" fontId="1" fillId="0" borderId="3" xfId="0" applyNumberFormat="1" applyFont="1" applyBorder="1"/>
    <xf numFmtId="2" fontId="1" fillId="5" borderId="3" xfId="0" applyNumberFormat="1" applyFont="1" applyFill="1" applyBorder="1"/>
    <xf numFmtId="0" fontId="1" fillId="5" borderId="3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F5F8"/>
      <color rgb="FFFFFFCC"/>
      <color rgb="FF48E0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88901</xdr:colOff>
      <xdr:row>1</xdr:row>
      <xdr:rowOff>65193</xdr:rowOff>
    </xdr:from>
    <xdr:to>
      <xdr:col>13</xdr:col>
      <xdr:colOff>626535</xdr:colOff>
      <xdr:row>26</xdr:row>
      <xdr:rowOff>59267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822EBECF-4A8B-B7FB-3096-B48732AC36F0}"/>
            </a:ext>
          </a:extLst>
        </xdr:cNvPr>
        <xdr:cNvSpPr/>
      </xdr:nvSpPr>
      <xdr:spPr>
        <a:xfrm>
          <a:off x="4796368" y="251460"/>
          <a:ext cx="5634567" cy="5472007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0" bIns="0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j'abrège « seconde(s) » en « sec » et « minute(s) » en « mn ».</a:t>
          </a:r>
        </a:p>
        <a:p>
          <a:pPr algn="l">
            <a:spcBef>
              <a:spcPts val="500"/>
            </a:spcBef>
          </a:pPr>
          <a:r>
            <a:rPr lang="fr-FR" sz="1100">
              <a:solidFill>
                <a:sysClr val="windowText" lastClr="000000"/>
              </a:solidFill>
            </a:rPr>
            <a:t>en </a:t>
          </a:r>
          <a:r>
            <a:rPr lang="fr-FR" sz="1100" b="0">
              <a:solidFill>
                <a:sysClr val="windowText" lastClr="000000"/>
              </a:solidFill>
            </a:rPr>
            <a:t>C9</a:t>
          </a:r>
          <a:r>
            <a:rPr lang="fr-FR" sz="1100">
              <a:solidFill>
                <a:sysClr val="windowText" lastClr="000000"/>
              </a:solidFill>
            </a:rPr>
            <a:t> : 101,84 ; la</a:t>
          </a:r>
          <a:r>
            <a:rPr lang="fr-FR" sz="1100" baseline="0">
              <a:solidFill>
                <a:sysClr val="windowText" lastClr="000000"/>
              </a:solidFill>
            </a:rPr>
            <a:t> somme est </a:t>
          </a:r>
          <a:r>
            <a:rPr lang="fr-FR" sz="1100" i="1" u="sng" baseline="0">
              <a:solidFill>
                <a:sysClr val="windowText" lastClr="000000"/>
              </a:solidFill>
            </a:rPr>
            <a:t>correcte</a:t>
          </a:r>
          <a:r>
            <a:rPr lang="fr-FR" sz="1100" baseline="0">
              <a:solidFill>
                <a:sysClr val="windowText" lastClr="000000"/>
              </a:solidFill>
            </a:rPr>
            <a:t>, car 33,35 + 34,47 + 34,02 = 101,84 ; </a:t>
          </a:r>
          <a:r>
            <a:rPr lang="fr-FR" sz="1100" b="1" baseline="0">
              <a:solidFill>
                <a:sysClr val="windowText" lastClr="000000"/>
              </a:solidFill>
            </a:rPr>
            <a:t>MAIS</a:t>
          </a:r>
          <a:r>
            <a:rPr lang="fr-FR" sz="1100" baseline="0">
              <a:solidFill>
                <a:sysClr val="windowText" lastClr="000000"/>
              </a:solidFill>
            </a:rPr>
            <a:t> :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dans 84 sec, il y a 60 sec </a:t>
          </a:r>
          <a:r>
            <a:rPr lang="fr-FR" sz="1100" i="1" baseline="0">
              <a:solidFill>
                <a:sysClr val="windowText" lastClr="000000"/>
              </a:solidFill>
            </a:rPr>
            <a:t>(1 mn)</a:t>
          </a:r>
          <a:r>
            <a:rPr lang="fr-FR" sz="1100" baseline="0">
              <a:solidFill>
                <a:sysClr val="windowText" lastClr="000000"/>
              </a:solidFill>
            </a:rPr>
            <a:t> </a:t>
          </a:r>
          <a:r>
            <a:rPr lang="fr-FR" sz="1100" baseline="0">
              <a:solidFill>
                <a:sysClr val="windowText" lastClr="000000"/>
              </a:solidFill>
              <a:sym typeface="Symbol" panose="05050102010706020507" pitchFamily="18" charset="2"/>
            </a:rPr>
            <a:t></a:t>
          </a:r>
          <a:r>
            <a:rPr lang="fr-FR" sz="1100" baseline="0">
              <a:solidFill>
                <a:sysClr val="windowText" lastClr="000000"/>
              </a:solidFill>
            </a:rPr>
            <a:t> 101,84 </a:t>
          </a:r>
          <a:r>
            <a:rPr lang="fr-FR" sz="1100" i="1" baseline="0">
              <a:solidFill>
                <a:sysClr val="windowText" lastClr="000000"/>
              </a:solidFill>
            </a:rPr>
            <a:t>(101 mn et 84 sec)</a:t>
          </a:r>
          <a:r>
            <a:rPr lang="fr-FR" sz="1100" baseline="0">
              <a:solidFill>
                <a:sysClr val="windowText" lastClr="000000"/>
              </a:solidFill>
            </a:rPr>
            <a:t> = 102,24 </a:t>
          </a:r>
          <a:r>
            <a:rPr lang="fr-FR" sz="1100" i="1" baseline="0">
              <a:solidFill>
                <a:sysClr val="windowText" lastClr="000000"/>
              </a:solidFill>
            </a:rPr>
            <a:t>(102 mn et 24 sec)</a:t>
          </a:r>
          <a:r>
            <a:rPr lang="fr-FR" sz="1100" baseline="0">
              <a:solidFill>
                <a:sysClr val="windowText" lastClr="000000"/>
              </a:solidFill>
            </a:rPr>
            <a:t>.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je vais te démontrer que </a:t>
          </a:r>
          <a:r>
            <a:rPr lang="fr-FR" sz="1100" i="1" baseline="0">
              <a:solidFill>
                <a:sysClr val="windowText" lastClr="000000"/>
              </a:solidFill>
            </a:rPr>
            <a:t>grouper dans un même nombre</a:t>
          </a:r>
          <a:r>
            <a:rPr lang="fr-FR" sz="1100" baseline="0">
              <a:solidFill>
                <a:sysClr val="windowText" lastClr="000000"/>
              </a:solidFill>
            </a:rPr>
            <a:t> minutes et secondes </a:t>
          </a:r>
          <a:r>
            <a:rPr lang="fr-FR" sz="1100" i="1" baseline="0">
              <a:solidFill>
                <a:sysClr val="windowText" lastClr="000000"/>
              </a:solidFill>
            </a:rPr>
            <a:t>(au lieu de</a:t>
          </a:r>
          <a:br>
            <a:rPr lang="fr-FR" sz="1100" i="1" baseline="0">
              <a:solidFill>
                <a:sysClr val="windowText" lastClr="000000"/>
              </a:solidFill>
            </a:rPr>
          </a:br>
          <a:r>
            <a:rPr lang="fr-FR" sz="1100" i="1" baseline="0">
              <a:solidFill>
                <a:sysClr val="windowText" lastClr="000000"/>
              </a:solidFill>
            </a:rPr>
            <a:t>dixièmes de minutes)</a:t>
          </a:r>
          <a:r>
            <a:rPr lang="fr-FR" sz="1100" baseline="0">
              <a:solidFill>
                <a:sysClr val="windowText" lastClr="000000"/>
              </a:solidFill>
            </a:rPr>
            <a:t> n'est </a:t>
          </a:r>
          <a:r>
            <a:rPr lang="fr-FR" sz="1100" b="1" baseline="0">
              <a:solidFill>
                <a:sysClr val="windowText" lastClr="000000"/>
              </a:solidFill>
            </a:rPr>
            <a:t>PAS</a:t>
          </a:r>
          <a:r>
            <a:rPr lang="fr-FR" sz="1100" baseline="0">
              <a:solidFill>
                <a:sysClr val="windowText" lastClr="000000"/>
              </a:solidFill>
            </a:rPr>
            <a:t> une bonne façon de faire, car sinon ça entraîne des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calculs </a:t>
          </a:r>
          <a:r>
            <a:rPr lang="fr-FR" sz="1100" b="1" baseline="0">
              <a:solidFill>
                <a:sysClr val="windowText" lastClr="000000"/>
              </a:solidFill>
            </a:rPr>
            <a:t>erronés !</a:t>
          </a:r>
          <a:r>
            <a:rPr lang="fr-FR" sz="1100" baseline="0">
              <a:solidFill>
                <a:sysClr val="windowText" lastClr="000000"/>
              </a:solidFill>
            </a:rPr>
            <a:t>  :(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en C16, j'ai mis 34,15 ; peu importe la partie entière : j'ai mis un nombre décimal tel que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la partie fractionnaire du total est : 0,99 ; plus bas, en C26, j'ai mis 34,01 ; là encore, peu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importe la partie entière ; j'ai mis en décimales 0,01 pour que le total soit un nombre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entier, puisque 135,99 </a:t>
          </a:r>
          <a:r>
            <a:rPr lang="fr-FR" sz="1100" i="1" baseline="0">
              <a:solidFill>
                <a:sysClr val="windowText" lastClr="000000"/>
              </a:solidFill>
            </a:rPr>
            <a:t>(le total précédent de C18)</a:t>
          </a:r>
          <a:r>
            <a:rPr lang="fr-FR" sz="1100" baseline="0">
              <a:solidFill>
                <a:sysClr val="windowText" lastClr="000000"/>
              </a:solidFill>
            </a:rPr>
            <a:t> + 34,01 </a:t>
          </a:r>
          <a:r>
            <a:rPr lang="fr-FR" sz="1100" i="1" baseline="0">
              <a:solidFill>
                <a:sysClr val="windowText" lastClr="000000"/>
              </a:solidFill>
            </a:rPr>
            <a:t>(en C26)</a:t>
          </a:r>
          <a:r>
            <a:rPr lang="fr-FR" sz="1100" baseline="0">
              <a:solidFill>
                <a:sysClr val="windowText" lastClr="000000"/>
              </a:solidFill>
            </a:rPr>
            <a:t> = 170,00 </a:t>
          </a:r>
          <a:r>
            <a:rPr lang="fr-FR" sz="1100" i="1" baseline="0">
              <a:solidFill>
                <a:sysClr val="windowText" lastClr="000000"/>
              </a:solidFill>
            </a:rPr>
            <a:t>(en C27)</a:t>
          </a:r>
          <a:r>
            <a:rPr lang="fr-FR" sz="1100" baseline="0">
              <a:solidFill>
                <a:sysClr val="windowText" lastClr="000000"/>
              </a:solidFill>
            </a:rPr>
            <a:t>.</a:t>
          </a:r>
        </a:p>
        <a:p>
          <a:pPr algn="l">
            <a:spcBef>
              <a:spcPts val="500"/>
            </a:spcBef>
          </a:pPr>
          <a:r>
            <a:rPr lang="fr-FR" sz="1100" i="1" baseline="0">
              <a:solidFill>
                <a:sysClr val="windowText" lastClr="000000"/>
              </a:solidFill>
            </a:rPr>
            <a:t>mathématiquement parlant</a:t>
          </a:r>
          <a:r>
            <a:rPr lang="fr-FR" sz="1100" baseline="0">
              <a:solidFill>
                <a:sysClr val="windowText" lastClr="000000"/>
              </a:solidFill>
            </a:rPr>
            <a:t>, les calculs sont </a:t>
          </a:r>
          <a:r>
            <a:rPr lang="fr-FR" sz="1100" i="1" u="sng" baseline="0">
              <a:solidFill>
                <a:sysClr val="windowText" lastClr="000000"/>
              </a:solidFill>
            </a:rPr>
            <a:t>corrects</a:t>
          </a:r>
          <a:r>
            <a:rPr lang="fr-FR" sz="1100" baseline="0">
              <a:solidFill>
                <a:sysClr val="windowText" lastClr="000000"/>
              </a:solidFill>
            </a:rPr>
            <a:t>, </a:t>
          </a:r>
          <a:r>
            <a:rPr lang="fr-FR" sz="1100" b="1" baseline="0">
              <a:solidFill>
                <a:sysClr val="windowText" lastClr="000000"/>
              </a:solidFill>
            </a:rPr>
            <a:t>ET POURTANT :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je commence avec 101,84 </a:t>
          </a:r>
          <a:r>
            <a:rPr lang="fr-FR" sz="1100" i="1" baseline="0">
              <a:solidFill>
                <a:sysClr val="windowText" lastClr="000000"/>
              </a:solidFill>
            </a:rPr>
            <a:t>(de C9)</a:t>
          </a:r>
          <a:r>
            <a:rPr lang="fr-FR" sz="1100" baseline="0">
              <a:solidFill>
                <a:sysClr val="windowText" lastClr="000000"/>
              </a:solidFill>
            </a:rPr>
            <a:t> = 102,24 </a:t>
          </a:r>
          <a:r>
            <a:rPr lang="fr-FR" sz="1100" i="1" baseline="0">
              <a:solidFill>
                <a:sysClr val="windowText" lastClr="000000"/>
              </a:solidFill>
            </a:rPr>
            <a:t>(102 mn et 24 sec)</a:t>
          </a:r>
          <a:r>
            <a:rPr lang="fr-FR" sz="1100" baseline="0">
              <a:solidFill>
                <a:sysClr val="windowText" lastClr="000000"/>
              </a:solidFill>
            </a:rPr>
            <a:t>.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ajoutons 34,15 </a:t>
          </a:r>
          <a:r>
            <a:rPr lang="fr-FR" sz="1100" i="1" baseline="0">
              <a:solidFill>
                <a:sysClr val="windowText" lastClr="000000"/>
              </a:solidFill>
            </a:rPr>
            <a:t>(de C16)</a:t>
          </a:r>
          <a:r>
            <a:rPr lang="fr-FR" sz="1100" baseline="0">
              <a:solidFill>
                <a:sysClr val="windowText" lastClr="000000"/>
              </a:solidFill>
            </a:rPr>
            <a:t> : 102 mn + 34 mn = 136 mn ; 24 sec + 15 sec = 39 sec ; donc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i="1" baseline="0">
              <a:solidFill>
                <a:sysClr val="windowText" lastClr="000000"/>
              </a:solidFill>
            </a:rPr>
            <a:t>selon ta notation</a:t>
          </a:r>
          <a:r>
            <a:rPr lang="fr-FR" sz="1100" baseline="0">
              <a:solidFill>
                <a:sysClr val="windowText" lastClr="000000"/>
              </a:solidFill>
            </a:rPr>
            <a:t>, on devrait avoir ce total : 136,39 </a:t>
          </a:r>
          <a:r>
            <a:rPr lang="fr-FR" sz="1100" i="1" baseline="0">
              <a:solidFill>
                <a:sysClr val="windowText" lastClr="000000"/>
              </a:solidFill>
            </a:rPr>
            <a:t>(136 mn et 39 sec)</a:t>
          </a:r>
          <a:r>
            <a:rPr lang="fr-FR" sz="1100" baseline="0">
              <a:solidFill>
                <a:sysClr val="windowText" lastClr="000000"/>
              </a:solidFill>
            </a:rPr>
            <a:t> ; vérification :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en C18 : 135,99 ; dans 99 sec, il y a 60 sec </a:t>
          </a:r>
          <a:r>
            <a:rPr lang="fr-FR" sz="1100" i="1" baseline="0">
              <a:solidFill>
                <a:sysClr val="windowText" lastClr="000000"/>
              </a:solidFill>
            </a:rPr>
            <a:t>(1 mn)</a:t>
          </a:r>
          <a:r>
            <a:rPr lang="fr-FR" sz="1100" baseline="0">
              <a:solidFill>
                <a:sysClr val="windowText" lastClr="000000"/>
              </a:solidFill>
            </a:rPr>
            <a:t>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</a:t>
          </a:r>
          <a:r>
            <a:rPr lang="fr-FR" sz="1100" baseline="0">
              <a:solidFill>
                <a:sysClr val="windowText" lastClr="000000"/>
              </a:solidFill>
            </a:rPr>
            <a:t> 135,99 </a:t>
          </a:r>
          <a:r>
            <a:rPr lang="fr-FR" sz="1100" i="1" baseline="0">
              <a:solidFill>
                <a:sysClr val="windowText" lastClr="000000"/>
              </a:solidFill>
            </a:rPr>
            <a:t>(135 mn et 99 sec)</a:t>
          </a:r>
          <a:r>
            <a:rPr lang="fr-FR" sz="1100" baseline="0">
              <a:solidFill>
                <a:sysClr val="windowText" lastClr="000000"/>
              </a:solidFill>
            </a:rPr>
            <a:t> =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136,39 </a:t>
          </a:r>
          <a:r>
            <a:rPr lang="fr-FR" sz="1100" i="1" baseline="0">
              <a:solidFill>
                <a:sysClr val="windowText" lastClr="000000"/>
              </a:solidFill>
            </a:rPr>
            <a:t>(136 mn et 39 sec)</a:t>
          </a:r>
          <a:r>
            <a:rPr lang="fr-FR" sz="1100" baseline="0">
              <a:solidFill>
                <a:sysClr val="windowText" lastClr="000000"/>
              </a:solidFill>
            </a:rPr>
            <a:t> : c'est </a:t>
          </a:r>
          <a:r>
            <a:rPr lang="fr-FR" sz="1100" b="1" baseline="0">
              <a:solidFill>
                <a:sysClr val="windowText" lastClr="000000"/>
              </a:solidFill>
            </a:rPr>
            <a:t>OK</a:t>
          </a:r>
          <a:r>
            <a:rPr lang="fr-FR" sz="1100" baseline="0">
              <a:solidFill>
                <a:sysClr val="windowText" lastClr="000000"/>
              </a:solidFill>
            </a:rPr>
            <a:t>.  :)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ajoutons 34,01 </a:t>
          </a:r>
          <a:r>
            <a:rPr lang="fr-FR" sz="1100" i="1" baseline="0">
              <a:solidFill>
                <a:sysClr val="windowText" lastClr="000000"/>
              </a:solidFill>
            </a:rPr>
            <a:t>(de C26)</a:t>
          </a:r>
          <a:r>
            <a:rPr lang="fr-FR" sz="1100" baseline="0">
              <a:solidFill>
                <a:sysClr val="windowText" lastClr="000000"/>
              </a:solidFill>
            </a:rPr>
            <a:t> : 136 mn + 34 mn = 170 mn ; 39 sec + 1 sec = 40 sec ; donc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i="1" baseline="0">
              <a:solidFill>
                <a:sysClr val="windowText" lastClr="000000"/>
              </a:solidFill>
            </a:rPr>
            <a:t>selon ta notation</a:t>
          </a:r>
          <a:r>
            <a:rPr lang="fr-FR" sz="1100" i="0" baseline="0">
              <a:solidFill>
                <a:sysClr val="windowText" lastClr="000000"/>
              </a:solidFill>
            </a:rPr>
            <a:t>, on devrait avoir ce total : 170,40 </a:t>
          </a:r>
          <a:r>
            <a:rPr lang="fr-FR" sz="1100" i="1" baseline="0">
              <a:solidFill>
                <a:sysClr val="windowText" lastClr="000000"/>
              </a:solidFill>
            </a:rPr>
            <a:t>(170 mn et 40 sec)</a:t>
          </a:r>
          <a:r>
            <a:rPr lang="fr-FR" sz="1100" i="0" baseline="0">
              <a:solidFill>
                <a:sysClr val="windowText" lastClr="000000"/>
              </a:solidFill>
            </a:rPr>
            <a:t> ; vérification :</a:t>
          </a:r>
          <a:br>
            <a:rPr lang="fr-FR" sz="1100" i="0" baseline="0">
              <a:solidFill>
                <a:sysClr val="windowText" lastClr="000000"/>
              </a:solidFill>
            </a:rPr>
          </a:br>
          <a:r>
            <a:rPr lang="fr-FR" sz="1100" i="0" baseline="0">
              <a:solidFill>
                <a:sysClr val="windowText" lastClr="000000"/>
              </a:solidFill>
            </a:rPr>
            <a:t>en C27 : 170,00 </a:t>
          </a:r>
          <a:r>
            <a:rPr lang="fr-FR" sz="1100" i="1" baseline="0">
              <a:solidFill>
                <a:sysClr val="windowText" lastClr="000000"/>
              </a:solidFill>
            </a:rPr>
            <a:t>(170 mn et 00 sec)</a:t>
          </a:r>
          <a:r>
            <a:rPr lang="fr-FR" sz="1100" i="0" baseline="0">
              <a:solidFill>
                <a:sysClr val="windowText" lastClr="000000"/>
              </a:solidFill>
            </a:rPr>
            <a:t> ; </a:t>
          </a:r>
          <a:r>
            <a:rPr lang="fr-FR" sz="1100" b="1" i="0" baseline="0">
              <a:solidFill>
                <a:sysClr val="windowText" lastClr="000000"/>
              </a:solidFill>
            </a:rPr>
            <a:t>aïe ! on a perdu 40 secondes !</a:t>
          </a:r>
          <a:r>
            <a:rPr lang="fr-FR" sz="1100" i="0" baseline="0">
              <a:solidFill>
                <a:sysClr val="windowText" lastClr="000000"/>
              </a:solidFill>
            </a:rPr>
            <a:t>  :(  donc </a:t>
          </a:r>
          <a:r>
            <a:rPr lang="fr-FR" sz="1100" b="1" i="0" baseline="0">
              <a:solidFill>
                <a:sysClr val="windowText" lastClr="000000"/>
              </a:solidFill>
            </a:rPr>
            <a:t>ça ne</a:t>
          </a:r>
          <a:br>
            <a:rPr lang="fr-FR" sz="1100" b="1" i="0" baseline="0">
              <a:solidFill>
                <a:sysClr val="windowText" lastClr="000000"/>
              </a:solidFill>
            </a:rPr>
          </a:br>
          <a:r>
            <a:rPr lang="fr-FR" sz="1100" b="1" i="0" baseline="0">
              <a:solidFill>
                <a:sysClr val="windowText" lastClr="000000"/>
              </a:solidFill>
            </a:rPr>
            <a:t>va plus !</a:t>
          </a:r>
          <a:r>
            <a:rPr lang="fr-FR" sz="1100" i="0" baseline="0">
              <a:solidFill>
                <a:sysClr val="windowText" lastClr="000000"/>
              </a:solidFill>
            </a:rPr>
            <a:t>  :(  c'est </a:t>
          </a:r>
          <a:r>
            <a:rPr lang="fr-FR" sz="1100" b="1" i="0" baseline="0">
              <a:solidFill>
                <a:sysClr val="windowText" lastClr="000000"/>
              </a:solidFill>
            </a:rPr>
            <a:t>PAS OK !</a:t>
          </a:r>
          <a:r>
            <a:rPr lang="fr-FR" sz="1100" b="0" i="0" baseline="0">
              <a:solidFill>
                <a:sysClr val="windowText" lastClr="000000"/>
              </a:solidFill>
            </a:rPr>
            <a:t>  :(</a:t>
          </a:r>
        </a:p>
        <a:p>
          <a:pPr algn="l">
            <a:spcBef>
              <a:spcPts val="500"/>
            </a:spcBef>
          </a:pPr>
          <a:r>
            <a:rPr lang="fr-FR" sz="1100" b="0" i="0" baseline="0">
              <a:solidFill>
                <a:sysClr val="windowText" lastClr="000000"/>
              </a:solidFill>
            </a:rPr>
            <a:t>autre façon de vérifier </a:t>
          </a:r>
          <a:r>
            <a:rPr lang="fr-FR" sz="1100" b="0" i="1" baseline="0">
              <a:solidFill>
                <a:sysClr val="windowText" lastClr="000000"/>
              </a:solidFill>
            </a:rPr>
            <a:t>(toujours à partir du 101,84 de C9 = 102 mn 24 sec)</a:t>
          </a:r>
          <a:r>
            <a:rPr lang="fr-FR" sz="1100" b="0" i="0" baseline="0">
              <a:solidFill>
                <a:sysClr val="windowText" lastClr="000000"/>
              </a:solidFill>
            </a:rPr>
            <a:t> :</a:t>
          </a:r>
          <a:br>
            <a:rPr lang="fr-FR" sz="1100" b="0" i="0" baseline="0">
              <a:solidFill>
                <a:sysClr val="windowText" lastClr="000000"/>
              </a:solidFill>
            </a:rPr>
          </a:br>
          <a:r>
            <a:rPr lang="fr-FR" sz="1100" b="0" i="0" baseline="0">
              <a:solidFill>
                <a:sysClr val="windowText" lastClr="000000"/>
              </a:solidFill>
            </a:rPr>
            <a:t>102 mn + 34 mn + 34 mn = 170 mn ; 24 sec + 15 sec + 1 sec = 40 sec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</a:t>
          </a:r>
          <a:br>
            <a:rPr lang="fr-FR" sz="1100" b="0" i="0" baseline="0">
              <a:solidFill>
                <a:sysClr val="windowText" lastClr="000000"/>
              </a:solidFill>
            </a:rPr>
          </a:br>
          <a:r>
            <a:rPr lang="fr-FR" sz="1100" b="0" i="0" baseline="0">
              <a:solidFill>
                <a:sysClr val="windowText" lastClr="000000"/>
              </a:solidFill>
            </a:rPr>
            <a:t>c'est bien c'qu'on avait trouvé : dans le total de C27, le nombre de mn</a:t>
          </a:r>
          <a:br>
            <a:rPr lang="fr-FR" sz="1100" b="0" i="0" baseline="0">
              <a:solidFill>
                <a:sysClr val="windowText" lastClr="000000"/>
              </a:solidFill>
            </a:rPr>
          </a:br>
          <a:r>
            <a:rPr lang="fr-FR" sz="1100" b="0" i="0" baseline="0">
              <a:solidFill>
                <a:sysClr val="windowText" lastClr="000000"/>
              </a:solidFill>
            </a:rPr>
            <a:t>est OK, mais </a:t>
          </a:r>
          <a:r>
            <a:rPr lang="fr-FR" sz="1100" b="1" i="0" baseline="0">
              <a:solidFill>
                <a:sysClr val="windowText" lastClr="000000"/>
              </a:solidFill>
            </a:rPr>
            <a:t>il MANQUE 40 sec !</a:t>
          </a:r>
          <a:r>
            <a:rPr lang="fr-FR" sz="1100" b="0" i="0" baseline="0">
              <a:solidFill>
                <a:sysClr val="windowText" lastClr="000000"/>
              </a:solidFill>
            </a:rPr>
            <a:t>  :(</a:t>
          </a:r>
        </a:p>
        <a:p>
          <a:pPr algn="l">
            <a:spcBef>
              <a:spcPts val="500"/>
            </a:spcBef>
          </a:pPr>
          <a:r>
            <a:rPr lang="fr-FR" sz="1100" b="0" i="0" baseline="0">
              <a:solidFill>
                <a:sysClr val="windowText" lastClr="000000"/>
              </a:solidFill>
            </a:rPr>
            <a:t>es-tu d'accord avec moi ? ou j'me suis trompé dans mon raisonnement ?</a:t>
          </a:r>
          <a:endParaRPr lang="fr-FR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59267</xdr:rowOff>
    </xdr:from>
    <xdr:to>
      <xdr:col>14</xdr:col>
      <xdr:colOff>550334</xdr:colOff>
      <xdr:row>12</xdr:row>
      <xdr:rowOff>93135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B2C5C803-8270-9577-4313-AE4585C8F42B}"/>
            </a:ext>
          </a:extLst>
        </xdr:cNvPr>
        <xdr:cNvSpPr/>
      </xdr:nvSpPr>
      <xdr:spPr>
        <a:xfrm>
          <a:off x="5012267" y="245534"/>
          <a:ext cx="6070600" cy="215053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0" bIns="0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j'ai tout mis en minutes et dixièmes de mn ; exemple : 33,35 </a:t>
          </a:r>
          <a:r>
            <a:rPr lang="fr-FR" sz="1100" i="1">
              <a:solidFill>
                <a:sysClr val="windowText" lastClr="000000"/>
              </a:solidFill>
            </a:rPr>
            <a:t>(selon ta notation)</a:t>
          </a:r>
          <a:r>
            <a:rPr lang="fr-FR" sz="1100">
              <a:solidFill>
                <a:sysClr val="windowText" lastClr="000000"/>
              </a:solidFill>
            </a:rPr>
            <a:t> = 33 mn et 35 sec ;</a:t>
          </a:r>
          <a:br>
            <a:rPr lang="fr-FR" sz="1100">
              <a:solidFill>
                <a:sysClr val="windowText" lastClr="000000"/>
              </a:solidFill>
            </a:rPr>
          </a:br>
          <a:r>
            <a:rPr lang="fr-FR" sz="1100">
              <a:solidFill>
                <a:sysClr val="windowText" lastClr="000000"/>
              </a:solidFill>
            </a:rPr>
            <a:t>donc 33 mn + (35 sec / 60 sec) = 33 mn + 0,583333333 mn = 33,583333333 mn </a:t>
          </a:r>
          <a:r>
            <a:rPr lang="fr-FR" sz="1100">
              <a:solidFill>
                <a:sysClr val="windowText" lastClr="000000"/>
              </a:solidFill>
              <a:sym typeface="Symbol" panose="05050102010706020507" pitchFamily="18" charset="2"/>
            </a:rPr>
            <a:t></a:t>
          </a:r>
          <a:r>
            <a:rPr lang="fr-FR" sz="1100" baseline="0">
              <a:solidFill>
                <a:sysClr val="windowText" lastClr="000000"/>
              </a:solidFill>
            </a:rPr>
            <a:t> 33,58 mn </a:t>
          </a:r>
          <a:r>
            <a:rPr lang="fr-FR" sz="1100" i="1" baseline="0">
              <a:solidFill>
                <a:sysClr val="windowText" lastClr="000000"/>
              </a:solidFill>
            </a:rPr>
            <a:t>(pour une</a:t>
          </a:r>
          <a:br>
            <a:rPr lang="fr-FR" sz="1100" i="1" baseline="0">
              <a:solidFill>
                <a:sysClr val="windowText" lastClr="000000"/>
              </a:solidFill>
            </a:rPr>
          </a:br>
          <a:r>
            <a:rPr lang="fr-FR" sz="1100" i="1" baseline="0">
              <a:solidFill>
                <a:sysClr val="windowText" lastClr="000000"/>
              </a:solidFill>
            </a:rPr>
            <a:t>meilleure précision, seul l'affichage des nombres est avec 2 décimales : 33,58 ; en « interne », c'est</a:t>
          </a:r>
          <a:br>
            <a:rPr lang="fr-FR" sz="1100" i="1" baseline="0">
              <a:solidFill>
                <a:sysClr val="windowText" lastClr="000000"/>
              </a:solidFill>
            </a:rPr>
          </a:br>
          <a:r>
            <a:rPr lang="fr-FR" sz="1100" i="1" baseline="0">
              <a:solidFill>
                <a:sysClr val="windowText" lastClr="000000"/>
              </a:solidFill>
            </a:rPr>
            <a:t>avec toutes les décimales : 33,583333333...)</a:t>
          </a:r>
          <a:r>
            <a:rPr lang="fr-FR" sz="1100" baseline="0">
              <a:solidFill>
                <a:sysClr val="windowText" lastClr="000000"/>
              </a:solidFill>
            </a:rPr>
            <a:t>.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en C9 : 102,40 mn = 102 mn et 0,4 mn = 102 mn et (0,4 × 60) sec = 102 mn et </a:t>
          </a:r>
          <a:r>
            <a:rPr lang="fr-FR" sz="1100" b="1" baseline="0">
              <a:solidFill>
                <a:sysClr val="windowText" lastClr="000000"/>
              </a:solidFill>
            </a:rPr>
            <a:t>24</a:t>
          </a:r>
          <a:r>
            <a:rPr lang="fr-FR" sz="1100" baseline="0">
              <a:solidFill>
                <a:sysClr val="windowText" lastClr="000000"/>
              </a:solidFill>
            </a:rPr>
            <a:t> sec : OK.  :)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en C18 : 136,65 mn = 136 mn et 0,65 mn = 136 mn et (0,65 × 60) sec = 136 mn et </a:t>
          </a:r>
          <a:r>
            <a:rPr lang="fr-FR" sz="1100" b="1" baseline="0">
              <a:solidFill>
                <a:sysClr val="windowText" lastClr="000000"/>
              </a:solidFill>
            </a:rPr>
            <a:t>39</a:t>
          </a:r>
          <a:r>
            <a:rPr lang="fr-FR" sz="1100" baseline="0">
              <a:solidFill>
                <a:sysClr val="windowText" lastClr="000000"/>
              </a:solidFill>
            </a:rPr>
            <a:t> sec : OK.  :)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en C27 : 170,67 mn = 170 mn et 0,67 mn = 170 mn et (0,67 × 60) sec = 170 mn et </a:t>
          </a:r>
          <a:r>
            <a:rPr lang="fr-FR" sz="1100" b="1" baseline="0">
              <a:solidFill>
                <a:sysClr val="windowText" lastClr="000000"/>
              </a:solidFill>
            </a:rPr>
            <a:t>40</a:t>
          </a:r>
          <a:r>
            <a:rPr lang="fr-FR" sz="1100" baseline="0">
              <a:solidFill>
                <a:sysClr val="windowText" lastClr="000000"/>
              </a:solidFill>
            </a:rPr>
            <a:t>,2 sec : OK.  :)</a:t>
          </a:r>
        </a:p>
        <a:p>
          <a:pPr algn="l">
            <a:spcBef>
              <a:spcPts val="500"/>
            </a:spcBef>
          </a:pPr>
          <a:r>
            <a:rPr lang="fr-FR" sz="1100" baseline="0">
              <a:solidFill>
                <a:sysClr val="windowText" lastClr="000000"/>
              </a:solidFill>
            </a:rPr>
            <a:t>ainsi, la preuve est faite qu'</a:t>
          </a:r>
          <a:r>
            <a:rPr lang="fr-FR" sz="1100" i="1" u="sng" baseline="0">
              <a:solidFill>
                <a:sysClr val="windowText" lastClr="000000"/>
              </a:solidFill>
            </a:rPr>
            <a:t>en mettant tout en minutes</a:t>
          </a:r>
          <a:r>
            <a:rPr lang="fr-FR" sz="1100" baseline="0">
              <a:solidFill>
                <a:sysClr val="windowText" lastClr="000000"/>
              </a:solidFill>
            </a:rPr>
            <a:t>, on ne perd </a:t>
          </a:r>
          <a:r>
            <a:rPr lang="fr-FR" sz="1100" b="1" i="1" baseline="0">
              <a:solidFill>
                <a:sysClr val="windowText" lastClr="000000"/>
              </a:solidFill>
            </a:rPr>
            <a:t>pas</a:t>
          </a:r>
          <a:r>
            <a:rPr lang="fr-FR" sz="1100" baseline="0">
              <a:solidFill>
                <a:sysClr val="windowText" lastClr="000000"/>
              </a:solidFill>
            </a:rPr>
            <a:t> les </a:t>
          </a:r>
          <a:r>
            <a:rPr lang="fr-FR" sz="1100" b="1" baseline="0">
              <a:solidFill>
                <a:sysClr val="windowText" lastClr="000000"/>
              </a:solidFill>
            </a:rPr>
            <a:t>40</a:t>
          </a:r>
          <a:r>
            <a:rPr lang="fr-FR" sz="1100" baseline="0">
              <a:solidFill>
                <a:sysClr val="windowText" lastClr="000000"/>
              </a:solidFill>
            </a:rPr>
            <a:t> sec du total final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de C27 : 170,67 mn </a:t>
          </a:r>
          <a:r>
            <a:rPr lang="fr-FR" sz="1100" baseline="0">
              <a:solidFill>
                <a:sysClr val="windowText" lastClr="000000"/>
              </a:solidFill>
              <a:sym typeface="Symbol" panose="05050102010706020507" pitchFamily="18" charset="2"/>
            </a:rPr>
            <a:t></a:t>
          </a:r>
          <a:r>
            <a:rPr lang="fr-FR" sz="1100" baseline="0">
              <a:solidFill>
                <a:sysClr val="windowText" lastClr="000000"/>
              </a:solidFill>
            </a:rPr>
            <a:t> c'est OK.  :)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262467</xdr:colOff>
      <xdr:row>1</xdr:row>
      <xdr:rowOff>110066</xdr:rowOff>
    </xdr:from>
    <xdr:to>
      <xdr:col>18</xdr:col>
      <xdr:colOff>347133</xdr:colOff>
      <xdr:row>2</xdr:row>
      <xdr:rowOff>635000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2458578A-566B-D5C1-F7D8-3E7CAF4FD3A4}"/>
            </a:ext>
          </a:extLst>
        </xdr:cNvPr>
        <xdr:cNvSpPr/>
      </xdr:nvSpPr>
      <xdr:spPr>
        <a:xfrm>
          <a:off x="6807200" y="296333"/>
          <a:ext cx="5909733" cy="7112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0" bIns="0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Même chose qu'en</a:t>
          </a:r>
          <a:r>
            <a:rPr lang="fr-FR" sz="1100" baseline="0">
              <a:solidFill>
                <a:sysClr val="windowText" lastClr="000000"/>
              </a:solidFill>
            </a:rPr>
            <a:t> Feuil5, </a:t>
          </a:r>
          <a:r>
            <a:rPr lang="fr-FR" sz="1100" b="1" i="1" baseline="0">
              <a:solidFill>
                <a:sysClr val="windowText" lastClr="000000"/>
              </a:solidFill>
            </a:rPr>
            <a:t>sauf</a:t>
          </a:r>
          <a:r>
            <a:rPr lang="fr-FR" sz="1100" baseline="0">
              <a:solidFill>
                <a:sysClr val="windowText" lastClr="000000"/>
              </a:solidFill>
            </a:rPr>
            <a:t> que j'ai juste </a:t>
          </a:r>
          <a:r>
            <a:rPr lang="fr-FR" sz="1100" b="1" i="1" baseline="0">
              <a:solidFill>
                <a:sysClr val="windowText" lastClr="000000"/>
              </a:solidFill>
            </a:rPr>
            <a:t>masqué</a:t>
          </a:r>
          <a:r>
            <a:rPr lang="fr-FR" sz="1100" baseline="0">
              <a:solidFill>
                <a:sysClr val="windowText" lastClr="000000"/>
              </a:solidFill>
            </a:rPr>
            <a:t> les 2 colonnes </a:t>
          </a:r>
          <a:r>
            <a:rPr lang="fr-FR" sz="1100" b="1" baseline="0">
              <a:solidFill>
                <a:sysClr val="windowText" lastClr="000000"/>
              </a:solidFill>
            </a:rPr>
            <a:t>D</a:t>
          </a:r>
          <a:r>
            <a:rPr lang="fr-FR" sz="1100" baseline="0">
              <a:solidFill>
                <a:sysClr val="windowText" lastClr="000000"/>
              </a:solidFill>
            </a:rPr>
            <a:t> et </a:t>
          </a:r>
          <a:r>
            <a:rPr lang="fr-FR" sz="1100" b="1" baseline="0">
              <a:solidFill>
                <a:sysClr val="windowText" lastClr="000000"/>
              </a:solidFill>
            </a:rPr>
            <a:t>H</a:t>
          </a:r>
          <a:r>
            <a:rPr lang="fr-FR" sz="1100" baseline="0">
              <a:solidFill>
                <a:sysClr val="windowText" lastClr="000000"/>
              </a:solidFill>
            </a:rPr>
            <a:t>, car ces 2 colonnes de Partie entière sont des « colonnes de travail » </a:t>
          </a:r>
          <a:r>
            <a:rPr lang="fr-FR" sz="1100" i="1" baseline="0">
              <a:solidFill>
                <a:sysClr val="windowText" lastClr="000000"/>
              </a:solidFill>
            </a:rPr>
            <a:t>(pour utilité pratique)</a:t>
          </a:r>
          <a:r>
            <a:rPr lang="fr-FR" sz="1100" baseline="0">
              <a:solidFill>
                <a:sysClr val="windowText" lastClr="000000"/>
              </a:solidFill>
            </a:rPr>
            <a:t> que l'utilisateur n'a </a:t>
          </a:r>
          <a:r>
            <a:rPr lang="fr-FR" sz="1100" b="1" i="1" baseline="0">
              <a:solidFill>
                <a:sysClr val="windowText" lastClr="000000"/>
              </a:solidFill>
            </a:rPr>
            <a:t>pas</a:t>
          </a:r>
          <a:r>
            <a:rPr lang="fr-FR" sz="1100" baseline="0">
              <a:solidFill>
                <a:sysClr val="windowText" lastClr="000000"/>
              </a:solidFill>
            </a:rPr>
            <a:t> besoin</a:t>
          </a:r>
          <a:br>
            <a:rPr lang="fr-FR" sz="1100" baseline="0">
              <a:solidFill>
                <a:sysClr val="windowText" lastClr="000000"/>
              </a:solidFill>
            </a:rPr>
          </a:br>
          <a:r>
            <a:rPr lang="fr-FR" sz="1100" baseline="0">
              <a:solidFill>
                <a:sysClr val="windowText" lastClr="000000"/>
              </a:solidFill>
            </a:rPr>
            <a:t>de voir </a:t>
          </a:r>
          <a:r>
            <a:rPr lang="fr-FR" sz="1100" baseline="0">
              <a:solidFill>
                <a:sysClr val="windowText" lastClr="000000"/>
              </a:solidFill>
              <a:sym typeface="Symbol" panose="05050102010706020507" pitchFamily="18" charset="2"/>
            </a:rPr>
            <a:t></a:t>
          </a:r>
          <a:r>
            <a:rPr lang="fr-FR" sz="1100" baseline="0">
              <a:solidFill>
                <a:sysClr val="windowText" lastClr="000000"/>
              </a:solidFill>
            </a:rPr>
            <a:t> ça </a:t>
          </a:r>
          <a:r>
            <a:rPr lang="fr-FR" sz="1100" b="1" i="1" baseline="0">
              <a:solidFill>
                <a:sysClr val="windowText" lastClr="000000"/>
              </a:solidFill>
            </a:rPr>
            <a:t>allège</a:t>
          </a:r>
          <a:r>
            <a:rPr lang="fr-FR" sz="1100" baseline="0">
              <a:solidFill>
                <a:sysClr val="windowText" lastClr="000000"/>
              </a:solidFill>
            </a:rPr>
            <a:t> la présentation.  :)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E27"/>
  <sheetViews>
    <sheetView tabSelected="1" zoomScale="90" zoomScaleNormal="90" workbookViewId="0">
      <selection activeCell="G1" sqref="G1"/>
    </sheetView>
  </sheetViews>
  <sheetFormatPr baseColWidth="10" defaultColWidth="10.6640625" defaultRowHeight="14.4" x14ac:dyDescent="0.3"/>
  <cols>
    <col min="1" max="1" width="14.21875" customWidth="1"/>
    <col min="2" max="2" width="10.33203125" customWidth="1"/>
    <col min="3" max="3" width="13.109375" customWidth="1"/>
    <col min="4" max="4" width="10.77734375" customWidth="1"/>
    <col min="5" max="5" width="9.6640625" customWidth="1"/>
  </cols>
  <sheetData>
    <row r="2" spans="1:5" x14ac:dyDescent="0.3">
      <c r="A2" s="29"/>
      <c r="B2" s="30"/>
      <c r="C2" s="33" t="s">
        <v>7</v>
      </c>
      <c r="D2" s="33"/>
      <c r="E2" s="33"/>
    </row>
    <row r="3" spans="1:5" ht="32.4" customHeight="1" x14ac:dyDescent="0.3">
      <c r="A3" s="31"/>
      <c r="B3" s="32"/>
      <c r="C3" s="7" t="s">
        <v>11</v>
      </c>
      <c r="D3" s="16" t="s">
        <v>8</v>
      </c>
      <c r="E3" s="16" t="s">
        <v>9</v>
      </c>
    </row>
    <row r="4" spans="1:5" x14ac:dyDescent="0.3">
      <c r="A4" s="2" t="s">
        <v>3</v>
      </c>
      <c r="B4" s="3">
        <v>45145</v>
      </c>
      <c r="C4" s="5">
        <v>33.35</v>
      </c>
      <c r="D4" s="11">
        <v>4.0999999999999996</v>
      </c>
      <c r="E4" s="12">
        <v>8.1199999999999992</v>
      </c>
    </row>
    <row r="5" spans="1:5" x14ac:dyDescent="0.3">
      <c r="A5" s="4" t="s">
        <v>4</v>
      </c>
      <c r="B5" s="3">
        <f t="shared" ref="B5:B6" si="0">B4+1</f>
        <v>45146</v>
      </c>
      <c r="C5" s="5">
        <v>34.47</v>
      </c>
      <c r="D5" s="13">
        <v>4</v>
      </c>
      <c r="E5" s="12">
        <v>8.42</v>
      </c>
    </row>
    <row r="6" spans="1:5" x14ac:dyDescent="0.3">
      <c r="A6" s="4" t="s">
        <v>5</v>
      </c>
      <c r="B6" s="3">
        <f t="shared" si="0"/>
        <v>45147</v>
      </c>
      <c r="C6" s="6">
        <v>34.020000000000003</v>
      </c>
      <c r="D6" s="11">
        <v>3.9</v>
      </c>
      <c r="E6" s="12">
        <v>8.44</v>
      </c>
    </row>
    <row r="7" spans="1:5" x14ac:dyDescent="0.3">
      <c r="A7" s="4" t="s">
        <v>6</v>
      </c>
      <c r="B7" s="3">
        <f>B6+1</f>
        <v>45148</v>
      </c>
      <c r="C7" s="6"/>
      <c r="D7" s="11"/>
      <c r="E7" s="12"/>
    </row>
    <row r="8" spans="1:5" x14ac:dyDescent="0.3">
      <c r="A8" s="4" t="s">
        <v>0</v>
      </c>
      <c r="B8" s="3">
        <f>B7+1</f>
        <v>45149</v>
      </c>
      <c r="C8" s="6"/>
      <c r="D8" s="11"/>
      <c r="E8" s="12"/>
    </row>
    <row r="9" spans="1:5" x14ac:dyDescent="0.3">
      <c r="A9" s="27" t="s">
        <v>10</v>
      </c>
      <c r="B9" s="28"/>
      <c r="C9" s="9">
        <f>SUM(C4:C8)</f>
        <v>101.84</v>
      </c>
      <c r="D9" s="14">
        <f>SUM(D4:D8)</f>
        <v>12</v>
      </c>
      <c r="E9" s="15">
        <f>C9/D9</f>
        <v>8.4866666666666664</v>
      </c>
    </row>
    <row r="10" spans="1:5" ht="19.95" customHeight="1" x14ac:dyDescent="0.3"/>
    <row r="11" spans="1:5" x14ac:dyDescent="0.3">
      <c r="A11" s="29"/>
      <c r="B11" s="30"/>
      <c r="C11" s="33" t="s">
        <v>7</v>
      </c>
      <c r="D11" s="33"/>
      <c r="E11" s="33"/>
    </row>
    <row r="12" spans="1:5" ht="32.4" customHeight="1" x14ac:dyDescent="0.3">
      <c r="A12" s="31"/>
      <c r="B12" s="32"/>
      <c r="C12" s="7" t="s">
        <v>11</v>
      </c>
      <c r="D12" s="16" t="s">
        <v>8</v>
      </c>
      <c r="E12" s="16" t="s">
        <v>9</v>
      </c>
    </row>
    <row r="13" spans="1:5" x14ac:dyDescent="0.3">
      <c r="A13" s="2" t="s">
        <v>3</v>
      </c>
      <c r="B13" s="3">
        <v>45145</v>
      </c>
      <c r="C13" s="5">
        <v>33.35</v>
      </c>
      <c r="D13" s="11">
        <v>4.0999999999999996</v>
      </c>
      <c r="E13" s="12">
        <v>8.1199999999999992</v>
      </c>
    </row>
    <row r="14" spans="1:5" x14ac:dyDescent="0.3">
      <c r="A14" s="4" t="s">
        <v>4</v>
      </c>
      <c r="B14" s="3">
        <f t="shared" ref="B14:B15" si="1">B13+1</f>
        <v>45146</v>
      </c>
      <c r="C14" s="5">
        <v>34.47</v>
      </c>
      <c r="D14" s="13">
        <v>4</v>
      </c>
      <c r="E14" s="12">
        <v>8.42</v>
      </c>
    </row>
    <row r="15" spans="1:5" x14ac:dyDescent="0.3">
      <c r="A15" s="4" t="s">
        <v>5</v>
      </c>
      <c r="B15" s="3">
        <f t="shared" si="1"/>
        <v>45147</v>
      </c>
      <c r="C15" s="6">
        <v>34.020000000000003</v>
      </c>
      <c r="D15" s="11">
        <v>3.9</v>
      </c>
      <c r="E15" s="12">
        <v>8.44</v>
      </c>
    </row>
    <row r="16" spans="1:5" x14ac:dyDescent="0.3">
      <c r="A16" s="4" t="s">
        <v>6</v>
      </c>
      <c r="B16" s="3">
        <f>B15+1</f>
        <v>45148</v>
      </c>
      <c r="C16" s="6">
        <v>34.15</v>
      </c>
      <c r="D16" s="11"/>
      <c r="E16" s="12"/>
    </row>
    <row r="17" spans="1:5" x14ac:dyDescent="0.3">
      <c r="A17" s="4" t="s">
        <v>0</v>
      </c>
      <c r="B17" s="3">
        <f>B16+1</f>
        <v>45149</v>
      </c>
      <c r="C17" s="6"/>
      <c r="D17" s="11"/>
      <c r="E17" s="12"/>
    </row>
    <row r="18" spans="1:5" x14ac:dyDescent="0.3">
      <c r="A18" s="27" t="s">
        <v>10</v>
      </c>
      <c r="B18" s="28"/>
      <c r="C18" s="9">
        <f>SUM(C13:C17)</f>
        <v>135.99</v>
      </c>
      <c r="D18" s="14">
        <f>SUM(D13:D17)</f>
        <v>12</v>
      </c>
      <c r="E18" s="15">
        <f>C18/D18</f>
        <v>11.332500000000001</v>
      </c>
    </row>
    <row r="19" spans="1:5" ht="19.95" customHeight="1" x14ac:dyDescent="0.3"/>
    <row r="20" spans="1:5" x14ac:dyDescent="0.3">
      <c r="A20" s="29"/>
      <c r="B20" s="30"/>
      <c r="C20" s="33" t="s">
        <v>7</v>
      </c>
      <c r="D20" s="33"/>
      <c r="E20" s="33"/>
    </row>
    <row r="21" spans="1:5" ht="32.4" customHeight="1" x14ac:dyDescent="0.3">
      <c r="A21" s="31"/>
      <c r="B21" s="32"/>
      <c r="C21" s="7" t="s">
        <v>11</v>
      </c>
      <c r="D21" s="16" t="s">
        <v>8</v>
      </c>
      <c r="E21" s="16" t="s">
        <v>9</v>
      </c>
    </row>
    <row r="22" spans="1:5" x14ac:dyDescent="0.3">
      <c r="A22" s="2" t="s">
        <v>3</v>
      </c>
      <c r="B22" s="3">
        <v>45145</v>
      </c>
      <c r="C22" s="5">
        <v>33.35</v>
      </c>
      <c r="D22" s="11">
        <v>4.0999999999999996</v>
      </c>
      <c r="E22" s="12">
        <v>8.1199999999999992</v>
      </c>
    </row>
    <row r="23" spans="1:5" x14ac:dyDescent="0.3">
      <c r="A23" s="4" t="s">
        <v>4</v>
      </c>
      <c r="B23" s="3">
        <f t="shared" ref="B23:B24" si="2">B22+1</f>
        <v>45146</v>
      </c>
      <c r="C23" s="5">
        <v>34.47</v>
      </c>
      <c r="D23" s="13">
        <v>4</v>
      </c>
      <c r="E23" s="12">
        <v>8.42</v>
      </c>
    </row>
    <row r="24" spans="1:5" x14ac:dyDescent="0.3">
      <c r="A24" s="4" t="s">
        <v>5</v>
      </c>
      <c r="B24" s="3">
        <f t="shared" si="2"/>
        <v>45147</v>
      </c>
      <c r="C24" s="6">
        <v>34.020000000000003</v>
      </c>
      <c r="D24" s="11">
        <v>3.9</v>
      </c>
      <c r="E24" s="12">
        <v>8.44</v>
      </c>
    </row>
    <row r="25" spans="1:5" x14ac:dyDescent="0.3">
      <c r="A25" s="4" t="s">
        <v>6</v>
      </c>
      <c r="B25" s="3">
        <f>B24+1</f>
        <v>45148</v>
      </c>
      <c r="C25" s="6">
        <v>34.15</v>
      </c>
      <c r="D25" s="11"/>
      <c r="E25" s="12"/>
    </row>
    <row r="26" spans="1:5" x14ac:dyDescent="0.3">
      <c r="A26" s="4" t="s">
        <v>0</v>
      </c>
      <c r="B26" s="3">
        <f>B25+1</f>
        <v>45149</v>
      </c>
      <c r="C26" s="6">
        <v>34.01</v>
      </c>
      <c r="D26" s="11"/>
      <c r="E26" s="12"/>
    </row>
    <row r="27" spans="1:5" x14ac:dyDescent="0.3">
      <c r="A27" s="27" t="s">
        <v>10</v>
      </c>
      <c r="B27" s="28"/>
      <c r="C27" s="10">
        <f>SUM(C22:C26)</f>
        <v>170</v>
      </c>
      <c r="D27" s="14">
        <f>SUM(D22:D26)</f>
        <v>12</v>
      </c>
      <c r="E27" s="15">
        <f>C27/D27</f>
        <v>14.166666666666666</v>
      </c>
    </row>
  </sheetData>
  <mergeCells count="9">
    <mergeCell ref="C2:E2"/>
    <mergeCell ref="A2:B3"/>
    <mergeCell ref="A11:B12"/>
    <mergeCell ref="C11:E11"/>
    <mergeCell ref="A18:B18"/>
    <mergeCell ref="A20:B21"/>
    <mergeCell ref="C20:E20"/>
    <mergeCell ref="A27:B27"/>
    <mergeCell ref="A9:B9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2394-E481-4284-BE36-A1C14BEFABBE}">
  <sheetPr codeName="Feuil2"/>
  <dimension ref="A2:E27"/>
  <sheetViews>
    <sheetView zoomScale="90" zoomScaleNormal="90" workbookViewId="0">
      <selection activeCell="G1" sqref="G1"/>
    </sheetView>
  </sheetViews>
  <sheetFormatPr baseColWidth="10" defaultColWidth="10.6640625" defaultRowHeight="14.4" x14ac:dyDescent="0.3"/>
  <cols>
    <col min="1" max="1" width="14.21875" customWidth="1"/>
    <col min="2" max="2" width="10.33203125" customWidth="1"/>
    <col min="3" max="3" width="13.109375" customWidth="1"/>
    <col min="4" max="4" width="10.77734375" customWidth="1"/>
    <col min="5" max="5" width="9.6640625" customWidth="1"/>
  </cols>
  <sheetData>
    <row r="2" spans="1:5" x14ac:dyDescent="0.3">
      <c r="A2" s="29"/>
      <c r="B2" s="30"/>
      <c r="C2" s="33" t="s">
        <v>7</v>
      </c>
      <c r="D2" s="33"/>
      <c r="E2" s="33"/>
    </row>
    <row r="3" spans="1:5" ht="14.4" customHeight="1" x14ac:dyDescent="0.3">
      <c r="A3" s="31"/>
      <c r="B3" s="32"/>
      <c r="C3" s="7" t="s">
        <v>12</v>
      </c>
      <c r="D3" s="16" t="s">
        <v>8</v>
      </c>
      <c r="E3" s="16" t="s">
        <v>9</v>
      </c>
    </row>
    <row r="4" spans="1:5" x14ac:dyDescent="0.3">
      <c r="A4" s="2" t="s">
        <v>3</v>
      </c>
      <c r="B4" s="3">
        <v>45145</v>
      </c>
      <c r="C4" s="6">
        <f>33+35/60</f>
        <v>33.583333333333336</v>
      </c>
      <c r="D4" s="11">
        <v>4.0999999999999996</v>
      </c>
      <c r="E4" s="12">
        <v>8.1199999999999992</v>
      </c>
    </row>
    <row r="5" spans="1:5" x14ac:dyDescent="0.3">
      <c r="A5" s="4" t="s">
        <v>4</v>
      </c>
      <c r="B5" s="3">
        <f t="shared" ref="B5:B8" si="0">B4+1</f>
        <v>45146</v>
      </c>
      <c r="C5" s="6">
        <f>34+47/60</f>
        <v>34.783333333333331</v>
      </c>
      <c r="D5" s="13">
        <v>4</v>
      </c>
      <c r="E5" s="12">
        <v>8.42</v>
      </c>
    </row>
    <row r="6" spans="1:5" x14ac:dyDescent="0.3">
      <c r="A6" s="4" t="s">
        <v>5</v>
      </c>
      <c r="B6" s="3">
        <f t="shared" si="0"/>
        <v>45147</v>
      </c>
      <c r="C6" s="6">
        <f>34+2/60</f>
        <v>34.033333333333331</v>
      </c>
      <c r="D6" s="11">
        <v>3.9</v>
      </c>
      <c r="E6" s="12">
        <v>8.44</v>
      </c>
    </row>
    <row r="7" spans="1:5" x14ac:dyDescent="0.3">
      <c r="A7" s="4" t="s">
        <v>6</v>
      </c>
      <c r="B7" s="3">
        <f t="shared" si="0"/>
        <v>45148</v>
      </c>
      <c r="C7" s="6"/>
      <c r="D7" s="11"/>
      <c r="E7" s="12"/>
    </row>
    <row r="8" spans="1:5" x14ac:dyDescent="0.3">
      <c r="A8" s="4" t="s">
        <v>0</v>
      </c>
      <c r="B8" s="3">
        <f t="shared" si="0"/>
        <v>45149</v>
      </c>
      <c r="C8" s="6"/>
      <c r="D8" s="11"/>
      <c r="E8" s="12"/>
    </row>
    <row r="9" spans="1:5" x14ac:dyDescent="0.3">
      <c r="A9" s="27" t="s">
        <v>10</v>
      </c>
      <c r="B9" s="28"/>
      <c r="C9" s="10">
        <f>SUM(C4:C8)</f>
        <v>102.4</v>
      </c>
      <c r="D9" s="14">
        <f>SUM(D4:D8)</f>
        <v>12</v>
      </c>
      <c r="E9" s="15">
        <f>C9/D9</f>
        <v>8.5333333333333332</v>
      </c>
    </row>
    <row r="10" spans="1:5" ht="19.95" customHeight="1" x14ac:dyDescent="0.3"/>
    <row r="11" spans="1:5" x14ac:dyDescent="0.3">
      <c r="A11" s="29"/>
      <c r="B11" s="30"/>
      <c r="C11" s="33" t="s">
        <v>7</v>
      </c>
      <c r="D11" s="33"/>
      <c r="E11" s="33"/>
    </row>
    <row r="12" spans="1:5" x14ac:dyDescent="0.3">
      <c r="A12" s="31"/>
      <c r="B12" s="32"/>
      <c r="C12" s="7" t="s">
        <v>12</v>
      </c>
      <c r="D12" s="16" t="s">
        <v>8</v>
      </c>
      <c r="E12" s="16" t="s">
        <v>9</v>
      </c>
    </row>
    <row r="13" spans="1:5" x14ac:dyDescent="0.3">
      <c r="A13" s="2" t="s">
        <v>3</v>
      </c>
      <c r="B13" s="3">
        <v>45145</v>
      </c>
      <c r="C13" s="6">
        <f>33+35/60</f>
        <v>33.583333333333336</v>
      </c>
      <c r="D13" s="11">
        <v>4.0999999999999996</v>
      </c>
      <c r="E13" s="12">
        <v>8.1199999999999992</v>
      </c>
    </row>
    <row r="14" spans="1:5" x14ac:dyDescent="0.3">
      <c r="A14" s="4" t="s">
        <v>4</v>
      </c>
      <c r="B14" s="3">
        <f t="shared" ref="B14:B17" si="1">B13+1</f>
        <v>45146</v>
      </c>
      <c r="C14" s="6">
        <f>34+47/60</f>
        <v>34.783333333333331</v>
      </c>
      <c r="D14" s="13">
        <v>4</v>
      </c>
      <c r="E14" s="12">
        <v>8.42</v>
      </c>
    </row>
    <row r="15" spans="1:5" x14ac:dyDescent="0.3">
      <c r="A15" s="4" t="s">
        <v>5</v>
      </c>
      <c r="B15" s="3">
        <f t="shared" si="1"/>
        <v>45147</v>
      </c>
      <c r="C15" s="6">
        <f>34+2/60</f>
        <v>34.033333333333331</v>
      </c>
      <c r="D15" s="11">
        <v>3.9</v>
      </c>
      <c r="E15" s="12">
        <v>8.44</v>
      </c>
    </row>
    <row r="16" spans="1:5" x14ac:dyDescent="0.3">
      <c r="A16" s="4" t="s">
        <v>6</v>
      </c>
      <c r="B16" s="3">
        <f t="shared" si="1"/>
        <v>45148</v>
      </c>
      <c r="C16" s="6">
        <f>34+15/60</f>
        <v>34.25</v>
      </c>
      <c r="D16" s="11"/>
      <c r="E16" s="12"/>
    </row>
    <row r="17" spans="1:5" x14ac:dyDescent="0.3">
      <c r="A17" s="4" t="s">
        <v>0</v>
      </c>
      <c r="B17" s="3">
        <f t="shared" si="1"/>
        <v>45149</v>
      </c>
      <c r="C17" s="6"/>
      <c r="D17" s="11"/>
      <c r="E17" s="12"/>
    </row>
    <row r="18" spans="1:5" x14ac:dyDescent="0.3">
      <c r="A18" s="27" t="s">
        <v>10</v>
      </c>
      <c r="B18" s="28"/>
      <c r="C18" s="10">
        <f>SUM(C13:C17)</f>
        <v>136.65</v>
      </c>
      <c r="D18" s="14">
        <f>SUM(D13:D17)</f>
        <v>12</v>
      </c>
      <c r="E18" s="15">
        <f>C18/D18</f>
        <v>11.387500000000001</v>
      </c>
    </row>
    <row r="19" spans="1:5" ht="19.95" customHeight="1" x14ac:dyDescent="0.3"/>
    <row r="20" spans="1:5" x14ac:dyDescent="0.3">
      <c r="A20" s="29"/>
      <c r="B20" s="30"/>
      <c r="C20" s="33" t="s">
        <v>7</v>
      </c>
      <c r="D20" s="33"/>
      <c r="E20" s="33"/>
    </row>
    <row r="21" spans="1:5" x14ac:dyDescent="0.3">
      <c r="A21" s="31"/>
      <c r="B21" s="32"/>
      <c r="C21" s="7" t="s">
        <v>12</v>
      </c>
      <c r="D21" s="16" t="s">
        <v>8</v>
      </c>
      <c r="E21" s="16" t="s">
        <v>9</v>
      </c>
    </row>
    <row r="22" spans="1:5" x14ac:dyDescent="0.3">
      <c r="A22" s="2" t="s">
        <v>3</v>
      </c>
      <c r="B22" s="3">
        <v>45145</v>
      </c>
      <c r="C22" s="6">
        <f>33+35/60</f>
        <v>33.583333333333336</v>
      </c>
      <c r="D22" s="11">
        <v>4.0999999999999996</v>
      </c>
      <c r="E22" s="12">
        <v>8.1199999999999992</v>
      </c>
    </row>
    <row r="23" spans="1:5" x14ac:dyDescent="0.3">
      <c r="A23" s="4" t="s">
        <v>4</v>
      </c>
      <c r="B23" s="3">
        <f t="shared" ref="B23:B26" si="2">B22+1</f>
        <v>45146</v>
      </c>
      <c r="C23" s="6">
        <f>34+47/60</f>
        <v>34.783333333333331</v>
      </c>
      <c r="D23" s="13">
        <v>4</v>
      </c>
      <c r="E23" s="12">
        <v>8.42</v>
      </c>
    </row>
    <row r="24" spans="1:5" x14ac:dyDescent="0.3">
      <c r="A24" s="4" t="s">
        <v>5</v>
      </c>
      <c r="B24" s="3">
        <f t="shared" si="2"/>
        <v>45147</v>
      </c>
      <c r="C24" s="6">
        <f>34+2/60</f>
        <v>34.033333333333331</v>
      </c>
      <c r="D24" s="11">
        <v>3.9</v>
      </c>
      <c r="E24" s="12">
        <v>8.44</v>
      </c>
    </row>
    <row r="25" spans="1:5" x14ac:dyDescent="0.3">
      <c r="A25" s="4" t="s">
        <v>6</v>
      </c>
      <c r="B25" s="3">
        <f t="shared" si="2"/>
        <v>45148</v>
      </c>
      <c r="C25" s="6">
        <f>34+15/60</f>
        <v>34.25</v>
      </c>
      <c r="D25" s="11"/>
      <c r="E25" s="12"/>
    </row>
    <row r="26" spans="1:5" x14ac:dyDescent="0.3">
      <c r="A26" s="4" t="s">
        <v>0</v>
      </c>
      <c r="B26" s="3">
        <f t="shared" si="2"/>
        <v>45149</v>
      </c>
      <c r="C26" s="6">
        <f>34+1/60</f>
        <v>34.016666666666666</v>
      </c>
      <c r="D26" s="11"/>
      <c r="E26" s="12"/>
    </row>
    <row r="27" spans="1:5" x14ac:dyDescent="0.3">
      <c r="A27" s="27" t="s">
        <v>10</v>
      </c>
      <c r="B27" s="28"/>
      <c r="C27" s="10">
        <f>SUM(C22:C26)</f>
        <v>170.66666666666669</v>
      </c>
      <c r="D27" s="14">
        <f>SUM(D22:D26)</f>
        <v>12</v>
      </c>
      <c r="E27" s="15">
        <f>C27/D27</f>
        <v>14.222222222222223</v>
      </c>
    </row>
  </sheetData>
  <mergeCells count="9">
    <mergeCell ref="A20:B21"/>
    <mergeCell ref="C20:E20"/>
    <mergeCell ref="A27:B27"/>
    <mergeCell ref="A2:B3"/>
    <mergeCell ref="C2:E2"/>
    <mergeCell ref="A9:B9"/>
    <mergeCell ref="A11:B12"/>
    <mergeCell ref="C11:E11"/>
    <mergeCell ref="A18:B18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395C-C806-4BB4-A085-84A1F2F15A5E}">
  <sheetPr codeName="Feuil3"/>
  <dimension ref="A2:I11"/>
  <sheetViews>
    <sheetView zoomScale="90" zoomScaleNormal="90" workbookViewId="0">
      <pane ySplit="3" topLeftCell="A4" activePane="bottomLeft" state="frozen"/>
      <selection activeCell="B1" sqref="B1"/>
      <selection pane="bottomLeft" activeCell="I14" sqref="I14"/>
    </sheetView>
  </sheetViews>
  <sheetFormatPr baseColWidth="10" defaultColWidth="10.6640625" defaultRowHeight="14.4" x14ac:dyDescent="0.3"/>
  <cols>
    <col min="1" max="1" width="14.21875" customWidth="1"/>
    <col min="2" max="2" width="10.33203125" customWidth="1"/>
    <col min="3" max="3" width="13.109375" customWidth="1"/>
    <col min="4" max="6" width="10.77734375" customWidth="1"/>
    <col min="7" max="7" width="12.77734375" customWidth="1"/>
    <col min="8" max="8" width="10.77734375" customWidth="1"/>
    <col min="9" max="9" width="12.77734375" customWidth="1"/>
  </cols>
  <sheetData>
    <row r="2" spans="1:9" x14ac:dyDescent="0.3">
      <c r="A2" s="29"/>
      <c r="B2" s="30"/>
      <c r="C2" s="33" t="s">
        <v>7</v>
      </c>
      <c r="D2" s="33"/>
      <c r="E2" s="33"/>
      <c r="F2" s="33"/>
      <c r="G2" s="33"/>
      <c r="H2" s="33"/>
      <c r="I2" s="33"/>
    </row>
    <row r="3" spans="1:9" ht="60" customHeight="1" x14ac:dyDescent="0.3">
      <c r="A3" s="31"/>
      <c r="B3" s="32"/>
      <c r="C3" s="7" t="s">
        <v>15</v>
      </c>
      <c r="D3" s="7" t="s">
        <v>14</v>
      </c>
      <c r="E3" s="7" t="s">
        <v>12</v>
      </c>
      <c r="F3" s="1" t="s">
        <v>8</v>
      </c>
      <c r="G3" s="7" t="s">
        <v>16</v>
      </c>
      <c r="H3" s="7" t="s">
        <v>17</v>
      </c>
      <c r="I3" s="7" t="s">
        <v>13</v>
      </c>
    </row>
    <row r="4" spans="1:9" x14ac:dyDescent="0.3">
      <c r="A4" s="2" t="s">
        <v>3</v>
      </c>
      <c r="B4" s="3">
        <v>45145</v>
      </c>
      <c r="C4" s="6">
        <v>33.35</v>
      </c>
      <c r="D4" s="5">
        <f>IF(C4="","",INT(C4))</f>
        <v>33</v>
      </c>
      <c r="E4" s="6">
        <f>IF(C4="","",D4+(C4-D4)*10/6)</f>
        <v>33.583333333333336</v>
      </c>
      <c r="F4" s="8">
        <v>4.0999999999999996</v>
      </c>
      <c r="G4" s="6">
        <f>IF(OR(C4="",F4=0),"",E4/F4)</f>
        <v>8.1910569105691078</v>
      </c>
      <c r="H4" s="5">
        <f>IF(G4="","",INT(G4))</f>
        <v>8</v>
      </c>
      <c r="I4" s="6">
        <f>IF(H4="","",H4+(G4-H4)*6/10)</f>
        <v>8.114634146341464</v>
      </c>
    </row>
    <row r="5" spans="1:9" x14ac:dyDescent="0.3">
      <c r="A5" s="4" t="s">
        <v>4</v>
      </c>
      <c r="B5" s="3">
        <f t="shared" ref="B5:B10" si="0">B4+1</f>
        <v>45146</v>
      </c>
      <c r="C5" s="6">
        <v>34.47</v>
      </c>
      <c r="D5" s="5">
        <f t="shared" ref="D5:D10" si="1">IF(C5="","",INT(C5))</f>
        <v>34</v>
      </c>
      <c r="E5" s="6">
        <f t="shared" ref="E5:E10" si="2">IF(C5="","",D5+(C5-D5)*10/6)</f>
        <v>34.783333333333331</v>
      </c>
      <c r="F5" s="8">
        <v>4</v>
      </c>
      <c r="G5" s="6">
        <f t="shared" ref="G5:G10" si="3">IF(OR(C5="",F5=0),"",E5/F5)</f>
        <v>8.6958333333333329</v>
      </c>
      <c r="H5" s="5">
        <f t="shared" ref="H5:H11" si="4">IF(G5="","",INT(G5))</f>
        <v>8</v>
      </c>
      <c r="I5" s="6">
        <f t="shared" ref="I5:I11" si="5">IF(H5="","",H5+(G5-H5)*6/10)</f>
        <v>8.4175000000000004</v>
      </c>
    </row>
    <row r="6" spans="1:9" x14ac:dyDescent="0.3">
      <c r="A6" s="4" t="s">
        <v>5</v>
      </c>
      <c r="B6" s="3">
        <f t="shared" si="0"/>
        <v>45147</v>
      </c>
      <c r="C6" s="6">
        <v>34.020000000000003</v>
      </c>
      <c r="D6" s="5">
        <f t="shared" si="1"/>
        <v>34</v>
      </c>
      <c r="E6" s="6">
        <f t="shared" si="2"/>
        <v>34.033333333333339</v>
      </c>
      <c r="F6" s="8">
        <v>3.9</v>
      </c>
      <c r="G6" s="6">
        <f t="shared" si="3"/>
        <v>8.7264957264957275</v>
      </c>
      <c r="H6" s="5">
        <f t="shared" si="4"/>
        <v>8</v>
      </c>
      <c r="I6" s="6">
        <f t="shared" si="5"/>
        <v>8.4358974358974361</v>
      </c>
    </row>
    <row r="7" spans="1:9" x14ac:dyDescent="0.3">
      <c r="A7" s="4" t="s">
        <v>6</v>
      </c>
      <c r="B7" s="3">
        <f t="shared" si="0"/>
        <v>45148</v>
      </c>
      <c r="C7" s="6"/>
      <c r="D7" s="5" t="str">
        <f t="shared" si="1"/>
        <v/>
      </c>
      <c r="E7" s="6" t="str">
        <f t="shared" si="2"/>
        <v/>
      </c>
      <c r="F7" s="8"/>
      <c r="G7" s="6" t="str">
        <f t="shared" si="3"/>
        <v/>
      </c>
      <c r="H7" s="5" t="str">
        <f t="shared" si="4"/>
        <v/>
      </c>
      <c r="I7" s="6" t="str">
        <f t="shared" si="5"/>
        <v/>
      </c>
    </row>
    <row r="8" spans="1:9" x14ac:dyDescent="0.3">
      <c r="A8" s="4" t="s">
        <v>0</v>
      </c>
      <c r="B8" s="3">
        <f t="shared" si="0"/>
        <v>45149</v>
      </c>
      <c r="C8" s="6"/>
      <c r="D8" s="5" t="str">
        <f t="shared" si="1"/>
        <v/>
      </c>
      <c r="E8" s="6" t="str">
        <f t="shared" si="2"/>
        <v/>
      </c>
      <c r="F8" s="8"/>
      <c r="G8" s="6" t="str">
        <f t="shared" si="3"/>
        <v/>
      </c>
      <c r="H8" s="5" t="str">
        <f t="shared" si="4"/>
        <v/>
      </c>
      <c r="I8" s="6" t="str">
        <f t="shared" si="5"/>
        <v/>
      </c>
    </row>
    <row r="9" spans="1:9" x14ac:dyDescent="0.3">
      <c r="A9" s="4" t="s">
        <v>1</v>
      </c>
      <c r="B9" s="3">
        <f t="shared" si="0"/>
        <v>45150</v>
      </c>
      <c r="C9" s="6"/>
      <c r="D9" s="5" t="str">
        <f t="shared" si="1"/>
        <v/>
      </c>
      <c r="E9" s="6" t="str">
        <f t="shared" si="2"/>
        <v/>
      </c>
      <c r="F9" s="8"/>
      <c r="G9" s="6" t="str">
        <f t="shared" si="3"/>
        <v/>
      </c>
      <c r="H9" s="5" t="str">
        <f t="shared" si="4"/>
        <v/>
      </c>
      <c r="I9" s="6" t="str">
        <f t="shared" si="5"/>
        <v/>
      </c>
    </row>
    <row r="10" spans="1:9" x14ac:dyDescent="0.3">
      <c r="A10" s="17" t="s">
        <v>2</v>
      </c>
      <c r="B10" s="18">
        <f t="shared" si="0"/>
        <v>45151</v>
      </c>
      <c r="C10" s="19"/>
      <c r="D10" s="20" t="str">
        <f t="shared" si="1"/>
        <v/>
      </c>
      <c r="E10" s="19" t="str">
        <f t="shared" si="2"/>
        <v/>
      </c>
      <c r="F10" s="23"/>
      <c r="G10" s="19" t="str">
        <f t="shared" si="3"/>
        <v/>
      </c>
      <c r="H10" s="20" t="str">
        <f t="shared" si="4"/>
        <v/>
      </c>
      <c r="I10" s="19" t="str">
        <f t="shared" si="5"/>
        <v/>
      </c>
    </row>
    <row r="11" spans="1:9" x14ac:dyDescent="0.3">
      <c r="A11" s="27" t="s">
        <v>10</v>
      </c>
      <c r="B11" s="28"/>
      <c r="C11" s="21"/>
      <c r="D11" s="21"/>
      <c r="E11" s="22">
        <f>SUM(E4:E10)</f>
        <v>102.4</v>
      </c>
      <c r="F11" s="24">
        <f>SUM(F4:F10)</f>
        <v>12</v>
      </c>
      <c r="G11" s="22">
        <f>IF(F11=0,"",E11/F11)</f>
        <v>8.5333333333333332</v>
      </c>
      <c r="H11" s="26">
        <f t="shared" si="4"/>
        <v>8</v>
      </c>
      <c r="I11" s="25">
        <f t="shared" si="5"/>
        <v>8.32</v>
      </c>
    </row>
  </sheetData>
  <mergeCells count="3">
    <mergeCell ref="A2:B3"/>
    <mergeCell ref="C2:I2"/>
    <mergeCell ref="A11:B11"/>
  </mergeCells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F8A6-E0BF-4201-BBBE-4BA282442250}">
  <sheetPr codeName="Feuil4"/>
  <dimension ref="A2:I11"/>
  <sheetViews>
    <sheetView zoomScale="90" zoomScaleNormal="90" workbookViewId="0">
      <pane ySplit="3" topLeftCell="A4" activePane="bottomLeft" state="frozen"/>
      <selection activeCell="B1" sqref="B1"/>
      <selection pane="bottomLeft" activeCell="I14" sqref="I14"/>
    </sheetView>
  </sheetViews>
  <sheetFormatPr baseColWidth="10" defaultColWidth="10.6640625" defaultRowHeight="14.4" x14ac:dyDescent="0.3"/>
  <cols>
    <col min="1" max="1" width="14.21875" customWidth="1"/>
    <col min="2" max="2" width="10.33203125" customWidth="1"/>
    <col min="3" max="3" width="13.109375" customWidth="1"/>
    <col min="4" max="6" width="10.77734375" customWidth="1"/>
    <col min="7" max="7" width="12.77734375" customWidth="1"/>
    <col min="8" max="8" width="10.77734375" customWidth="1"/>
    <col min="9" max="9" width="12.77734375" customWidth="1"/>
  </cols>
  <sheetData>
    <row r="2" spans="1:9" x14ac:dyDescent="0.3">
      <c r="A2" s="29"/>
      <c r="B2" s="30"/>
      <c r="C2" s="33" t="s">
        <v>7</v>
      </c>
      <c r="D2" s="33"/>
      <c r="E2" s="33"/>
      <c r="F2" s="33"/>
      <c r="G2" s="33"/>
      <c r="H2" s="33"/>
      <c r="I2" s="33"/>
    </row>
    <row r="3" spans="1:9" ht="60" customHeight="1" x14ac:dyDescent="0.3">
      <c r="A3" s="31"/>
      <c r="B3" s="32"/>
      <c r="C3" s="7" t="s">
        <v>15</v>
      </c>
      <c r="D3" s="7" t="s">
        <v>14</v>
      </c>
      <c r="E3" s="7" t="s">
        <v>12</v>
      </c>
      <c r="F3" s="1" t="s">
        <v>8</v>
      </c>
      <c r="G3" s="7" t="s">
        <v>16</v>
      </c>
      <c r="H3" s="7" t="s">
        <v>17</v>
      </c>
      <c r="I3" s="7" t="s">
        <v>13</v>
      </c>
    </row>
    <row r="4" spans="1:9" x14ac:dyDescent="0.3">
      <c r="A4" s="2" t="s">
        <v>3</v>
      </c>
      <c r="B4" s="3">
        <v>45145</v>
      </c>
      <c r="C4" s="6">
        <v>33.35</v>
      </c>
      <c r="D4" s="5">
        <f>IF(C4="","",INT(C4))</f>
        <v>33</v>
      </c>
      <c r="E4" s="6">
        <f>IF(C4="","",D4+(C4-D4)*10/6)</f>
        <v>33.583333333333336</v>
      </c>
      <c r="F4" s="8">
        <v>4.0999999999999996</v>
      </c>
      <c r="G4" s="6">
        <f>IF(OR(C4="",F4=0),"",E4/F4)</f>
        <v>8.1910569105691078</v>
      </c>
      <c r="H4" s="5">
        <f>IF(G4="","",INT(G4))</f>
        <v>8</v>
      </c>
      <c r="I4" s="6">
        <f>IF(H4="","",H4+(G4-H4)*6/10)</f>
        <v>8.114634146341464</v>
      </c>
    </row>
    <row r="5" spans="1:9" x14ac:dyDescent="0.3">
      <c r="A5" s="4" t="s">
        <v>4</v>
      </c>
      <c r="B5" s="3">
        <f t="shared" ref="B5:B10" si="0">B4+1</f>
        <v>45146</v>
      </c>
      <c r="C5" s="6">
        <v>34.47</v>
      </c>
      <c r="D5" s="5">
        <f t="shared" ref="D5:D10" si="1">IF(C5="","",INT(C5))</f>
        <v>34</v>
      </c>
      <c r="E5" s="6">
        <f t="shared" ref="E5:E10" si="2">IF(C5="","",D5+(C5-D5)*10/6)</f>
        <v>34.783333333333331</v>
      </c>
      <c r="F5" s="8">
        <v>4</v>
      </c>
      <c r="G5" s="6">
        <f t="shared" ref="G5:G10" si="3">IF(OR(C5="",F5=0),"",E5/F5)</f>
        <v>8.6958333333333329</v>
      </c>
      <c r="H5" s="5">
        <f t="shared" ref="H5:H11" si="4">IF(G5="","",INT(G5))</f>
        <v>8</v>
      </c>
      <c r="I5" s="6">
        <f t="shared" ref="I5:I11" si="5">IF(H5="","",H5+(G5-H5)*6/10)</f>
        <v>8.4175000000000004</v>
      </c>
    </row>
    <row r="6" spans="1:9" x14ac:dyDescent="0.3">
      <c r="A6" s="4" t="s">
        <v>5</v>
      </c>
      <c r="B6" s="3">
        <f t="shared" si="0"/>
        <v>45147</v>
      </c>
      <c r="C6" s="6">
        <v>34.020000000000003</v>
      </c>
      <c r="D6" s="5">
        <f t="shared" si="1"/>
        <v>34</v>
      </c>
      <c r="E6" s="6">
        <f t="shared" si="2"/>
        <v>34.033333333333339</v>
      </c>
      <c r="F6" s="8">
        <v>3.9</v>
      </c>
      <c r="G6" s="6">
        <f t="shared" si="3"/>
        <v>8.7264957264957275</v>
      </c>
      <c r="H6" s="5">
        <f t="shared" si="4"/>
        <v>8</v>
      </c>
      <c r="I6" s="6">
        <f t="shared" si="5"/>
        <v>8.4358974358974361</v>
      </c>
    </row>
    <row r="7" spans="1:9" x14ac:dyDescent="0.3">
      <c r="A7" s="4" t="s">
        <v>6</v>
      </c>
      <c r="B7" s="3">
        <f t="shared" si="0"/>
        <v>45148</v>
      </c>
      <c r="C7" s="6">
        <v>34.15</v>
      </c>
      <c r="D7" s="5">
        <f t="shared" si="1"/>
        <v>34</v>
      </c>
      <c r="E7" s="6">
        <f t="shared" si="2"/>
        <v>34.25</v>
      </c>
      <c r="F7" s="8">
        <v>4</v>
      </c>
      <c r="G7" s="6">
        <f t="shared" si="3"/>
        <v>8.5625</v>
      </c>
      <c r="H7" s="5">
        <f t="shared" si="4"/>
        <v>8</v>
      </c>
      <c r="I7" s="6">
        <f t="shared" si="5"/>
        <v>8.3375000000000004</v>
      </c>
    </row>
    <row r="8" spans="1:9" x14ac:dyDescent="0.3">
      <c r="A8" s="4" t="s">
        <v>0</v>
      </c>
      <c r="B8" s="3">
        <f t="shared" si="0"/>
        <v>45149</v>
      </c>
      <c r="C8" s="6"/>
      <c r="D8" s="5" t="str">
        <f t="shared" si="1"/>
        <v/>
      </c>
      <c r="E8" s="6" t="str">
        <f t="shared" si="2"/>
        <v/>
      </c>
      <c r="F8" s="8"/>
      <c r="G8" s="6" t="str">
        <f t="shared" si="3"/>
        <v/>
      </c>
      <c r="H8" s="5" t="str">
        <f t="shared" si="4"/>
        <v/>
      </c>
      <c r="I8" s="6" t="str">
        <f t="shared" si="5"/>
        <v/>
      </c>
    </row>
    <row r="9" spans="1:9" x14ac:dyDescent="0.3">
      <c r="A9" s="4" t="s">
        <v>1</v>
      </c>
      <c r="B9" s="3">
        <f t="shared" si="0"/>
        <v>45150</v>
      </c>
      <c r="C9" s="6"/>
      <c r="D9" s="5" t="str">
        <f t="shared" si="1"/>
        <v/>
      </c>
      <c r="E9" s="6" t="str">
        <f t="shared" si="2"/>
        <v/>
      </c>
      <c r="F9" s="8"/>
      <c r="G9" s="6" t="str">
        <f t="shared" si="3"/>
        <v/>
      </c>
      <c r="H9" s="5" t="str">
        <f t="shared" si="4"/>
        <v/>
      </c>
      <c r="I9" s="6" t="str">
        <f t="shared" si="5"/>
        <v/>
      </c>
    </row>
    <row r="10" spans="1:9" x14ac:dyDescent="0.3">
      <c r="A10" s="17" t="s">
        <v>2</v>
      </c>
      <c r="B10" s="18">
        <f t="shared" si="0"/>
        <v>45151</v>
      </c>
      <c r="C10" s="19"/>
      <c r="D10" s="20" t="str">
        <f t="shared" si="1"/>
        <v/>
      </c>
      <c r="E10" s="19" t="str">
        <f t="shared" si="2"/>
        <v/>
      </c>
      <c r="F10" s="23"/>
      <c r="G10" s="19" t="str">
        <f t="shared" si="3"/>
        <v/>
      </c>
      <c r="H10" s="20" t="str">
        <f t="shared" si="4"/>
        <v/>
      </c>
      <c r="I10" s="19" t="str">
        <f t="shared" si="5"/>
        <v/>
      </c>
    </row>
    <row r="11" spans="1:9" x14ac:dyDescent="0.3">
      <c r="A11" s="27" t="s">
        <v>10</v>
      </c>
      <c r="B11" s="28"/>
      <c r="C11" s="21"/>
      <c r="D11" s="21"/>
      <c r="E11" s="22">
        <f>SUM(E4:E10)</f>
        <v>136.65</v>
      </c>
      <c r="F11" s="24">
        <f>SUM(F4:F10)</f>
        <v>16</v>
      </c>
      <c r="G11" s="22">
        <f>IF(F11=0,"",E11/F11)</f>
        <v>8.5406250000000004</v>
      </c>
      <c r="H11" s="26">
        <f t="shared" si="4"/>
        <v>8</v>
      </c>
      <c r="I11" s="25">
        <f t="shared" si="5"/>
        <v>8.3243749999999999</v>
      </c>
    </row>
  </sheetData>
  <mergeCells count="3">
    <mergeCell ref="A2:B3"/>
    <mergeCell ref="C2:I2"/>
    <mergeCell ref="A11:B11"/>
  </mergeCells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B51A-0C75-41B8-A26C-E605951BA8B6}">
  <sheetPr codeName="Feuil5"/>
  <dimension ref="A2:I11"/>
  <sheetViews>
    <sheetView zoomScale="90" zoomScaleNormal="90" workbookViewId="0">
      <pane ySplit="3" topLeftCell="A4" activePane="bottomLeft" state="frozen"/>
      <selection activeCell="B1" sqref="B1"/>
      <selection pane="bottomLeft" activeCell="I14" sqref="I14"/>
    </sheetView>
  </sheetViews>
  <sheetFormatPr baseColWidth="10" defaultColWidth="10.6640625" defaultRowHeight="14.4" x14ac:dyDescent="0.3"/>
  <cols>
    <col min="1" max="1" width="14.21875" customWidth="1"/>
    <col min="2" max="2" width="10.33203125" customWidth="1"/>
    <col min="3" max="3" width="13.109375" customWidth="1"/>
    <col min="4" max="6" width="10.77734375" customWidth="1"/>
    <col min="7" max="7" width="12.77734375" customWidth="1"/>
    <col min="8" max="8" width="10.77734375" customWidth="1"/>
    <col min="9" max="9" width="12.77734375" customWidth="1"/>
  </cols>
  <sheetData>
    <row r="2" spans="1:9" x14ac:dyDescent="0.3">
      <c r="A2" s="29"/>
      <c r="B2" s="30"/>
      <c r="C2" s="33" t="s">
        <v>7</v>
      </c>
      <c r="D2" s="33"/>
      <c r="E2" s="33"/>
      <c r="F2" s="33"/>
      <c r="G2" s="33"/>
      <c r="H2" s="33"/>
      <c r="I2" s="33"/>
    </row>
    <row r="3" spans="1:9" ht="60" customHeight="1" x14ac:dyDescent="0.3">
      <c r="A3" s="31"/>
      <c r="B3" s="32"/>
      <c r="C3" s="7" t="s">
        <v>15</v>
      </c>
      <c r="D3" s="7" t="s">
        <v>14</v>
      </c>
      <c r="E3" s="7" t="s">
        <v>12</v>
      </c>
      <c r="F3" s="1" t="s">
        <v>8</v>
      </c>
      <c r="G3" s="7" t="s">
        <v>16</v>
      </c>
      <c r="H3" s="7" t="s">
        <v>17</v>
      </c>
      <c r="I3" s="7" t="s">
        <v>13</v>
      </c>
    </row>
    <row r="4" spans="1:9" x14ac:dyDescent="0.3">
      <c r="A4" s="2" t="s">
        <v>3</v>
      </c>
      <c r="B4" s="3">
        <v>45145</v>
      </c>
      <c r="C4" s="6">
        <v>33.35</v>
      </c>
      <c r="D4" s="5">
        <f>IF(C4="","",INT(C4))</f>
        <v>33</v>
      </c>
      <c r="E4" s="6">
        <f>IF(C4="","",D4+(C4-D4)*10/6)</f>
        <v>33.583333333333336</v>
      </c>
      <c r="F4" s="8">
        <v>4.0999999999999996</v>
      </c>
      <c r="G4" s="6">
        <f>IF(OR(C4="",F4=0),"",E4/F4)</f>
        <v>8.1910569105691078</v>
      </c>
      <c r="H4" s="5">
        <f>IF(G4="","",INT(G4))</f>
        <v>8</v>
      </c>
      <c r="I4" s="6">
        <f>IF(H4="","",H4+(G4-H4)*6/10)</f>
        <v>8.114634146341464</v>
      </c>
    </row>
    <row r="5" spans="1:9" x14ac:dyDescent="0.3">
      <c r="A5" s="4" t="s">
        <v>4</v>
      </c>
      <c r="B5" s="3">
        <f t="shared" ref="B5:B10" si="0">B4+1</f>
        <v>45146</v>
      </c>
      <c r="C5" s="6">
        <v>34.47</v>
      </c>
      <c r="D5" s="5">
        <f t="shared" ref="D5:D10" si="1">IF(C5="","",INT(C5))</f>
        <v>34</v>
      </c>
      <c r="E5" s="6">
        <f t="shared" ref="E5:E10" si="2">IF(C5="","",D5+(C5-D5)*10/6)</f>
        <v>34.783333333333331</v>
      </c>
      <c r="F5" s="8">
        <v>4</v>
      </c>
      <c r="G5" s="6">
        <f t="shared" ref="G5:G10" si="3">IF(OR(C5="",F5=0),"",E5/F5)</f>
        <v>8.6958333333333329</v>
      </c>
      <c r="H5" s="5">
        <f t="shared" ref="H5:H11" si="4">IF(G5="","",INT(G5))</f>
        <v>8</v>
      </c>
      <c r="I5" s="6">
        <f t="shared" ref="I5:I11" si="5">IF(H5="","",H5+(G5-H5)*6/10)</f>
        <v>8.4175000000000004</v>
      </c>
    </row>
    <row r="6" spans="1:9" x14ac:dyDescent="0.3">
      <c r="A6" s="4" t="s">
        <v>5</v>
      </c>
      <c r="B6" s="3">
        <f t="shared" si="0"/>
        <v>45147</v>
      </c>
      <c r="C6" s="6">
        <v>34.020000000000003</v>
      </c>
      <c r="D6" s="5">
        <f t="shared" si="1"/>
        <v>34</v>
      </c>
      <c r="E6" s="6">
        <f t="shared" si="2"/>
        <v>34.033333333333339</v>
      </c>
      <c r="F6" s="8">
        <v>3.9</v>
      </c>
      <c r="G6" s="6">
        <f t="shared" si="3"/>
        <v>8.7264957264957275</v>
      </c>
      <c r="H6" s="5">
        <f t="shared" si="4"/>
        <v>8</v>
      </c>
      <c r="I6" s="6">
        <f t="shared" si="5"/>
        <v>8.4358974358974361</v>
      </c>
    </row>
    <row r="7" spans="1:9" x14ac:dyDescent="0.3">
      <c r="A7" s="4" t="s">
        <v>6</v>
      </c>
      <c r="B7" s="3">
        <f t="shared" si="0"/>
        <v>45148</v>
      </c>
      <c r="C7" s="6">
        <v>34.15</v>
      </c>
      <c r="D7" s="5">
        <f t="shared" si="1"/>
        <v>34</v>
      </c>
      <c r="E7" s="6">
        <f t="shared" si="2"/>
        <v>34.25</v>
      </c>
      <c r="F7" s="8">
        <v>4</v>
      </c>
      <c r="G7" s="6">
        <f t="shared" si="3"/>
        <v>8.5625</v>
      </c>
      <c r="H7" s="5">
        <f t="shared" si="4"/>
        <v>8</v>
      </c>
      <c r="I7" s="6">
        <f t="shared" si="5"/>
        <v>8.3375000000000004</v>
      </c>
    </row>
    <row r="8" spans="1:9" x14ac:dyDescent="0.3">
      <c r="A8" s="4" t="s">
        <v>0</v>
      </c>
      <c r="B8" s="3">
        <f t="shared" si="0"/>
        <v>45149</v>
      </c>
      <c r="C8" s="6">
        <v>34.01</v>
      </c>
      <c r="D8" s="5">
        <f t="shared" si="1"/>
        <v>34</v>
      </c>
      <c r="E8" s="6">
        <f t="shared" si="2"/>
        <v>34.016666666666666</v>
      </c>
      <c r="F8" s="8">
        <v>3.8</v>
      </c>
      <c r="G8" s="6">
        <f t="shared" si="3"/>
        <v>8.9517543859649127</v>
      </c>
      <c r="H8" s="5">
        <f t="shared" si="4"/>
        <v>8</v>
      </c>
      <c r="I8" s="6">
        <f t="shared" si="5"/>
        <v>8.5710526315789473</v>
      </c>
    </row>
    <row r="9" spans="1:9" x14ac:dyDescent="0.3">
      <c r="A9" s="4" t="s">
        <v>1</v>
      </c>
      <c r="B9" s="3">
        <f t="shared" si="0"/>
        <v>45150</v>
      </c>
      <c r="C9" s="6"/>
      <c r="D9" s="5" t="str">
        <f t="shared" si="1"/>
        <v/>
      </c>
      <c r="E9" s="6" t="str">
        <f t="shared" si="2"/>
        <v/>
      </c>
      <c r="F9" s="8"/>
      <c r="G9" s="6" t="str">
        <f t="shared" si="3"/>
        <v/>
      </c>
      <c r="H9" s="5" t="str">
        <f t="shared" si="4"/>
        <v/>
      </c>
      <c r="I9" s="6" t="str">
        <f t="shared" si="5"/>
        <v/>
      </c>
    </row>
    <row r="10" spans="1:9" x14ac:dyDescent="0.3">
      <c r="A10" s="17" t="s">
        <v>2</v>
      </c>
      <c r="B10" s="18">
        <f t="shared" si="0"/>
        <v>45151</v>
      </c>
      <c r="C10" s="19"/>
      <c r="D10" s="20" t="str">
        <f t="shared" si="1"/>
        <v/>
      </c>
      <c r="E10" s="19" t="str">
        <f t="shared" si="2"/>
        <v/>
      </c>
      <c r="F10" s="23"/>
      <c r="G10" s="19" t="str">
        <f t="shared" si="3"/>
        <v/>
      </c>
      <c r="H10" s="20" t="str">
        <f t="shared" si="4"/>
        <v/>
      </c>
      <c r="I10" s="19" t="str">
        <f t="shared" si="5"/>
        <v/>
      </c>
    </row>
    <row r="11" spans="1:9" x14ac:dyDescent="0.3">
      <c r="A11" s="27" t="s">
        <v>10</v>
      </c>
      <c r="B11" s="28"/>
      <c r="C11" s="21"/>
      <c r="D11" s="21"/>
      <c r="E11" s="22">
        <f>SUM(E4:E10)</f>
        <v>170.66666666666669</v>
      </c>
      <c r="F11" s="24">
        <f>SUM(F4:F10)</f>
        <v>19.8</v>
      </c>
      <c r="G11" s="22">
        <f>IF(F11=0,"",E11/F11)</f>
        <v>8.6195286195286194</v>
      </c>
      <c r="H11" s="26">
        <f t="shared" si="4"/>
        <v>8</v>
      </c>
      <c r="I11" s="25">
        <f t="shared" si="5"/>
        <v>8.3717171717171723</v>
      </c>
    </row>
  </sheetData>
  <mergeCells count="3">
    <mergeCell ref="A2:B3"/>
    <mergeCell ref="C2:I2"/>
    <mergeCell ref="A11:B11"/>
  </mergeCells>
  <pageMargins left="0.7" right="0.7" top="0.75" bottom="0.75" header="0.3" footer="0.3"/>
  <pageSetup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7742-C4FE-4EEB-86AB-8A566F923CCC}">
  <sheetPr codeName="Feuil6"/>
  <dimension ref="A2:I11"/>
  <sheetViews>
    <sheetView zoomScale="90" zoomScaleNormal="90" workbookViewId="0">
      <pane ySplit="3" topLeftCell="A4" activePane="bottomLeft" state="frozen"/>
      <selection activeCell="B1" sqref="B1"/>
      <selection pane="bottomLeft" activeCell="I14" sqref="I14"/>
    </sheetView>
  </sheetViews>
  <sheetFormatPr baseColWidth="10" defaultColWidth="10.6640625" defaultRowHeight="14.4" x14ac:dyDescent="0.3"/>
  <cols>
    <col min="1" max="1" width="14.21875" customWidth="1"/>
    <col min="2" max="2" width="10.33203125" customWidth="1"/>
    <col min="3" max="3" width="13.109375" customWidth="1"/>
    <col min="4" max="4" width="10.77734375" hidden="1" customWidth="1"/>
    <col min="5" max="6" width="10.77734375" customWidth="1"/>
    <col min="7" max="7" width="12.77734375" customWidth="1"/>
    <col min="8" max="8" width="10.77734375" hidden="1" customWidth="1"/>
    <col min="9" max="9" width="12.77734375" customWidth="1"/>
  </cols>
  <sheetData>
    <row r="2" spans="1:9" x14ac:dyDescent="0.3">
      <c r="A2" s="29"/>
      <c r="B2" s="30"/>
      <c r="C2" s="33" t="s">
        <v>7</v>
      </c>
      <c r="D2" s="33"/>
      <c r="E2" s="33"/>
      <c r="F2" s="33"/>
      <c r="G2" s="33"/>
      <c r="H2" s="33"/>
      <c r="I2" s="33"/>
    </row>
    <row r="3" spans="1:9" ht="60" customHeight="1" x14ac:dyDescent="0.3">
      <c r="A3" s="31"/>
      <c r="B3" s="32"/>
      <c r="C3" s="7" t="s">
        <v>15</v>
      </c>
      <c r="D3" s="7" t="s">
        <v>14</v>
      </c>
      <c r="E3" s="7" t="s">
        <v>12</v>
      </c>
      <c r="F3" s="1" t="s">
        <v>8</v>
      </c>
      <c r="G3" s="7" t="s">
        <v>16</v>
      </c>
      <c r="H3" s="7" t="s">
        <v>17</v>
      </c>
      <c r="I3" s="7" t="s">
        <v>13</v>
      </c>
    </row>
    <row r="4" spans="1:9" x14ac:dyDescent="0.3">
      <c r="A4" s="2" t="s">
        <v>3</v>
      </c>
      <c r="B4" s="3">
        <v>45145</v>
      </c>
      <c r="C4" s="6">
        <v>33.35</v>
      </c>
      <c r="D4" s="5">
        <f>IF(C4="","",INT(C4))</f>
        <v>33</v>
      </c>
      <c r="E4" s="6">
        <f>IF(C4="","",D4+(C4-D4)*10/6)</f>
        <v>33.583333333333336</v>
      </c>
      <c r="F4" s="8">
        <v>4.0999999999999996</v>
      </c>
      <c r="G4" s="6">
        <f>IF(OR(C4="",F4=0),"",E4/F4)</f>
        <v>8.1910569105691078</v>
      </c>
      <c r="H4" s="5">
        <f>IF(G4="","",INT(G4))</f>
        <v>8</v>
      </c>
      <c r="I4" s="6">
        <f>IF(H4="","",H4+(G4-H4)*6/10)</f>
        <v>8.114634146341464</v>
      </c>
    </row>
    <row r="5" spans="1:9" x14ac:dyDescent="0.3">
      <c r="A5" s="4" t="s">
        <v>4</v>
      </c>
      <c r="B5" s="3">
        <f t="shared" ref="B5:B10" si="0">B4+1</f>
        <v>45146</v>
      </c>
      <c r="C5" s="6">
        <v>34.47</v>
      </c>
      <c r="D5" s="5">
        <f t="shared" ref="D5:D10" si="1">IF(C5="","",INT(C5))</f>
        <v>34</v>
      </c>
      <c r="E5" s="6">
        <f t="shared" ref="E5:E10" si="2">IF(C5="","",D5+(C5-D5)*10/6)</f>
        <v>34.783333333333331</v>
      </c>
      <c r="F5" s="8">
        <v>4</v>
      </c>
      <c r="G5" s="6">
        <f t="shared" ref="G5:G10" si="3">IF(OR(C5="",F5=0),"",E5/F5)</f>
        <v>8.6958333333333329</v>
      </c>
      <c r="H5" s="5">
        <f t="shared" ref="H5:H11" si="4">IF(G5="","",INT(G5))</f>
        <v>8</v>
      </c>
      <c r="I5" s="6">
        <f t="shared" ref="I5:I11" si="5">IF(H5="","",H5+(G5-H5)*6/10)</f>
        <v>8.4175000000000004</v>
      </c>
    </row>
    <row r="6" spans="1:9" x14ac:dyDescent="0.3">
      <c r="A6" s="4" t="s">
        <v>5</v>
      </c>
      <c r="B6" s="3">
        <f t="shared" si="0"/>
        <v>45147</v>
      </c>
      <c r="C6" s="6">
        <v>34.020000000000003</v>
      </c>
      <c r="D6" s="5">
        <f t="shared" si="1"/>
        <v>34</v>
      </c>
      <c r="E6" s="6">
        <f t="shared" si="2"/>
        <v>34.033333333333339</v>
      </c>
      <c r="F6" s="8">
        <v>3.9</v>
      </c>
      <c r="G6" s="6">
        <f t="shared" si="3"/>
        <v>8.7264957264957275</v>
      </c>
      <c r="H6" s="5">
        <f t="shared" si="4"/>
        <v>8</v>
      </c>
      <c r="I6" s="6">
        <f t="shared" si="5"/>
        <v>8.4358974358974361</v>
      </c>
    </row>
    <row r="7" spans="1:9" x14ac:dyDescent="0.3">
      <c r="A7" s="4" t="s">
        <v>6</v>
      </c>
      <c r="B7" s="3">
        <f t="shared" si="0"/>
        <v>45148</v>
      </c>
      <c r="C7" s="6">
        <v>34.15</v>
      </c>
      <c r="D7" s="5">
        <f t="shared" si="1"/>
        <v>34</v>
      </c>
      <c r="E7" s="6">
        <f t="shared" si="2"/>
        <v>34.25</v>
      </c>
      <c r="F7" s="8">
        <v>4</v>
      </c>
      <c r="G7" s="6">
        <f t="shared" si="3"/>
        <v>8.5625</v>
      </c>
      <c r="H7" s="5">
        <f t="shared" si="4"/>
        <v>8</v>
      </c>
      <c r="I7" s="6">
        <f t="shared" si="5"/>
        <v>8.3375000000000004</v>
      </c>
    </row>
    <row r="8" spans="1:9" x14ac:dyDescent="0.3">
      <c r="A8" s="4" t="s">
        <v>0</v>
      </c>
      <c r="B8" s="3">
        <f t="shared" si="0"/>
        <v>45149</v>
      </c>
      <c r="C8" s="6">
        <v>34.01</v>
      </c>
      <c r="D8" s="5">
        <f t="shared" si="1"/>
        <v>34</v>
      </c>
      <c r="E8" s="6">
        <f t="shared" si="2"/>
        <v>34.016666666666666</v>
      </c>
      <c r="F8" s="8">
        <v>3.8</v>
      </c>
      <c r="G8" s="6">
        <f t="shared" si="3"/>
        <v>8.9517543859649127</v>
      </c>
      <c r="H8" s="5">
        <f t="shared" si="4"/>
        <v>8</v>
      </c>
      <c r="I8" s="6">
        <f t="shared" si="5"/>
        <v>8.5710526315789473</v>
      </c>
    </row>
    <row r="9" spans="1:9" x14ac:dyDescent="0.3">
      <c r="A9" s="4" t="s">
        <v>1</v>
      </c>
      <c r="B9" s="3">
        <f t="shared" si="0"/>
        <v>45150</v>
      </c>
      <c r="C9" s="6"/>
      <c r="D9" s="5" t="str">
        <f t="shared" si="1"/>
        <v/>
      </c>
      <c r="E9" s="6" t="str">
        <f t="shared" si="2"/>
        <v/>
      </c>
      <c r="F9" s="8"/>
      <c r="G9" s="6" t="str">
        <f t="shared" si="3"/>
        <v/>
      </c>
      <c r="H9" s="5" t="str">
        <f t="shared" si="4"/>
        <v/>
      </c>
      <c r="I9" s="6" t="str">
        <f t="shared" si="5"/>
        <v/>
      </c>
    </row>
    <row r="10" spans="1:9" x14ac:dyDescent="0.3">
      <c r="A10" s="17" t="s">
        <v>2</v>
      </c>
      <c r="B10" s="18">
        <f t="shared" si="0"/>
        <v>45151</v>
      </c>
      <c r="C10" s="19"/>
      <c r="D10" s="20" t="str">
        <f t="shared" si="1"/>
        <v/>
      </c>
      <c r="E10" s="19" t="str">
        <f t="shared" si="2"/>
        <v/>
      </c>
      <c r="F10" s="23"/>
      <c r="G10" s="19" t="str">
        <f t="shared" si="3"/>
        <v/>
      </c>
      <c r="H10" s="20" t="str">
        <f t="shared" si="4"/>
        <v/>
      </c>
      <c r="I10" s="19" t="str">
        <f t="shared" si="5"/>
        <v/>
      </c>
    </row>
    <row r="11" spans="1:9" x14ac:dyDescent="0.3">
      <c r="A11" s="27" t="s">
        <v>10</v>
      </c>
      <c r="B11" s="28"/>
      <c r="C11" s="21"/>
      <c r="D11" s="21"/>
      <c r="E11" s="22">
        <f>SUM(E4:E10)</f>
        <v>170.66666666666669</v>
      </c>
      <c r="F11" s="24">
        <f>SUM(F4:F10)</f>
        <v>19.8</v>
      </c>
      <c r="G11" s="22">
        <f>IF(F11=0,"",E11/F11)</f>
        <v>8.6195286195286194</v>
      </c>
      <c r="H11" s="26">
        <f t="shared" si="4"/>
        <v>8</v>
      </c>
      <c r="I11" s="25">
        <f t="shared" si="5"/>
        <v>8.3717171717171723</v>
      </c>
    </row>
  </sheetData>
  <mergeCells count="3">
    <mergeCell ref="A2:B3"/>
    <mergeCell ref="C2:I2"/>
    <mergeCell ref="A11:B11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</vt:lpstr>
      <vt:lpstr>Feuil2</vt:lpstr>
      <vt:lpstr>Feuil3</vt:lpstr>
      <vt:lpstr>Feuil4</vt:lpstr>
      <vt:lpstr>Feuil5</vt:lpstr>
      <vt:lpstr>Feuil6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anonyme</cp:lastModifiedBy>
  <dcterms:created xsi:type="dcterms:W3CDTF">2023-04-27T21:21:05Z</dcterms:created>
  <dcterms:modified xsi:type="dcterms:W3CDTF">2023-08-10T18:24:07Z</dcterms:modified>
</cp:coreProperties>
</file>