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ravail_Commun/01 - CHANTIERS/00 - DOCUMENTS TYPE/00 - BASE DE TRAVAIL INITIALE CLASSEUR CHANTIER/01 - TRAVAUX/08 - SITUATIONS DE TRAVAUX/"/>
    </mc:Choice>
  </mc:AlternateContent>
  <xr:revisionPtr revIDLastSave="0" documentId="13_ncr:1_{C5CA7BEA-5E07-1446-8307-AD3A8801E6DE}" xr6:coauthVersionLast="47" xr6:coauthVersionMax="47" xr10:uidLastSave="{00000000-0000-0000-0000-000000000000}"/>
  <bookViews>
    <workbookView xWindow="2740" yWindow="500" windowWidth="24600" windowHeight="23000" activeTab="1" xr2:uid="{6856E899-549D-9E42-A84D-22F6CDA02FD8}"/>
  </bookViews>
  <sheets>
    <sheet name="Sit. 01" sheetId="1" r:id="rId1"/>
    <sheet name="Sit. 02" sheetId="2" r:id="rId2"/>
  </sheets>
  <externalReferences>
    <externalReference r:id="rId3"/>
  </externalReferences>
  <definedNames>
    <definedName name="_xlnm.Print_Area" localSheetId="0">'Sit. 01'!$A$1:$J$54</definedName>
    <definedName name="_xlnm.Print_Area" localSheetId="1">'Sit. 02'!$A$1:$J$54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B20" i="2"/>
  <c r="I19" i="2"/>
  <c r="J19" i="2" l="1"/>
  <c r="J46" i="2"/>
  <c r="J45" i="2"/>
  <c r="J44" i="2"/>
  <c r="C40" i="2"/>
  <c r="C35" i="2"/>
  <c r="J30" i="2"/>
  <c r="I30" i="2"/>
  <c r="J29" i="2"/>
  <c r="J28" i="2"/>
  <c r="J26" i="2"/>
  <c r="H23" i="2"/>
  <c r="D48" i="2" s="1"/>
  <c r="I22" i="2"/>
  <c r="I23" i="2" s="1"/>
  <c r="J21" i="2"/>
  <c r="I21" i="2"/>
  <c r="I20" i="2"/>
  <c r="J20" i="2" s="1"/>
  <c r="H16" i="2"/>
  <c r="J15" i="2"/>
  <c r="I15" i="2"/>
  <c r="I14" i="2"/>
  <c r="J14" i="2" s="1"/>
  <c r="I13" i="2"/>
  <c r="J13" i="2" s="1"/>
  <c r="I12" i="2"/>
  <c r="J12" i="2" s="1"/>
  <c r="J11" i="2"/>
  <c r="I11" i="2"/>
  <c r="I10" i="2"/>
  <c r="J10" i="2" s="1"/>
  <c r="C35" i="1"/>
  <c r="C40" i="1"/>
  <c r="H27" i="2" l="1"/>
  <c r="H41" i="2" s="1"/>
  <c r="I25" i="2"/>
  <c r="I27" i="2"/>
  <c r="I16" i="2"/>
  <c r="J16" i="2" s="1"/>
  <c r="J22" i="2"/>
  <c r="J23" i="2"/>
  <c r="J27" i="2"/>
  <c r="H25" i="2"/>
  <c r="I21" i="1"/>
  <c r="I22" i="1"/>
  <c r="I11" i="1"/>
  <c r="I12" i="1"/>
  <c r="I13" i="1"/>
  <c r="I14" i="1"/>
  <c r="I15" i="1"/>
  <c r="J25" i="2" l="1"/>
  <c r="H31" i="2"/>
  <c r="I31" i="2"/>
  <c r="I33" i="2" s="1"/>
  <c r="J46" i="1"/>
  <c r="J45" i="1"/>
  <c r="J44" i="1"/>
  <c r="I30" i="1"/>
  <c r="J30" i="1" s="1"/>
  <c r="J29" i="1"/>
  <c r="J28" i="1"/>
  <c r="J26" i="1"/>
  <c r="J22" i="1"/>
  <c r="J21" i="1"/>
  <c r="I20" i="1"/>
  <c r="I23" i="1" s="1"/>
  <c r="J19" i="1"/>
  <c r="H16" i="1"/>
  <c r="I16" i="1" s="1"/>
  <c r="J16" i="1" s="1"/>
  <c r="J15" i="1"/>
  <c r="J14" i="1"/>
  <c r="J13" i="1"/>
  <c r="J12" i="1"/>
  <c r="J11" i="1"/>
  <c r="I10" i="1"/>
  <c r="J10" i="1" s="1"/>
  <c r="I34" i="2" l="1"/>
  <c r="I35" i="2" s="1"/>
  <c r="J31" i="2"/>
  <c r="H33" i="2"/>
  <c r="I25" i="1"/>
  <c r="I27" i="1"/>
  <c r="I31" i="1"/>
  <c r="I33" i="1" s="1"/>
  <c r="J20" i="1"/>
  <c r="H23" i="1"/>
  <c r="H34" i="2" l="1"/>
  <c r="H35" i="2"/>
  <c r="J33" i="2"/>
  <c r="H25" i="1"/>
  <c r="H27" i="1"/>
  <c r="H41" i="1" s="1"/>
  <c r="I34" i="1"/>
  <c r="I35" i="1" s="1"/>
  <c r="J23" i="1"/>
  <c r="D48" i="1"/>
  <c r="J37" i="2" l="1"/>
  <c r="J34" i="2"/>
  <c r="J38" i="2" s="1"/>
  <c r="J27" i="1"/>
  <c r="H31" i="1"/>
  <c r="H33" i="1" s="1"/>
  <c r="J33" i="1" s="1"/>
  <c r="J25" i="1"/>
  <c r="J35" i="2" l="1"/>
  <c r="J39" i="2" s="1"/>
  <c r="J48" i="2" s="1"/>
  <c r="J31" i="1"/>
  <c r="H34" i="1" l="1"/>
  <c r="H35" i="1" s="1"/>
  <c r="J37" i="1" l="1"/>
  <c r="J34" i="1"/>
  <c r="J38" i="1" s="1"/>
  <c r="J35" i="1" l="1"/>
  <c r="J39" i="1" s="1"/>
  <c r="J48" i="1" l="1"/>
</calcChain>
</file>

<file path=xl/sharedStrings.xml><?xml version="1.0" encoding="utf-8"?>
<sst xmlns="http://schemas.openxmlformats.org/spreadsheetml/2006/main" count="128" uniqueCount="60">
  <si>
    <t>Proposition de paiement n°</t>
  </si>
  <si>
    <t>Maître d'Ouvrage :</t>
  </si>
  <si>
    <t>Adresse :</t>
  </si>
  <si>
    <t>Opération :</t>
  </si>
  <si>
    <t>Entreprise :</t>
  </si>
  <si>
    <t>HT</t>
  </si>
  <si>
    <t>TVA (20%)</t>
  </si>
  <si>
    <t>TTC</t>
  </si>
  <si>
    <t>Marché</t>
  </si>
  <si>
    <t>Avenant 1</t>
  </si>
  <si>
    <t>Avenant 2</t>
  </si>
  <si>
    <t>N° du lot :</t>
  </si>
  <si>
    <t>Avenant 3</t>
  </si>
  <si>
    <t>Désignation du lot :</t>
  </si>
  <si>
    <t>Avenant 4</t>
  </si>
  <si>
    <t>Avenant 5</t>
  </si>
  <si>
    <t>TOTAL</t>
  </si>
  <si>
    <t xml:space="preserve">Paiement de acomptes Antérieurs </t>
  </si>
  <si>
    <t>Nouveau Cumul HT</t>
  </si>
  <si>
    <t>Cumul précédent HT</t>
  </si>
  <si>
    <t>Acompte mensuel HT</t>
  </si>
  <si>
    <t>N°</t>
  </si>
  <si>
    <t xml:space="preserve">Date </t>
  </si>
  <si>
    <t>Avenants</t>
  </si>
  <si>
    <t>Correctif sur avancement</t>
  </si>
  <si>
    <t>Autres</t>
  </si>
  <si>
    <t>TOTAL (1)</t>
  </si>
  <si>
    <t>Compte Prorata</t>
  </si>
  <si>
    <t xml:space="preserve">Compte inter Entreprise </t>
  </si>
  <si>
    <r>
      <t>Retenue Garantie</t>
    </r>
    <r>
      <rPr>
        <b/>
        <sz val="12"/>
        <color theme="1"/>
        <rFont val="Calibri (Corps)"/>
      </rPr>
      <t xml:space="preserve"> (si pas CB)</t>
    </r>
  </si>
  <si>
    <t>TRC (assurance)</t>
  </si>
  <si>
    <t>Pénalités diverses</t>
  </si>
  <si>
    <t>Retenue pour Finition</t>
  </si>
  <si>
    <t xml:space="preserve">TOTAL HT (2) </t>
  </si>
  <si>
    <t>TOTAL HT (1-2)</t>
  </si>
  <si>
    <t>TOTAL TTC</t>
  </si>
  <si>
    <t>MONTANT TTC</t>
  </si>
  <si>
    <t>MONTANT  TOTAL  DE  LA  SITUATION</t>
  </si>
  <si>
    <t>Caution sur Marché TTC</t>
  </si>
  <si>
    <t>Caution s/ Avenant(s) TTC</t>
  </si>
  <si>
    <t>Total Caution TTC</t>
  </si>
  <si>
    <r>
      <rPr>
        <u/>
        <sz val="12"/>
        <color theme="1"/>
        <rFont val="Calibri (Corps)"/>
      </rPr>
      <t>Condition de paiement</t>
    </r>
    <r>
      <rPr>
        <sz val="12"/>
        <color theme="1"/>
        <rFont val="Calibri"/>
        <family val="2"/>
        <charset val="134"/>
        <scheme val="minor"/>
      </rPr>
      <t xml:space="preserve"> à 30 jrs le 10 du M suivant</t>
    </r>
  </si>
  <si>
    <t>TOTAL RG  TTC</t>
  </si>
  <si>
    <t xml:space="preserve">REPARTITION DES PAIEMENTS </t>
  </si>
  <si>
    <t>Montant S-Traité</t>
  </si>
  <si>
    <t xml:space="preserve">Nouveau cumul </t>
  </si>
  <si>
    <t>Mois M-1</t>
  </si>
  <si>
    <t>Mois M</t>
  </si>
  <si>
    <t>Avancement %</t>
  </si>
  <si>
    <t>Montant titulaire du lot à payer</t>
  </si>
  <si>
    <t xml:space="preserve">Validation du Maître d'œuvre </t>
  </si>
  <si>
    <t xml:space="preserve">Validation Maître d'Ouvrage </t>
  </si>
  <si>
    <t>Tous les sous-traitant doivent être agréés par le Maître d'Ouvrage avant intervention sur site et par conséquent pour prétendre à un paiement</t>
  </si>
  <si>
    <t>Liquidation de la TVA sur facture sous-traitant par l'entreprise principale.</t>
  </si>
  <si>
    <t>Toute cession de créances sous quelques formes, ce doit d'obtenir l'aval préalable du Maître d'Ouvrage</t>
  </si>
  <si>
    <t>Cachet de l'Entreprise</t>
  </si>
  <si>
    <t>Etablie le :</t>
  </si>
  <si>
    <t>Modifiée le :</t>
  </si>
  <si>
    <t>Montant TTC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</si>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</sst>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€&quot;_ ;_ * \(#,##0.00\)\ &quot;€&quot;_ ;_ * &quot;-&quot;??_)\ &quot;€&quot;_ ;_ @_ "/>
    <numFmt numFmtId="164" formatCode="_-* #,##0.00\ [$€-40C]_-;\-* #,##0.00\ [$€-40C]_-;_-* &quot;-&quot;??\ [$€-40C]_-;_-@_-"/>
    <numFmt numFmtId="165" formatCode="00"/>
    <numFmt numFmtId="166" formatCode="_-* #,##0.00\ &quot;€&quot;_-;\-* #,##0.00\ &quot;€&quot;_-;_-* &quot;-&quot;??\ &quot;€&quot;_-;_-@_-"/>
    <numFmt numFmtId="167" formatCode="dd/mm/yy;@"/>
  </numFmts>
  <fonts count="14" x14ac:knownFonts="1">
    <font>
      <sz val="12"/>
      <color theme="1"/>
      <name val="Cambria"/>
      <family val="2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000000"/>
      <name val="Segoe UI"/>
      <charset val="1"/>
    </font>
    <font>
      <sz val="12"/>
      <color theme="1"/>
      <name val="Cambria"/>
      <family val="2"/>
    </font>
    <font>
      <sz val="12"/>
      <color theme="1"/>
      <name val="Calibri"/>
      <family val="2"/>
      <charset val="134"/>
      <scheme val="minor"/>
    </font>
    <font>
      <b/>
      <sz val="12"/>
      <color theme="1"/>
      <name val="Calibri"/>
      <family val="2"/>
      <charset val="134"/>
      <scheme val="minor"/>
    </font>
    <font>
      <u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 (Corps)"/>
    </font>
    <font>
      <u/>
      <sz val="12"/>
      <color theme="1"/>
      <name val="Calibri (Corps)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40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0">
    <xf numFmtId="0" fontId="0" fillId="0" borderId="0" xfId="0"/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44" fontId="6" fillId="0" borderId="1" xfId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3" xfId="1" applyFont="1" applyFill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44" fontId="6" fillId="0" borderId="0" xfId="0" applyNumberFormat="1" applyFont="1" applyAlignment="1">
      <alignment vertical="center"/>
    </xf>
    <xf numFmtId="166" fontId="6" fillId="2" borderId="3" xfId="0" applyNumberFormat="1" applyFont="1" applyFill="1" applyBorder="1" applyAlignment="1">
      <alignment horizontal="center" vertical="center"/>
    </xf>
    <xf numFmtId="44" fontId="6" fillId="0" borderId="4" xfId="1" applyFont="1" applyFill="1" applyBorder="1" applyAlignment="1" applyProtection="1">
      <alignment horizontal="center" vertical="center"/>
      <protection locked="0"/>
    </xf>
    <xf numFmtId="165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10" xfId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44" fontId="6" fillId="2" borderId="16" xfId="1" applyFont="1" applyFill="1" applyBorder="1" applyAlignment="1">
      <alignment horizontal="center" vertical="center"/>
    </xf>
    <xf numFmtId="44" fontId="12" fillId="0" borderId="3" xfId="1" applyFont="1" applyFill="1" applyBorder="1" applyAlignment="1" applyProtection="1">
      <alignment horizontal="center" vertical="center"/>
      <protection locked="0"/>
    </xf>
    <xf numFmtId="166" fontId="2" fillId="3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44" fontId="6" fillId="2" borderId="1" xfId="1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/>
    </xf>
    <xf numFmtId="44" fontId="3" fillId="2" borderId="4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vertical="center"/>
    </xf>
    <xf numFmtId="167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4" fontId="12" fillId="0" borderId="3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44" fontId="6" fillId="4" borderId="1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right" vertical="center" wrapText="1"/>
    </xf>
    <xf numFmtId="0" fontId="7" fillId="4" borderId="0" xfId="0" applyFont="1" applyFill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65" fontId="7" fillId="4" borderId="0" xfId="0" applyNumberFormat="1" applyFont="1" applyFill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" fillId="2" borderId="4" xfId="0" applyNumberFormat="1" applyFont="1" applyFill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44" fontId="12" fillId="0" borderId="3" xfId="1" applyFont="1" applyFill="1" applyBorder="1" applyAlignment="1" applyProtection="1">
      <alignment horizontal="center" vertical="center"/>
      <protection locked="0"/>
    </xf>
    <xf numFmtId="44" fontId="12" fillId="0" borderId="4" xfId="1" applyFont="1" applyFill="1" applyBorder="1" applyAlignment="1" applyProtection="1">
      <alignment horizontal="center" vertical="center"/>
      <protection locked="0"/>
    </xf>
    <xf numFmtId="9" fontId="6" fillId="0" borderId="3" xfId="2" applyFont="1" applyBorder="1" applyAlignment="1">
      <alignment horizontal="center" vertical="center"/>
    </xf>
    <xf numFmtId="9" fontId="6" fillId="0" borderId="4" xfId="2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 wrapText="1"/>
    </xf>
  </cellXfs>
  <cellStyles count="3">
    <cellStyle name="Monétaire" xfId="1" builtinId="4"/>
    <cellStyle name="Normal" xfId="0" builtinId="0"/>
    <cellStyle name="Pourcentage" xfId="2" builtinId="5"/>
  </cellStyles>
  <dxfs count="4">
    <dxf>
      <font>
        <b/>
        <i val="0"/>
        <color theme="0"/>
      </font>
      <fill>
        <patternFill>
          <f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f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431800</xdr:colOff>
          <xdr:row>35</xdr:row>
          <xdr:rowOff>101600</xdr:rowOff>
        </xdr:from>
        <xdr:to>
          <xdr:col>1</xdr:col>
          <xdr:colOff>685800</xdr:colOff>
          <xdr:row>37</xdr:row>
          <xdr:rowOff>127000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Caution(s)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431800</xdr:colOff>
          <xdr:row>35</xdr:row>
          <xdr:rowOff>101600</xdr:rowOff>
        </xdr:from>
        <xdr:to>
          <xdr:col>1</xdr:col>
          <xdr:colOff>685800</xdr:colOff>
          <xdr:row>37</xdr:row>
          <xdr:rowOff>127000</xdr:rowOff>
        </xdr:to>
        <xdr:sp macro="" textlink="">
          <xdr:nvSpPr>
            <xdr:cNvPr id="1026" name="Check Box 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Caution(s)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431800</xdr:colOff>
          <xdr:row>35</xdr:row>
          <xdr:rowOff>101600</xdr:rowOff>
        </xdr:from>
        <xdr:to>
          <xdr:col>1</xdr:col>
          <xdr:colOff>685800</xdr:colOff>
          <xdr:row>37</xdr:row>
          <xdr:rowOff>127000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C8350AD8-3EF7-F24D-A84D-0C1BEA34D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Caution(s)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431800</xdr:colOff>
          <xdr:row>35</xdr:row>
          <xdr:rowOff>101600</xdr:rowOff>
        </xdr:from>
        <xdr:to>
          <xdr:col>1</xdr:col>
          <xdr:colOff>685800</xdr:colOff>
          <xdr:row>37</xdr:row>
          <xdr:rowOff>127000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89405A6D-FE2F-F74B-8424-CADBFC6373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Caution(s)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Travail_Commun/01%20-%20CHANTIERS/AQUIPIERRE/03%20-%20LE%20PARC%20DES%20VERDIERS%20-%20ANDERNOS/01%20-%20TRAVAUX/09%20-%20SITUATIONS%20DE%20TRAVAUX/MODELE%20AQUIPIER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DGD"/>
      <sheetName val="SIT 01"/>
      <sheetName val="SIT 02"/>
      <sheetName val="SIT 03"/>
      <sheetName val="SIT 04"/>
    </sheetNames>
    <sheetDataSet>
      <sheetData sheetId="0"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9">
          <cell r="I2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BABBF-E00D-5D42-83A0-623AE0BB7240}">
  <dimension ref="A1:K54"/>
  <sheetViews>
    <sheetView view="pageBreakPreview" zoomScale="125" zoomScaleNormal="100" zoomScaleSheetLayoutView="100" workbookViewId="0">
      <selection activeCell="H20" sqref="H20"/>
    </sheetView>
  </sheetViews>
  <sheetFormatPr baseColWidth="10" defaultColWidth="7.85546875" defaultRowHeight="16" x14ac:dyDescent="0.2"/>
  <cols>
    <col min="1" max="1" width="10.7109375" style="2" customWidth="1"/>
    <col min="2" max="2" width="9.28515625" style="2" customWidth="1"/>
    <col min="3" max="3" width="16.42578125" style="32" customWidth="1"/>
    <col min="4" max="4" width="2.28515625" style="2" customWidth="1"/>
    <col min="5" max="5" width="7.85546875" style="2"/>
    <col min="6" max="6" width="6.140625" style="2" customWidth="1"/>
    <col min="7" max="7" width="6.85546875" style="2" customWidth="1"/>
    <col min="8" max="8" width="15.7109375" style="2" customWidth="1"/>
    <col min="9" max="9" width="15" style="2" customWidth="1"/>
    <col min="10" max="10" width="16.5703125" style="2" customWidth="1"/>
    <col min="11" max="11" width="8.28515625" style="2" bestFit="1" customWidth="1"/>
    <col min="12" max="16384" width="7.85546875" style="2"/>
  </cols>
  <sheetData>
    <row r="1" spans="1:10" ht="18" customHeight="1" x14ac:dyDescent="0.2">
      <c r="A1" s="60" t="s">
        <v>0</v>
      </c>
      <c r="B1" s="60"/>
      <c r="C1" s="60"/>
      <c r="D1" s="60"/>
      <c r="E1" s="60"/>
      <c r="F1" s="60"/>
      <c r="G1" s="60"/>
      <c r="H1" s="1" t="s">
        <v>59</v>
      </c>
      <c r="I1" s="37" t="s">
        <v>56</v>
      </c>
      <c r="J1" s="40">
        <v>44408</v>
      </c>
    </row>
    <row r="2" spans="1:10" ht="20" customHeight="1" x14ac:dyDescent="0.2">
      <c r="A2" s="36"/>
      <c r="B2" s="36"/>
      <c r="C2" s="39"/>
      <c r="D2" s="36"/>
      <c r="E2" s="36"/>
      <c r="F2" s="36"/>
      <c r="G2" s="38"/>
      <c r="H2" s="38"/>
      <c r="I2" s="36" t="s">
        <v>57</v>
      </c>
      <c r="J2" s="40">
        <v>44397</v>
      </c>
    </row>
    <row r="3" spans="1:10" ht="18" customHeight="1" x14ac:dyDescent="0.2">
      <c r="A3" s="56" t="s">
        <v>1</v>
      </c>
      <c r="B3" s="56"/>
      <c r="C3" s="56"/>
      <c r="D3" s="56"/>
      <c r="E3" s="56"/>
      <c r="F3" s="56"/>
      <c r="G3" s="57"/>
      <c r="H3" s="57"/>
      <c r="I3" s="57"/>
      <c r="J3" s="57"/>
    </row>
    <row r="4" spans="1:10" ht="18" customHeight="1" x14ac:dyDescent="0.2">
      <c r="A4" s="56" t="s">
        <v>2</v>
      </c>
      <c r="B4" s="56"/>
      <c r="C4" s="56"/>
      <c r="D4" s="56"/>
      <c r="E4" s="56"/>
      <c r="F4" s="56"/>
      <c r="G4" s="57"/>
      <c r="H4" s="57"/>
      <c r="I4" s="57"/>
      <c r="J4" s="57"/>
    </row>
    <row r="5" spans="1:10" ht="18" customHeight="1" x14ac:dyDescent="0.2">
      <c r="A5" s="56" t="s">
        <v>3</v>
      </c>
      <c r="B5" s="56"/>
      <c r="C5" s="56"/>
      <c r="D5" s="56"/>
      <c r="E5" s="56"/>
      <c r="F5" s="56"/>
      <c r="G5" s="57"/>
      <c r="H5" s="57"/>
      <c r="I5" s="57"/>
      <c r="J5" s="57"/>
    </row>
    <row r="6" spans="1:10" ht="10" customHeight="1" x14ac:dyDescent="0.2">
      <c r="A6" s="58"/>
      <c r="B6" s="58"/>
      <c r="C6" s="58"/>
      <c r="D6" s="58"/>
      <c r="E6" s="58"/>
      <c r="F6" s="58"/>
      <c r="G6" s="59"/>
      <c r="H6" s="59"/>
      <c r="I6" s="59"/>
      <c r="J6" s="59"/>
    </row>
    <row r="7" spans="1:10" ht="18" customHeight="1" x14ac:dyDescent="0.2">
      <c r="A7" s="58" t="s">
        <v>2</v>
      </c>
      <c r="B7" s="58"/>
      <c r="C7" s="58"/>
      <c r="D7" s="58"/>
      <c r="E7" s="58"/>
      <c r="F7" s="58"/>
      <c r="G7" s="59"/>
      <c r="H7" s="59"/>
      <c r="I7" s="59"/>
      <c r="J7" s="59"/>
    </row>
    <row r="8" spans="1:10" ht="10" customHeight="1" x14ac:dyDescent="0.2">
      <c r="A8" s="4"/>
      <c r="B8" s="4"/>
      <c r="G8" s="3"/>
      <c r="H8" s="3"/>
      <c r="I8" s="3"/>
      <c r="J8" s="3"/>
    </row>
    <row r="9" spans="1:10" ht="18" customHeight="1" x14ac:dyDescent="0.2">
      <c r="A9" s="62" t="s">
        <v>4</v>
      </c>
      <c r="B9" s="62"/>
      <c r="C9" s="61"/>
      <c r="D9" s="61"/>
      <c r="E9" s="61"/>
      <c r="G9" s="3"/>
      <c r="H9" s="5" t="s">
        <v>5</v>
      </c>
      <c r="I9" s="5" t="s">
        <v>6</v>
      </c>
      <c r="J9" s="5" t="s">
        <v>7</v>
      </c>
    </row>
    <row r="10" spans="1:10" ht="18" customHeight="1" x14ac:dyDescent="0.2">
      <c r="A10" s="62" t="s">
        <v>2</v>
      </c>
      <c r="B10" s="62"/>
      <c r="C10" s="55"/>
      <c r="D10" s="55"/>
      <c r="E10" s="55"/>
      <c r="F10" s="53" t="s">
        <v>8</v>
      </c>
      <c r="G10" s="54"/>
      <c r="H10" s="52">
        <v>250000</v>
      </c>
      <c r="I10" s="7">
        <f t="shared" ref="I10:I16" si="0">H10*0.2</f>
        <v>50000</v>
      </c>
      <c r="J10" s="7">
        <f t="shared" ref="J10:J16" si="1">H10+I10</f>
        <v>300000</v>
      </c>
    </row>
    <row r="11" spans="1:10" ht="21" customHeight="1" x14ac:dyDescent="0.2">
      <c r="A11" s="53"/>
      <c r="B11" s="53"/>
      <c r="C11" s="55"/>
      <c r="D11" s="55"/>
      <c r="E11" s="55"/>
      <c r="F11" s="53" t="s">
        <v>9</v>
      </c>
      <c r="G11" s="54"/>
      <c r="H11" s="6">
        <v>0</v>
      </c>
      <c r="I11" s="7">
        <f t="shared" si="0"/>
        <v>0</v>
      </c>
      <c r="J11" s="7">
        <f t="shared" si="1"/>
        <v>0</v>
      </c>
    </row>
    <row r="12" spans="1:10" ht="18" customHeight="1" x14ac:dyDescent="0.2">
      <c r="A12" s="62"/>
      <c r="B12" s="62"/>
      <c r="C12" s="55"/>
      <c r="D12" s="55"/>
      <c r="E12" s="55"/>
      <c r="F12" s="53" t="s">
        <v>10</v>
      </c>
      <c r="G12" s="54"/>
      <c r="H12" s="6">
        <v>0</v>
      </c>
      <c r="I12" s="7">
        <f t="shared" si="0"/>
        <v>0</v>
      </c>
      <c r="J12" s="7">
        <f t="shared" si="1"/>
        <v>0</v>
      </c>
    </row>
    <row r="13" spans="1:10" ht="18" customHeight="1" x14ac:dyDescent="0.2">
      <c r="A13" s="62" t="s">
        <v>11</v>
      </c>
      <c r="B13" s="62"/>
      <c r="C13" s="64"/>
      <c r="D13" s="64"/>
      <c r="E13" s="64"/>
      <c r="F13" s="53" t="s">
        <v>12</v>
      </c>
      <c r="G13" s="54"/>
      <c r="H13" s="6">
        <v>0</v>
      </c>
      <c r="I13" s="7">
        <f t="shared" si="0"/>
        <v>0</v>
      </c>
      <c r="J13" s="7">
        <f t="shared" si="1"/>
        <v>0</v>
      </c>
    </row>
    <row r="14" spans="1:10" ht="22" customHeight="1" x14ac:dyDescent="0.2">
      <c r="A14" s="62" t="s">
        <v>13</v>
      </c>
      <c r="B14" s="62"/>
      <c r="C14" s="61"/>
      <c r="D14" s="61"/>
      <c r="E14" s="61"/>
      <c r="F14" s="53" t="s">
        <v>14</v>
      </c>
      <c r="G14" s="54"/>
      <c r="H14" s="6">
        <v>0</v>
      </c>
      <c r="I14" s="7">
        <f t="shared" si="0"/>
        <v>0</v>
      </c>
      <c r="J14" s="7">
        <f t="shared" si="1"/>
        <v>0</v>
      </c>
    </row>
    <row r="15" spans="1:10" ht="18" customHeight="1" x14ac:dyDescent="0.2">
      <c r="A15" s="4"/>
      <c r="B15" s="4"/>
      <c r="C15" s="63"/>
      <c r="D15" s="63"/>
      <c r="E15" s="63"/>
      <c r="F15" s="53" t="s">
        <v>15</v>
      </c>
      <c r="G15" s="54"/>
      <c r="H15" s="6">
        <v>0</v>
      </c>
      <c r="I15" s="7">
        <f t="shared" si="0"/>
        <v>0</v>
      </c>
      <c r="J15" s="7">
        <f t="shared" si="1"/>
        <v>0</v>
      </c>
    </row>
    <row r="16" spans="1:10" ht="18" customHeight="1" x14ac:dyDescent="0.2">
      <c r="A16" s="4"/>
      <c r="B16" s="4"/>
      <c r="F16" s="65" t="s">
        <v>16</v>
      </c>
      <c r="G16" s="66"/>
      <c r="H16" s="8">
        <f>SUM(H10:H15)</f>
        <v>250000</v>
      </c>
      <c r="I16" s="8">
        <f t="shared" si="0"/>
        <v>50000</v>
      </c>
      <c r="J16" s="8">
        <f t="shared" si="1"/>
        <v>300000</v>
      </c>
    </row>
    <row r="17" spans="1:11" ht="10" customHeight="1" x14ac:dyDescent="0.2">
      <c r="A17" s="4"/>
      <c r="B17" s="4"/>
      <c r="G17" s="3"/>
      <c r="H17" s="3"/>
      <c r="I17" s="3"/>
      <c r="J17" s="3"/>
    </row>
    <row r="18" spans="1:11" ht="18" customHeight="1" x14ac:dyDescent="0.2">
      <c r="A18" s="67" t="s">
        <v>17</v>
      </c>
      <c r="B18" s="67"/>
      <c r="C18" s="67"/>
      <c r="G18" s="3"/>
      <c r="H18" s="5" t="s">
        <v>18</v>
      </c>
      <c r="I18" s="5" t="s">
        <v>19</v>
      </c>
      <c r="J18" s="5" t="s">
        <v>20</v>
      </c>
    </row>
    <row r="19" spans="1:11" ht="18" customHeight="1" x14ac:dyDescent="0.2">
      <c r="A19" s="9" t="s">
        <v>21</v>
      </c>
      <c r="B19" s="9" t="s">
        <v>22</v>
      </c>
      <c r="C19" s="15" t="s">
        <v>58</v>
      </c>
      <c r="E19" s="68" t="s">
        <v>8</v>
      </c>
      <c r="F19" s="68"/>
      <c r="G19" s="68"/>
      <c r="H19" s="6">
        <v>20000</v>
      </c>
      <c r="I19" s="7">
        <v>0</v>
      </c>
      <c r="J19" s="7">
        <f>H19-I19</f>
        <v>20000</v>
      </c>
    </row>
    <row r="20" spans="1:11" ht="18" customHeight="1" x14ac:dyDescent="0.2">
      <c r="A20" s="11">
        <v>1</v>
      </c>
      <c r="B20" s="41"/>
      <c r="C20" s="19"/>
      <c r="E20" s="68" t="s">
        <v>23</v>
      </c>
      <c r="F20" s="68"/>
      <c r="G20" s="68"/>
      <c r="H20" s="6">
        <v>0</v>
      </c>
      <c r="I20" s="7">
        <f>'[1]01'!I20</f>
        <v>0</v>
      </c>
      <c r="J20" s="7">
        <f>H20-I20</f>
        <v>0</v>
      </c>
    </row>
    <row r="21" spans="1:11" ht="18" customHeight="1" x14ac:dyDescent="0.2">
      <c r="A21" s="11">
        <v>2</v>
      </c>
      <c r="B21" s="41"/>
      <c r="C21" s="19"/>
      <c r="E21" s="68" t="s">
        <v>24</v>
      </c>
      <c r="F21" s="68"/>
      <c r="G21" s="68"/>
      <c r="H21" s="6">
        <v>0</v>
      </c>
      <c r="I21" s="7">
        <f>'[1]01'!I21</f>
        <v>0</v>
      </c>
      <c r="J21" s="12">
        <f>H21-I21</f>
        <v>0</v>
      </c>
    </row>
    <row r="22" spans="1:11" ht="18" customHeight="1" x14ac:dyDescent="0.2">
      <c r="A22" s="11">
        <v>3</v>
      </c>
      <c r="B22" s="41"/>
      <c r="C22" s="19"/>
      <c r="E22" s="68" t="s">
        <v>25</v>
      </c>
      <c r="F22" s="68"/>
      <c r="G22" s="68"/>
      <c r="H22" s="6">
        <v>0</v>
      </c>
      <c r="I22" s="7">
        <f>'[1]01'!I22</f>
        <v>0</v>
      </c>
      <c r="J22" s="7">
        <f>H22-I22</f>
        <v>0</v>
      </c>
    </row>
    <row r="23" spans="1:11" ht="18" customHeight="1" x14ac:dyDescent="0.2">
      <c r="A23" s="11">
        <v>4</v>
      </c>
      <c r="B23" s="41"/>
      <c r="C23" s="19"/>
      <c r="E23" s="69" t="s">
        <v>26</v>
      </c>
      <c r="F23" s="69"/>
      <c r="G23" s="69"/>
      <c r="H23" s="13">
        <f>SUM(H19:H22)</f>
        <v>20000</v>
      </c>
      <c r="I23" s="8">
        <f>SUM(I19:I22)</f>
        <v>0</v>
      </c>
      <c r="J23" s="8">
        <f>H23-I23</f>
        <v>20000</v>
      </c>
    </row>
    <row r="24" spans="1:11" ht="18" customHeight="1" x14ac:dyDescent="0.2">
      <c r="A24" s="11">
        <v>5</v>
      </c>
      <c r="B24" s="41"/>
      <c r="C24" s="19"/>
    </row>
    <row r="25" spans="1:11" ht="18" customHeight="1" x14ac:dyDescent="0.2">
      <c r="A25" s="11">
        <v>6</v>
      </c>
      <c r="B25" s="41"/>
      <c r="C25" s="19"/>
      <c r="E25" s="67" t="s">
        <v>27</v>
      </c>
      <c r="F25" s="67"/>
      <c r="G25" s="67"/>
      <c r="H25" s="6">
        <f>H23*2%</f>
        <v>400</v>
      </c>
      <c r="I25" s="6">
        <f>I23*2%</f>
        <v>0</v>
      </c>
      <c r="J25" s="7">
        <f t="shared" ref="J25:J31" si="2">H25-I25</f>
        <v>400</v>
      </c>
    </row>
    <row r="26" spans="1:11" ht="18" customHeight="1" x14ac:dyDescent="0.2">
      <c r="A26" s="11">
        <v>7</v>
      </c>
      <c r="B26" s="41"/>
      <c r="C26" s="19"/>
      <c r="E26" s="70" t="s">
        <v>28</v>
      </c>
      <c r="F26" s="71"/>
      <c r="G26" s="72"/>
      <c r="H26" s="10">
        <v>0</v>
      </c>
      <c r="I26" s="7">
        <v>0</v>
      </c>
      <c r="J26" s="16">
        <f t="shared" si="2"/>
        <v>0</v>
      </c>
    </row>
    <row r="27" spans="1:11" ht="18" customHeight="1" x14ac:dyDescent="0.2">
      <c r="A27" s="11">
        <v>8</v>
      </c>
      <c r="B27" s="41"/>
      <c r="C27" s="19"/>
      <c r="E27" s="70" t="s">
        <v>29</v>
      </c>
      <c r="F27" s="71"/>
      <c r="G27" s="72"/>
      <c r="H27" s="10">
        <f>H23*0%</f>
        <v>0</v>
      </c>
      <c r="I27" s="10">
        <f>I23*0%</f>
        <v>0</v>
      </c>
      <c r="J27" s="16">
        <f t="shared" si="2"/>
        <v>0</v>
      </c>
      <c r="K27" s="17"/>
    </row>
    <row r="28" spans="1:11" ht="18" customHeight="1" x14ac:dyDescent="0.2">
      <c r="A28" s="11">
        <v>9</v>
      </c>
      <c r="B28" s="41"/>
      <c r="C28" s="19"/>
      <c r="E28" s="70" t="s">
        <v>30</v>
      </c>
      <c r="F28" s="71"/>
      <c r="G28" s="72"/>
      <c r="H28" s="10">
        <v>0</v>
      </c>
      <c r="I28" s="7">
        <v>0</v>
      </c>
      <c r="J28" s="7">
        <f t="shared" si="2"/>
        <v>0</v>
      </c>
    </row>
    <row r="29" spans="1:11" ht="18" customHeight="1" x14ac:dyDescent="0.2">
      <c r="A29" s="11">
        <v>10</v>
      </c>
      <c r="B29" s="41"/>
      <c r="C29" s="19"/>
      <c r="E29" s="70" t="s">
        <v>31</v>
      </c>
      <c r="F29" s="71"/>
      <c r="G29" s="72"/>
      <c r="H29" s="10">
        <v>0</v>
      </c>
      <c r="I29" s="7">
        <v>0</v>
      </c>
      <c r="J29" s="7">
        <f t="shared" si="2"/>
        <v>0</v>
      </c>
    </row>
    <row r="30" spans="1:11" ht="18" customHeight="1" x14ac:dyDescent="0.2">
      <c r="A30" s="11">
        <v>11</v>
      </c>
      <c r="B30" s="41"/>
      <c r="C30" s="19"/>
      <c r="E30" s="70" t="s">
        <v>32</v>
      </c>
      <c r="F30" s="71"/>
      <c r="G30" s="72"/>
      <c r="H30" s="10">
        <v>0</v>
      </c>
      <c r="I30" s="7">
        <f>'[1]01'!I29</f>
        <v>0</v>
      </c>
      <c r="J30" s="7">
        <f t="shared" si="2"/>
        <v>0</v>
      </c>
    </row>
    <row r="31" spans="1:11" ht="18" customHeight="1" x14ac:dyDescent="0.2">
      <c r="A31" s="11">
        <v>12</v>
      </c>
      <c r="B31" s="41"/>
      <c r="C31" s="19"/>
      <c r="E31" s="73" t="s">
        <v>33</v>
      </c>
      <c r="F31" s="74"/>
      <c r="G31" s="75"/>
      <c r="H31" s="18">
        <f>SUM(H25:H30)</f>
        <v>400</v>
      </c>
      <c r="I31" s="18">
        <f>SUM(I25:I30)</f>
        <v>0</v>
      </c>
      <c r="J31" s="8">
        <f t="shared" si="2"/>
        <v>400</v>
      </c>
    </row>
    <row r="32" spans="1:11" ht="18" customHeight="1" x14ac:dyDescent="0.2">
      <c r="A32" s="11">
        <v>13</v>
      </c>
      <c r="B32" s="41"/>
      <c r="C32" s="19"/>
    </row>
    <row r="33" spans="1:11" ht="18" customHeight="1" x14ac:dyDescent="0.2">
      <c r="A33" s="24">
        <v>14</v>
      </c>
      <c r="B33" s="41"/>
      <c r="C33" s="19"/>
      <c r="E33" s="70" t="s">
        <v>34</v>
      </c>
      <c r="F33" s="71"/>
      <c r="G33" s="72"/>
      <c r="H33" s="16">
        <f>H23-H31</f>
        <v>19600</v>
      </c>
      <c r="I33" s="16">
        <f>I23-I31</f>
        <v>0</v>
      </c>
      <c r="J33" s="16">
        <f>H33-I33</f>
        <v>19600</v>
      </c>
    </row>
    <row r="34" spans="1:11" ht="18" customHeight="1" x14ac:dyDescent="0.2">
      <c r="A34" s="24">
        <v>15</v>
      </c>
      <c r="B34" s="41"/>
      <c r="C34" s="19"/>
      <c r="E34" s="70" t="s">
        <v>6</v>
      </c>
      <c r="F34" s="71"/>
      <c r="G34" s="72"/>
      <c r="H34" s="16">
        <f>H33*0.2</f>
        <v>3920</v>
      </c>
      <c r="I34" s="16">
        <f>I33*0.2</f>
        <v>0</v>
      </c>
      <c r="J34" s="16">
        <f>J33*0.2</f>
        <v>3920</v>
      </c>
    </row>
    <row r="35" spans="1:11" ht="18" customHeight="1" x14ac:dyDescent="0.2">
      <c r="A35" s="73" t="s">
        <v>35</v>
      </c>
      <c r="B35" s="75"/>
      <c r="C35" s="30">
        <f>SUM(C20:C34)</f>
        <v>0</v>
      </c>
      <c r="E35" s="73" t="s">
        <v>36</v>
      </c>
      <c r="F35" s="74"/>
      <c r="G35" s="75"/>
      <c r="H35" s="18">
        <f>H33+H34</f>
        <v>23520</v>
      </c>
      <c r="I35" s="18">
        <f>I33+I34</f>
        <v>0</v>
      </c>
      <c r="J35" s="18">
        <f>J33+J34</f>
        <v>23520</v>
      </c>
    </row>
    <row r="36" spans="1:11" ht="18" customHeight="1" thickBot="1" x14ac:dyDescent="0.25">
      <c r="A36" s="20"/>
      <c r="B36" s="21"/>
      <c r="C36" s="14"/>
    </row>
    <row r="37" spans="1:11" ht="18" customHeight="1" x14ac:dyDescent="0.2">
      <c r="A37" s="78"/>
      <c r="B37" s="79"/>
      <c r="C37" s="33"/>
      <c r="E37" s="80" t="s">
        <v>37</v>
      </c>
      <c r="F37" s="81"/>
      <c r="G37" s="81"/>
      <c r="H37" s="81"/>
      <c r="I37" s="82"/>
      <c r="J37" s="22">
        <f>J33</f>
        <v>19600</v>
      </c>
    </row>
    <row r="38" spans="1:11" ht="18" customHeight="1" x14ac:dyDescent="0.2">
      <c r="A38" s="89" t="s">
        <v>38</v>
      </c>
      <c r="B38" s="89"/>
      <c r="C38" s="19">
        <v>0</v>
      </c>
      <c r="E38" s="83"/>
      <c r="F38" s="84"/>
      <c r="G38" s="84"/>
      <c r="H38" s="84"/>
      <c r="I38" s="85"/>
      <c r="J38" s="23">
        <f>J34</f>
        <v>3920</v>
      </c>
    </row>
    <row r="39" spans="1:11" ht="18" customHeight="1" thickBot="1" x14ac:dyDescent="0.25">
      <c r="A39" s="90" t="s">
        <v>39</v>
      </c>
      <c r="B39" s="90"/>
      <c r="C39" s="19">
        <v>0</v>
      </c>
      <c r="E39" s="86"/>
      <c r="F39" s="87"/>
      <c r="G39" s="87"/>
      <c r="H39" s="87"/>
      <c r="I39" s="88"/>
      <c r="J39" s="25">
        <f>J35</f>
        <v>23520</v>
      </c>
    </row>
    <row r="40" spans="1:11" ht="18" customHeight="1" x14ac:dyDescent="0.2">
      <c r="A40" s="76" t="s">
        <v>40</v>
      </c>
      <c r="B40" s="77"/>
      <c r="C40" s="31">
        <f>C38+C39</f>
        <v>0</v>
      </c>
      <c r="K40" s="17"/>
    </row>
    <row r="41" spans="1:11" ht="18" customHeight="1" x14ac:dyDescent="0.2">
      <c r="A41" s="70" t="s">
        <v>41</v>
      </c>
      <c r="B41" s="71"/>
      <c r="C41" s="72"/>
      <c r="E41" s="73" t="s">
        <v>42</v>
      </c>
      <c r="F41" s="74"/>
      <c r="G41" s="75"/>
      <c r="H41" s="35">
        <f>H27*1.2</f>
        <v>0</v>
      </c>
      <c r="K41" s="17"/>
    </row>
    <row r="42" spans="1:11" ht="13" customHeight="1" x14ac:dyDescent="0.2"/>
    <row r="43" spans="1:11" ht="18" customHeight="1" x14ac:dyDescent="0.2">
      <c r="A43" s="70" t="s">
        <v>43</v>
      </c>
      <c r="B43" s="71"/>
      <c r="C43" s="71"/>
      <c r="D43" s="71"/>
      <c r="E43" s="72"/>
      <c r="F43" s="67" t="s">
        <v>44</v>
      </c>
      <c r="G43" s="67"/>
      <c r="H43" s="9" t="s">
        <v>45</v>
      </c>
      <c r="I43" s="9" t="s">
        <v>46</v>
      </c>
      <c r="J43" s="14" t="s">
        <v>47</v>
      </c>
    </row>
    <row r="44" spans="1:11" ht="18" customHeight="1" x14ac:dyDescent="0.2">
      <c r="A44" s="70"/>
      <c r="B44" s="71"/>
      <c r="C44" s="71"/>
      <c r="D44" s="71"/>
      <c r="E44" s="72"/>
      <c r="F44" s="91">
        <v>0</v>
      </c>
      <c r="G44" s="92"/>
      <c r="H44" s="26">
        <v>0</v>
      </c>
      <c r="I44" s="26">
        <v>0</v>
      </c>
      <c r="J44" s="29">
        <f>H44-I44</f>
        <v>0</v>
      </c>
    </row>
    <row r="45" spans="1:11" ht="18" customHeight="1" x14ac:dyDescent="0.2">
      <c r="A45" s="70"/>
      <c r="B45" s="71"/>
      <c r="C45" s="71"/>
      <c r="D45" s="71"/>
      <c r="E45" s="72"/>
      <c r="F45" s="91">
        <v>0</v>
      </c>
      <c r="G45" s="92"/>
      <c r="H45" s="26">
        <v>0</v>
      </c>
      <c r="I45" s="26">
        <v>0</v>
      </c>
      <c r="J45" s="29">
        <f>H45-I45</f>
        <v>0</v>
      </c>
    </row>
    <row r="46" spans="1:11" ht="18" customHeight="1" x14ac:dyDescent="0.2">
      <c r="A46" s="70"/>
      <c r="B46" s="71"/>
      <c r="C46" s="71"/>
      <c r="D46" s="71"/>
      <c r="E46" s="72"/>
      <c r="F46" s="91">
        <v>0</v>
      </c>
      <c r="G46" s="92"/>
      <c r="H46" s="26">
        <v>0</v>
      </c>
      <c r="I46" s="26">
        <v>0</v>
      </c>
      <c r="J46" s="29">
        <f>H46-I46</f>
        <v>0</v>
      </c>
    </row>
    <row r="47" spans="1:11" ht="13" customHeight="1" x14ac:dyDescent="0.2"/>
    <row r="48" spans="1:11" ht="28" customHeight="1" x14ac:dyDescent="0.2">
      <c r="A48" s="70" t="s">
        <v>48</v>
      </c>
      <c r="B48" s="71"/>
      <c r="C48" s="72"/>
      <c r="D48" s="93">
        <f>H23/H16</f>
        <v>0.08</v>
      </c>
      <c r="E48" s="94"/>
      <c r="F48" s="95" t="s">
        <v>49</v>
      </c>
      <c r="G48" s="96"/>
      <c r="H48" s="96"/>
      <c r="I48" s="96"/>
      <c r="J48" s="27">
        <f>J39-J44-J45-J46</f>
        <v>23520</v>
      </c>
    </row>
    <row r="49" spans="1:10" ht="13" customHeight="1" x14ac:dyDescent="0.2"/>
    <row r="50" spans="1:10" ht="8" customHeight="1" thickBot="1" x14ac:dyDescent="0.25"/>
    <row r="51" spans="1:10" ht="125" customHeight="1" thickBot="1" x14ac:dyDescent="0.25">
      <c r="A51" s="97" t="s">
        <v>55</v>
      </c>
      <c r="B51" s="98"/>
      <c r="C51" s="98"/>
      <c r="D51" s="98"/>
      <c r="E51" s="99" t="s">
        <v>50</v>
      </c>
      <c r="F51" s="98"/>
      <c r="G51" s="98"/>
      <c r="H51" s="98"/>
      <c r="I51" s="97" t="s">
        <v>51</v>
      </c>
      <c r="J51" s="98"/>
    </row>
    <row r="52" spans="1:10" s="28" customFormat="1" ht="14" x14ac:dyDescent="0.2">
      <c r="A52" s="28" t="s">
        <v>52</v>
      </c>
      <c r="C52" s="34"/>
    </row>
    <row r="53" spans="1:10" s="28" customFormat="1" ht="14" x14ac:dyDescent="0.2">
      <c r="A53" s="28" t="s">
        <v>53</v>
      </c>
      <c r="C53" s="34"/>
    </row>
    <row r="54" spans="1:10" s="28" customFormat="1" ht="14" x14ac:dyDescent="0.2">
      <c r="A54" s="28" t="s">
        <v>54</v>
      </c>
      <c r="C54" s="34"/>
    </row>
  </sheetData>
  <mergeCells count="69">
    <mergeCell ref="A51:D51"/>
    <mergeCell ref="E51:H51"/>
    <mergeCell ref="I51:J51"/>
    <mergeCell ref="A45:E45"/>
    <mergeCell ref="F45:G45"/>
    <mergeCell ref="A46:E46"/>
    <mergeCell ref="F46:G46"/>
    <mergeCell ref="A43:E43"/>
    <mergeCell ref="F43:G43"/>
    <mergeCell ref="A44:E44"/>
    <mergeCell ref="F44:G44"/>
    <mergeCell ref="A48:C48"/>
    <mergeCell ref="D48:E48"/>
    <mergeCell ref="F48:I48"/>
    <mergeCell ref="A40:B40"/>
    <mergeCell ref="A41:C41"/>
    <mergeCell ref="E41:G41"/>
    <mergeCell ref="A37:B37"/>
    <mergeCell ref="E37:I39"/>
    <mergeCell ref="A38:B38"/>
    <mergeCell ref="A39:B39"/>
    <mergeCell ref="E28:G28"/>
    <mergeCell ref="E29:G29"/>
    <mergeCell ref="E30:G30"/>
    <mergeCell ref="E31:G31"/>
    <mergeCell ref="A35:B35"/>
    <mergeCell ref="E35:G35"/>
    <mergeCell ref="E34:G34"/>
    <mergeCell ref="E33:G33"/>
    <mergeCell ref="E25:G25"/>
    <mergeCell ref="E22:G22"/>
    <mergeCell ref="E23:G23"/>
    <mergeCell ref="E26:G26"/>
    <mergeCell ref="E27:G27"/>
    <mergeCell ref="F16:G16"/>
    <mergeCell ref="A18:C18"/>
    <mergeCell ref="E19:G19"/>
    <mergeCell ref="E20:G20"/>
    <mergeCell ref="E21:G21"/>
    <mergeCell ref="C12:E12"/>
    <mergeCell ref="A9:B9"/>
    <mergeCell ref="A10:B10"/>
    <mergeCell ref="F10:G10"/>
    <mergeCell ref="A12:B12"/>
    <mergeCell ref="F12:G12"/>
    <mergeCell ref="A11:B11"/>
    <mergeCell ref="F14:G14"/>
    <mergeCell ref="A13:B13"/>
    <mergeCell ref="F13:G13"/>
    <mergeCell ref="C15:E15"/>
    <mergeCell ref="F15:G15"/>
    <mergeCell ref="A14:B14"/>
    <mergeCell ref="C14:E14"/>
    <mergeCell ref="C13:E13"/>
    <mergeCell ref="A1:G1"/>
    <mergeCell ref="A3:F3"/>
    <mergeCell ref="G3:J3"/>
    <mergeCell ref="A4:F4"/>
    <mergeCell ref="G4:J4"/>
    <mergeCell ref="F11:G11"/>
    <mergeCell ref="C11:E11"/>
    <mergeCell ref="C10:E10"/>
    <mergeCell ref="A5:F5"/>
    <mergeCell ref="G5:J5"/>
    <mergeCell ref="A6:F6"/>
    <mergeCell ref="G6:J6"/>
    <mergeCell ref="A7:F7"/>
    <mergeCell ref="G7:J7"/>
    <mergeCell ref="C9:E9"/>
  </mergeCells>
  <conditionalFormatting sqref="D48">
    <cfRule type="cellIs" dxfId="3" priority="1" operator="greaterThan">
      <formula>0.9</formula>
    </cfRule>
    <cfRule type="cellIs" dxfId="2" priority="2" operator="greaterThan">
      <formula>0.95</formula>
    </cfRule>
  </conditionalFormatting>
  <printOptions horizontalCentered="1" verticalCentered="1"/>
  <pageMargins left="0" right="0" top="0" bottom="0" header="0" footer="0"/>
  <pageSetup paperSize="9" scale="76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0</xdr:col>
                    <xdr:colOff>431800</xdr:colOff>
                    <xdr:row>35</xdr:row>
                    <xdr:rowOff>101600</xdr:rowOff>
                  </from>
                  <to>
                    <xdr:col>1</xdr:col>
                    <xdr:colOff>685800</xdr:colOff>
                    <xdr:row>37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431800</xdr:colOff>
                    <xdr:row>35</xdr:row>
                    <xdr:rowOff>101600</xdr:rowOff>
                  </from>
                  <to>
                    <xdr:col>1</xdr:col>
                    <xdr:colOff>685800</xdr:colOff>
                    <xdr:row>37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91D6-0175-F94F-A392-0176D03BEBCF}">
  <dimension ref="A1:K54"/>
  <sheetViews>
    <sheetView tabSelected="1" view="pageBreakPreview" topLeftCell="A6" zoomScale="125" zoomScaleNormal="100" zoomScaleSheetLayoutView="100" workbookViewId="0">
      <selection activeCell="C26" sqref="C26"/>
    </sheetView>
  </sheetViews>
  <sheetFormatPr baseColWidth="10" defaultColWidth="7.85546875" defaultRowHeight="16" x14ac:dyDescent="0.2"/>
  <cols>
    <col min="1" max="1" width="10.7109375" style="2" customWidth="1"/>
    <col min="2" max="2" width="9.28515625" style="2" customWidth="1"/>
    <col min="3" max="3" width="16.42578125" style="32" customWidth="1"/>
    <col min="4" max="4" width="2.28515625" style="2" customWidth="1"/>
    <col min="5" max="5" width="7.85546875" style="2"/>
    <col min="6" max="6" width="6.140625" style="2" customWidth="1"/>
    <col min="7" max="7" width="6.85546875" style="2" customWidth="1"/>
    <col min="8" max="8" width="15.7109375" style="2" customWidth="1"/>
    <col min="9" max="9" width="15" style="2" customWidth="1"/>
    <col min="10" max="10" width="16.5703125" style="2" customWidth="1"/>
    <col min="11" max="11" width="8.28515625" style="2" bestFit="1" customWidth="1"/>
    <col min="12" max="16384" width="7.85546875" style="2"/>
  </cols>
  <sheetData>
    <row r="1" spans="1:10" ht="18" customHeight="1" x14ac:dyDescent="0.2">
      <c r="A1" s="60" t="s">
        <v>0</v>
      </c>
      <c r="B1" s="60"/>
      <c r="C1" s="60"/>
      <c r="D1" s="60"/>
      <c r="E1" s="60"/>
      <c r="F1" s="60"/>
      <c r="G1" s="60"/>
      <c r="H1" s="1" t="s">
        <v>59</v>
      </c>
      <c r="I1" s="50" t="s">
        <v>56</v>
      </c>
      <c r="J1" s="40">
        <v>44408</v>
      </c>
    </row>
    <row r="2" spans="1:10" ht="20" customHeight="1" x14ac:dyDescent="0.2">
      <c r="A2" s="51"/>
      <c r="B2" s="51"/>
      <c r="C2" s="48"/>
      <c r="D2" s="51"/>
      <c r="E2" s="51"/>
      <c r="F2" s="51"/>
      <c r="G2" s="49"/>
      <c r="H2" s="49"/>
      <c r="I2" s="51" t="s">
        <v>57</v>
      </c>
      <c r="J2" s="40">
        <v>44397</v>
      </c>
    </row>
    <row r="3" spans="1:10" ht="18" customHeight="1" x14ac:dyDescent="0.2">
      <c r="A3" s="56" t="s">
        <v>1</v>
      </c>
      <c r="B3" s="56"/>
      <c r="C3" s="56"/>
      <c r="D3" s="56"/>
      <c r="E3" s="56"/>
      <c r="F3" s="56"/>
      <c r="G3" s="57"/>
      <c r="H3" s="57"/>
      <c r="I3" s="57"/>
      <c r="J3" s="57"/>
    </row>
    <row r="4" spans="1:10" ht="18" customHeight="1" x14ac:dyDescent="0.2">
      <c r="A4" s="56" t="s">
        <v>2</v>
      </c>
      <c r="B4" s="56"/>
      <c r="C4" s="56"/>
      <c r="D4" s="56"/>
      <c r="E4" s="56"/>
      <c r="F4" s="56"/>
      <c r="G4" s="57"/>
      <c r="H4" s="57"/>
      <c r="I4" s="57"/>
      <c r="J4" s="57"/>
    </row>
    <row r="5" spans="1:10" ht="18" customHeight="1" x14ac:dyDescent="0.2">
      <c r="A5" s="56" t="s">
        <v>3</v>
      </c>
      <c r="B5" s="56"/>
      <c r="C5" s="56"/>
      <c r="D5" s="56"/>
      <c r="E5" s="56"/>
      <c r="F5" s="56"/>
      <c r="G5" s="57"/>
      <c r="H5" s="57"/>
      <c r="I5" s="57"/>
      <c r="J5" s="57"/>
    </row>
    <row r="6" spans="1:10" ht="10" customHeight="1" x14ac:dyDescent="0.2">
      <c r="A6" s="58"/>
      <c r="B6" s="58"/>
      <c r="C6" s="58"/>
      <c r="D6" s="58"/>
      <c r="E6" s="58"/>
      <c r="F6" s="58"/>
      <c r="G6" s="59"/>
      <c r="H6" s="59"/>
      <c r="I6" s="59"/>
      <c r="J6" s="59"/>
    </row>
    <row r="7" spans="1:10" ht="18" customHeight="1" x14ac:dyDescent="0.2">
      <c r="A7" s="58" t="s">
        <v>2</v>
      </c>
      <c r="B7" s="58"/>
      <c r="C7" s="58"/>
      <c r="D7" s="58"/>
      <c r="E7" s="58"/>
      <c r="F7" s="58"/>
      <c r="G7" s="59"/>
      <c r="H7" s="59"/>
      <c r="I7" s="59"/>
      <c r="J7" s="59"/>
    </row>
    <row r="8" spans="1:10" ht="10" customHeight="1" x14ac:dyDescent="0.2">
      <c r="A8" s="4"/>
      <c r="B8" s="4"/>
      <c r="G8" s="49"/>
      <c r="H8" s="49"/>
      <c r="I8" s="49"/>
      <c r="J8" s="49"/>
    </row>
    <row r="9" spans="1:10" ht="18" customHeight="1" x14ac:dyDescent="0.2">
      <c r="A9" s="62" t="s">
        <v>4</v>
      </c>
      <c r="B9" s="62"/>
      <c r="C9" s="61"/>
      <c r="D9" s="61"/>
      <c r="E9" s="61"/>
      <c r="G9" s="49"/>
      <c r="H9" s="47" t="s">
        <v>5</v>
      </c>
      <c r="I9" s="47" t="s">
        <v>6</v>
      </c>
      <c r="J9" s="47" t="s">
        <v>7</v>
      </c>
    </row>
    <row r="10" spans="1:10" ht="18" customHeight="1" x14ac:dyDescent="0.2">
      <c r="A10" s="62" t="s">
        <v>2</v>
      </c>
      <c r="B10" s="62"/>
      <c r="C10" s="55"/>
      <c r="D10" s="55"/>
      <c r="E10" s="55"/>
      <c r="F10" s="53" t="s">
        <v>8</v>
      </c>
      <c r="G10" s="54"/>
      <c r="H10" s="52">
        <v>250000</v>
      </c>
      <c r="I10" s="7">
        <f t="shared" ref="I10:I16" si="0">H10*0.2</f>
        <v>50000</v>
      </c>
      <c r="J10" s="7">
        <f t="shared" ref="J10:J16" si="1">H10+I10</f>
        <v>300000</v>
      </c>
    </row>
    <row r="11" spans="1:10" ht="21" customHeight="1" x14ac:dyDescent="0.2">
      <c r="A11" s="53"/>
      <c r="B11" s="53"/>
      <c r="C11" s="55"/>
      <c r="D11" s="55"/>
      <c r="E11" s="55"/>
      <c r="F11" s="53" t="s">
        <v>9</v>
      </c>
      <c r="G11" s="54"/>
      <c r="H11" s="6">
        <v>0</v>
      </c>
      <c r="I11" s="7">
        <f t="shared" si="0"/>
        <v>0</v>
      </c>
      <c r="J11" s="7">
        <f t="shared" si="1"/>
        <v>0</v>
      </c>
    </row>
    <row r="12" spans="1:10" ht="18" customHeight="1" x14ac:dyDescent="0.2">
      <c r="A12" s="62"/>
      <c r="B12" s="62"/>
      <c r="C12" s="55"/>
      <c r="D12" s="55"/>
      <c r="E12" s="55"/>
      <c r="F12" s="53" t="s">
        <v>10</v>
      </c>
      <c r="G12" s="54"/>
      <c r="H12" s="6">
        <v>0</v>
      </c>
      <c r="I12" s="7">
        <f t="shared" si="0"/>
        <v>0</v>
      </c>
      <c r="J12" s="7">
        <f t="shared" si="1"/>
        <v>0</v>
      </c>
    </row>
    <row r="13" spans="1:10" ht="18" customHeight="1" x14ac:dyDescent="0.2">
      <c r="A13" s="62" t="s">
        <v>11</v>
      </c>
      <c r="B13" s="62"/>
      <c r="C13" s="64"/>
      <c r="D13" s="64"/>
      <c r="E13" s="64"/>
      <c r="F13" s="53" t="s">
        <v>12</v>
      </c>
      <c r="G13" s="54"/>
      <c r="H13" s="6">
        <v>0</v>
      </c>
      <c r="I13" s="7">
        <f t="shared" si="0"/>
        <v>0</v>
      </c>
      <c r="J13" s="7">
        <f t="shared" si="1"/>
        <v>0</v>
      </c>
    </row>
    <row r="14" spans="1:10" ht="22" customHeight="1" x14ac:dyDescent="0.2">
      <c r="A14" s="62" t="s">
        <v>13</v>
      </c>
      <c r="B14" s="62"/>
      <c r="C14" s="61"/>
      <c r="D14" s="61"/>
      <c r="E14" s="61"/>
      <c r="F14" s="53" t="s">
        <v>14</v>
      </c>
      <c r="G14" s="54"/>
      <c r="H14" s="6">
        <v>0</v>
      </c>
      <c r="I14" s="7">
        <f t="shared" si="0"/>
        <v>0</v>
      </c>
      <c r="J14" s="7">
        <f t="shared" si="1"/>
        <v>0</v>
      </c>
    </row>
    <row r="15" spans="1:10" ht="18" customHeight="1" x14ac:dyDescent="0.2">
      <c r="A15" s="4"/>
      <c r="B15" s="4"/>
      <c r="C15" s="63"/>
      <c r="D15" s="63"/>
      <c r="E15" s="63"/>
      <c r="F15" s="53" t="s">
        <v>15</v>
      </c>
      <c r="G15" s="54"/>
      <c r="H15" s="6">
        <v>0</v>
      </c>
      <c r="I15" s="7">
        <f t="shared" si="0"/>
        <v>0</v>
      </c>
      <c r="J15" s="7">
        <f t="shared" si="1"/>
        <v>0</v>
      </c>
    </row>
    <row r="16" spans="1:10" ht="18" customHeight="1" x14ac:dyDescent="0.2">
      <c r="A16" s="4"/>
      <c r="B16" s="4"/>
      <c r="F16" s="65" t="s">
        <v>16</v>
      </c>
      <c r="G16" s="66"/>
      <c r="H16" s="8">
        <f>SUM(H10:H15)</f>
        <v>250000</v>
      </c>
      <c r="I16" s="8">
        <f t="shared" si="0"/>
        <v>50000</v>
      </c>
      <c r="J16" s="8">
        <f t="shared" si="1"/>
        <v>300000</v>
      </c>
    </row>
    <row r="17" spans="1:11" ht="10" customHeight="1" x14ac:dyDescent="0.2">
      <c r="A17" s="4"/>
      <c r="B17" s="4"/>
      <c r="G17" s="49"/>
      <c r="H17" s="49"/>
      <c r="I17" s="49"/>
      <c r="J17" s="49"/>
    </row>
    <row r="18" spans="1:11" ht="18" customHeight="1" x14ac:dyDescent="0.2">
      <c r="A18" s="67" t="s">
        <v>17</v>
      </c>
      <c r="B18" s="67"/>
      <c r="C18" s="67"/>
      <c r="G18" s="49"/>
      <c r="H18" s="47" t="s">
        <v>18</v>
      </c>
      <c r="I18" s="47" t="s">
        <v>19</v>
      </c>
      <c r="J18" s="47" t="s">
        <v>20</v>
      </c>
    </row>
    <row r="19" spans="1:11" ht="18" customHeight="1" x14ac:dyDescent="0.2">
      <c r="A19" s="45" t="s">
        <v>21</v>
      </c>
      <c r="B19" s="45" t="s">
        <v>22</v>
      </c>
      <c r="C19" s="43" t="s">
        <v>58</v>
      </c>
      <c r="E19" s="68" t="s">
        <v>8</v>
      </c>
      <c r="F19" s="68"/>
      <c r="G19" s="68"/>
      <c r="H19" s="6">
        <v>30000</v>
      </c>
      <c r="I19" s="7" t="e">
        <f ca="1">offsetfeuil(-1,'Sit. 01'!H19)</f>
        <v>#NAME?</v>
      </c>
      <c r="J19" s="7" t="e">
        <f ca="1">H19-I19</f>
        <v>#NAME?</v>
      </c>
    </row>
    <row r="20" spans="1:11" ht="18" customHeight="1" x14ac:dyDescent="0.2">
      <c r="A20" s="46">
        <v>1</v>
      </c>
      <c r="B20" s="41" t="e">
        <f ca="1">offsetfeuil(-1,'Sit. 01'!J1)</f>
        <v>#NAME?</v>
      </c>
      <c r="C20" s="19" t="e">
        <f ca="1">offsetfeuil(-1,'Sit. 01'!J39)</f>
        <v>#NAME?</v>
      </c>
      <c r="E20" s="68" t="s">
        <v>23</v>
      </c>
      <c r="F20" s="68"/>
      <c r="G20" s="68"/>
      <c r="H20" s="6">
        <v>0</v>
      </c>
      <c r="I20" s="7">
        <f>'[1]01'!I20</f>
        <v>0</v>
      </c>
      <c r="J20" s="7">
        <f>H20-I20</f>
        <v>0</v>
      </c>
    </row>
    <row r="21" spans="1:11" ht="18" customHeight="1" x14ac:dyDescent="0.2">
      <c r="A21" s="46">
        <v>2</v>
      </c>
      <c r="B21" s="41"/>
      <c r="C21" s="19"/>
      <c r="E21" s="68" t="s">
        <v>24</v>
      </c>
      <c r="F21" s="68"/>
      <c r="G21" s="68"/>
      <c r="H21" s="6">
        <v>0</v>
      </c>
      <c r="I21" s="7">
        <f>'[1]01'!I21</f>
        <v>0</v>
      </c>
      <c r="J21" s="12">
        <f>H21-I21</f>
        <v>0</v>
      </c>
    </row>
    <row r="22" spans="1:11" ht="18" customHeight="1" x14ac:dyDescent="0.2">
      <c r="A22" s="46">
        <v>3</v>
      </c>
      <c r="B22" s="41"/>
      <c r="C22" s="19"/>
      <c r="E22" s="68" t="s">
        <v>25</v>
      </c>
      <c r="F22" s="68"/>
      <c r="G22" s="68"/>
      <c r="H22" s="6">
        <v>0</v>
      </c>
      <c r="I22" s="7">
        <f>'[1]01'!I22</f>
        <v>0</v>
      </c>
      <c r="J22" s="7">
        <f>H22-I22</f>
        <v>0</v>
      </c>
    </row>
    <row r="23" spans="1:11" ht="18" customHeight="1" x14ac:dyDescent="0.2">
      <c r="A23" s="46">
        <v>4</v>
      </c>
      <c r="B23" s="41"/>
      <c r="C23" s="19"/>
      <c r="E23" s="69" t="s">
        <v>26</v>
      </c>
      <c r="F23" s="69"/>
      <c r="G23" s="69"/>
      <c r="H23" s="13">
        <f>SUM(H19:H22)</f>
        <v>30000</v>
      </c>
      <c r="I23" s="8" t="e">
        <f ca="1">SUM(I19:I22)</f>
        <v>#NAME?</v>
      </c>
      <c r="J23" s="8" t="e">
        <f ca="1">H23-I23</f>
        <v>#NAME?</v>
      </c>
    </row>
    <row r="24" spans="1:11" ht="18" customHeight="1" x14ac:dyDescent="0.2">
      <c r="A24" s="46">
        <v>5</v>
      </c>
      <c r="B24" s="41"/>
      <c r="C24" s="19"/>
    </row>
    <row r="25" spans="1:11" ht="18" customHeight="1" x14ac:dyDescent="0.2">
      <c r="A25" s="46">
        <v>6</v>
      </c>
      <c r="B25" s="41"/>
      <c r="C25" s="19"/>
      <c r="E25" s="67" t="s">
        <v>27</v>
      </c>
      <c r="F25" s="67"/>
      <c r="G25" s="67"/>
      <c r="H25" s="6">
        <f>H23*2%</f>
        <v>600</v>
      </c>
      <c r="I25" s="6" t="e">
        <f ca="1">I23*2%</f>
        <v>#NAME?</v>
      </c>
      <c r="J25" s="7" t="e">
        <f t="shared" ref="J25:J31" ca="1" si="2">H25-I25</f>
        <v>#NAME?</v>
      </c>
    </row>
    <row r="26" spans="1:11" ht="18" customHeight="1" x14ac:dyDescent="0.2">
      <c r="A26" s="46">
        <v>7</v>
      </c>
      <c r="B26" s="41"/>
      <c r="C26" s="19"/>
      <c r="E26" s="70" t="s">
        <v>28</v>
      </c>
      <c r="F26" s="71"/>
      <c r="G26" s="72"/>
      <c r="H26" s="10">
        <v>0</v>
      </c>
      <c r="I26" s="7">
        <v>0</v>
      </c>
      <c r="J26" s="16">
        <f t="shared" si="2"/>
        <v>0</v>
      </c>
    </row>
    <row r="27" spans="1:11" ht="18" customHeight="1" x14ac:dyDescent="0.2">
      <c r="A27" s="46">
        <v>8</v>
      </c>
      <c r="B27" s="41"/>
      <c r="C27" s="19"/>
      <c r="E27" s="70" t="s">
        <v>29</v>
      </c>
      <c r="F27" s="71"/>
      <c r="G27" s="72"/>
      <c r="H27" s="10">
        <f>H23*0%</f>
        <v>0</v>
      </c>
      <c r="I27" s="10" t="e">
        <f ca="1">I23*0%</f>
        <v>#NAME?</v>
      </c>
      <c r="J27" s="16" t="e">
        <f t="shared" ca="1" si="2"/>
        <v>#NAME?</v>
      </c>
      <c r="K27" s="17"/>
    </row>
    <row r="28" spans="1:11" ht="18" customHeight="1" x14ac:dyDescent="0.2">
      <c r="A28" s="46">
        <v>9</v>
      </c>
      <c r="B28" s="41"/>
      <c r="C28" s="19"/>
      <c r="E28" s="70" t="s">
        <v>30</v>
      </c>
      <c r="F28" s="71"/>
      <c r="G28" s="72"/>
      <c r="H28" s="10">
        <v>0</v>
      </c>
      <c r="I28" s="7">
        <v>0</v>
      </c>
      <c r="J28" s="7">
        <f t="shared" si="2"/>
        <v>0</v>
      </c>
    </row>
    <row r="29" spans="1:11" ht="18" customHeight="1" x14ac:dyDescent="0.2">
      <c r="A29" s="46">
        <v>10</v>
      </c>
      <c r="B29" s="41"/>
      <c r="C29" s="19"/>
      <c r="E29" s="70" t="s">
        <v>31</v>
      </c>
      <c r="F29" s="71"/>
      <c r="G29" s="72"/>
      <c r="H29" s="10">
        <v>0</v>
      </c>
      <c r="I29" s="7">
        <v>0</v>
      </c>
      <c r="J29" s="7">
        <f t="shared" si="2"/>
        <v>0</v>
      </c>
    </row>
    <row r="30" spans="1:11" ht="18" customHeight="1" x14ac:dyDescent="0.2">
      <c r="A30" s="46">
        <v>11</v>
      </c>
      <c r="B30" s="41"/>
      <c r="C30" s="19"/>
      <c r="E30" s="70" t="s">
        <v>32</v>
      </c>
      <c r="F30" s="71"/>
      <c r="G30" s="72"/>
      <c r="H30" s="10">
        <v>0</v>
      </c>
      <c r="I30" s="7">
        <f>'[1]01'!I29</f>
        <v>0</v>
      </c>
      <c r="J30" s="7">
        <f t="shared" si="2"/>
        <v>0</v>
      </c>
    </row>
    <row r="31" spans="1:11" ht="18" customHeight="1" x14ac:dyDescent="0.2">
      <c r="A31" s="46">
        <v>12</v>
      </c>
      <c r="B31" s="41"/>
      <c r="C31" s="19"/>
      <c r="E31" s="73" t="s">
        <v>33</v>
      </c>
      <c r="F31" s="74"/>
      <c r="G31" s="75"/>
      <c r="H31" s="18">
        <f>SUM(H25:H30)</f>
        <v>600</v>
      </c>
      <c r="I31" s="18" t="e">
        <f ca="1">SUM(I25:I30)</f>
        <v>#NAME?</v>
      </c>
      <c r="J31" s="8" t="e">
        <f t="shared" ca="1" si="2"/>
        <v>#NAME?</v>
      </c>
    </row>
    <row r="32" spans="1:11" ht="18" customHeight="1" x14ac:dyDescent="0.2">
      <c r="A32" s="46">
        <v>13</v>
      </c>
      <c r="B32" s="41"/>
      <c r="C32" s="19"/>
    </row>
    <row r="33" spans="1:11" ht="18" customHeight="1" x14ac:dyDescent="0.2">
      <c r="A33" s="46">
        <v>14</v>
      </c>
      <c r="B33" s="41"/>
      <c r="C33" s="19"/>
      <c r="E33" s="70" t="s">
        <v>34</v>
      </c>
      <c r="F33" s="71"/>
      <c r="G33" s="72"/>
      <c r="H33" s="16">
        <f>H23-H31</f>
        <v>29400</v>
      </c>
      <c r="I33" s="16" t="e">
        <f ca="1">I23-I31</f>
        <v>#NAME?</v>
      </c>
      <c r="J33" s="16" t="e">
        <f ca="1">H33-I33</f>
        <v>#NAME?</v>
      </c>
    </row>
    <row r="34" spans="1:11" ht="18" customHeight="1" x14ac:dyDescent="0.2">
      <c r="A34" s="46">
        <v>15</v>
      </c>
      <c r="B34" s="41"/>
      <c r="C34" s="19"/>
      <c r="E34" s="70" t="s">
        <v>6</v>
      </c>
      <c r="F34" s="71"/>
      <c r="G34" s="72"/>
      <c r="H34" s="16">
        <f>H33*0.2</f>
        <v>5880</v>
      </c>
      <c r="I34" s="16" t="e">
        <f ca="1">I33*0.2</f>
        <v>#NAME?</v>
      </c>
      <c r="J34" s="16" t="e">
        <f ca="1">J33*0.2</f>
        <v>#NAME?</v>
      </c>
    </row>
    <row r="35" spans="1:11" ht="18" customHeight="1" x14ac:dyDescent="0.2">
      <c r="A35" s="73" t="s">
        <v>35</v>
      </c>
      <c r="B35" s="75"/>
      <c r="C35" s="30" t="e">
        <f ca="1">SUM(C20:C34)</f>
        <v>#NAME?</v>
      </c>
      <c r="E35" s="73" t="s">
        <v>36</v>
      </c>
      <c r="F35" s="74"/>
      <c r="G35" s="75"/>
      <c r="H35" s="18">
        <f>H33+H34</f>
        <v>35280</v>
      </c>
      <c r="I35" s="18" t="e">
        <f ca="1">I33+I34</f>
        <v>#NAME?</v>
      </c>
      <c r="J35" s="18" t="e">
        <f ca="1">J33+J34</f>
        <v>#NAME?</v>
      </c>
    </row>
    <row r="36" spans="1:11" ht="18" customHeight="1" thickBot="1" x14ac:dyDescent="0.25">
      <c r="A36" s="20"/>
      <c r="B36" s="21"/>
      <c r="C36" s="42"/>
    </row>
    <row r="37" spans="1:11" ht="18" customHeight="1" x14ac:dyDescent="0.2">
      <c r="A37" s="78"/>
      <c r="B37" s="79"/>
      <c r="C37" s="33"/>
      <c r="E37" s="80" t="s">
        <v>37</v>
      </c>
      <c r="F37" s="81"/>
      <c r="G37" s="81"/>
      <c r="H37" s="81"/>
      <c r="I37" s="82"/>
      <c r="J37" s="22" t="e">
        <f ca="1">J33</f>
        <v>#NAME?</v>
      </c>
    </row>
    <row r="38" spans="1:11" ht="18" customHeight="1" x14ac:dyDescent="0.2">
      <c r="A38" s="89" t="s">
        <v>38</v>
      </c>
      <c r="B38" s="89"/>
      <c r="C38" s="19">
        <v>0</v>
      </c>
      <c r="E38" s="83"/>
      <c r="F38" s="84"/>
      <c r="G38" s="84"/>
      <c r="H38" s="84"/>
      <c r="I38" s="85"/>
      <c r="J38" s="23" t="e">
        <f ca="1">J34</f>
        <v>#NAME?</v>
      </c>
    </row>
    <row r="39" spans="1:11" ht="18" customHeight="1" thickBot="1" x14ac:dyDescent="0.25">
      <c r="A39" s="90" t="s">
        <v>39</v>
      </c>
      <c r="B39" s="90"/>
      <c r="C39" s="19">
        <v>0</v>
      </c>
      <c r="E39" s="86"/>
      <c r="F39" s="87"/>
      <c r="G39" s="87"/>
      <c r="H39" s="87"/>
      <c r="I39" s="88"/>
      <c r="J39" s="25" t="e">
        <f ca="1">J35</f>
        <v>#NAME?</v>
      </c>
    </row>
    <row r="40" spans="1:11" ht="18" customHeight="1" x14ac:dyDescent="0.2">
      <c r="A40" s="76" t="s">
        <v>40</v>
      </c>
      <c r="B40" s="77"/>
      <c r="C40" s="31">
        <f>C38+C39</f>
        <v>0</v>
      </c>
      <c r="K40" s="17"/>
    </row>
    <row r="41" spans="1:11" ht="18" customHeight="1" x14ac:dyDescent="0.2">
      <c r="A41" s="70" t="s">
        <v>41</v>
      </c>
      <c r="B41" s="71"/>
      <c r="C41" s="72"/>
      <c r="E41" s="73" t="s">
        <v>42</v>
      </c>
      <c r="F41" s="74"/>
      <c r="G41" s="75"/>
      <c r="H41" s="35">
        <f>H27*1.2</f>
        <v>0</v>
      </c>
      <c r="K41" s="17"/>
    </row>
    <row r="42" spans="1:11" ht="13" customHeight="1" x14ac:dyDescent="0.2"/>
    <row r="43" spans="1:11" ht="18" customHeight="1" x14ac:dyDescent="0.2">
      <c r="A43" s="70" t="s">
        <v>43</v>
      </c>
      <c r="B43" s="71"/>
      <c r="C43" s="71"/>
      <c r="D43" s="71"/>
      <c r="E43" s="72"/>
      <c r="F43" s="67" t="s">
        <v>44</v>
      </c>
      <c r="G43" s="67"/>
      <c r="H43" s="45" t="s">
        <v>45</v>
      </c>
      <c r="I43" s="45" t="s">
        <v>46</v>
      </c>
      <c r="J43" s="42" t="s">
        <v>47</v>
      </c>
    </row>
    <row r="44" spans="1:11" ht="18" customHeight="1" x14ac:dyDescent="0.2">
      <c r="A44" s="70"/>
      <c r="B44" s="71"/>
      <c r="C44" s="71"/>
      <c r="D44" s="71"/>
      <c r="E44" s="72"/>
      <c r="F44" s="91">
        <v>0</v>
      </c>
      <c r="G44" s="92"/>
      <c r="H44" s="44">
        <v>0</v>
      </c>
      <c r="I44" s="44">
        <v>0</v>
      </c>
      <c r="J44" s="29">
        <f>H44-I44</f>
        <v>0</v>
      </c>
    </row>
    <row r="45" spans="1:11" ht="18" customHeight="1" x14ac:dyDescent="0.2">
      <c r="A45" s="70"/>
      <c r="B45" s="71"/>
      <c r="C45" s="71"/>
      <c r="D45" s="71"/>
      <c r="E45" s="72"/>
      <c r="F45" s="91">
        <v>0</v>
      </c>
      <c r="G45" s="92"/>
      <c r="H45" s="44">
        <v>0</v>
      </c>
      <c r="I45" s="44">
        <v>0</v>
      </c>
      <c r="J45" s="29">
        <f>H45-I45</f>
        <v>0</v>
      </c>
    </row>
    <row r="46" spans="1:11" ht="18" customHeight="1" x14ac:dyDescent="0.2">
      <c r="A46" s="70"/>
      <c r="B46" s="71"/>
      <c r="C46" s="71"/>
      <c r="D46" s="71"/>
      <c r="E46" s="72"/>
      <c r="F46" s="91">
        <v>0</v>
      </c>
      <c r="G46" s="92"/>
      <c r="H46" s="44">
        <v>0</v>
      </c>
      <c r="I46" s="44">
        <v>0</v>
      </c>
      <c r="J46" s="29">
        <f>H46-I46</f>
        <v>0</v>
      </c>
    </row>
    <row r="47" spans="1:11" ht="13" customHeight="1" x14ac:dyDescent="0.2"/>
    <row r="48" spans="1:11" ht="28" customHeight="1" x14ac:dyDescent="0.2">
      <c r="A48" s="70" t="s">
        <v>48</v>
      </c>
      <c r="B48" s="71"/>
      <c r="C48" s="72"/>
      <c r="D48" s="93">
        <f>H23/H16</f>
        <v>0.12</v>
      </c>
      <c r="E48" s="94"/>
      <c r="F48" s="95" t="s">
        <v>49</v>
      </c>
      <c r="G48" s="96"/>
      <c r="H48" s="96"/>
      <c r="I48" s="96"/>
      <c r="J48" s="27" t="e">
        <f ca="1">J39-J44-J45-J46</f>
        <v>#NAME?</v>
      </c>
    </row>
    <row r="49" spans="1:10" ht="13" customHeight="1" x14ac:dyDescent="0.2"/>
    <row r="50" spans="1:10" ht="8" customHeight="1" thickBot="1" x14ac:dyDescent="0.25"/>
    <row r="51" spans="1:10" ht="125" customHeight="1" thickBot="1" x14ac:dyDescent="0.25">
      <c r="A51" s="97" t="s">
        <v>55</v>
      </c>
      <c r="B51" s="98"/>
      <c r="C51" s="98"/>
      <c r="D51" s="98"/>
      <c r="E51" s="99" t="s">
        <v>50</v>
      </c>
      <c r="F51" s="98"/>
      <c r="G51" s="98"/>
      <c r="H51" s="98"/>
      <c r="I51" s="97" t="s">
        <v>51</v>
      </c>
      <c r="J51" s="98"/>
    </row>
    <row r="52" spans="1:10" s="28" customFormat="1" ht="14" x14ac:dyDescent="0.2">
      <c r="A52" s="28" t="s">
        <v>52</v>
      </c>
      <c r="C52" s="34"/>
    </row>
    <row r="53" spans="1:10" s="28" customFormat="1" ht="14" x14ac:dyDescent="0.2">
      <c r="A53" s="28" t="s">
        <v>53</v>
      </c>
      <c r="C53" s="34"/>
    </row>
    <row r="54" spans="1:10" s="28" customFormat="1" ht="14" x14ac:dyDescent="0.2">
      <c r="A54" s="28" t="s">
        <v>54</v>
      </c>
      <c r="C54" s="34"/>
    </row>
  </sheetData>
  <mergeCells count="69">
    <mergeCell ref="A51:D51"/>
    <mergeCell ref="E51:H51"/>
    <mergeCell ref="I51:J51"/>
    <mergeCell ref="A45:E45"/>
    <mergeCell ref="F45:G45"/>
    <mergeCell ref="A46:E46"/>
    <mergeCell ref="F46:G46"/>
    <mergeCell ref="A48:C48"/>
    <mergeCell ref="D48:E48"/>
    <mergeCell ref="F48:I48"/>
    <mergeCell ref="A40:B40"/>
    <mergeCell ref="A41:C41"/>
    <mergeCell ref="E41:G41"/>
    <mergeCell ref="A43:E43"/>
    <mergeCell ref="F43:G43"/>
    <mergeCell ref="A44:E44"/>
    <mergeCell ref="F44:G44"/>
    <mergeCell ref="E31:G31"/>
    <mergeCell ref="E33:G33"/>
    <mergeCell ref="E34:G34"/>
    <mergeCell ref="A35:B35"/>
    <mergeCell ref="E35:G35"/>
    <mergeCell ref="A37:B37"/>
    <mergeCell ref="E37:I39"/>
    <mergeCell ref="A38:B38"/>
    <mergeCell ref="A39:B39"/>
    <mergeCell ref="E25:G25"/>
    <mergeCell ref="E26:G26"/>
    <mergeCell ref="E27:G27"/>
    <mergeCell ref="E28:G28"/>
    <mergeCell ref="E29:G29"/>
    <mergeCell ref="E30:G30"/>
    <mergeCell ref="A18:C18"/>
    <mergeCell ref="E19:G19"/>
    <mergeCell ref="E20:G20"/>
    <mergeCell ref="E21:G21"/>
    <mergeCell ref="E22:G22"/>
    <mergeCell ref="E23:G23"/>
    <mergeCell ref="A14:B14"/>
    <mergeCell ref="C14:E14"/>
    <mergeCell ref="F14:G14"/>
    <mergeCell ref="C15:E15"/>
    <mergeCell ref="F15:G15"/>
    <mergeCell ref="F16:G16"/>
    <mergeCell ref="A12:B12"/>
    <mergeCell ref="C12:E12"/>
    <mergeCell ref="F12:G12"/>
    <mergeCell ref="A13:B13"/>
    <mergeCell ref="C13:E13"/>
    <mergeCell ref="F13:G13"/>
    <mergeCell ref="A10:B10"/>
    <mergeCell ref="C10:E10"/>
    <mergeCell ref="F10:G10"/>
    <mergeCell ref="A11:B11"/>
    <mergeCell ref="C11:E11"/>
    <mergeCell ref="F11:G11"/>
    <mergeCell ref="A6:F6"/>
    <mergeCell ref="G6:J6"/>
    <mergeCell ref="A7:F7"/>
    <mergeCell ref="G7:J7"/>
    <mergeCell ref="A9:B9"/>
    <mergeCell ref="C9:E9"/>
    <mergeCell ref="A1:G1"/>
    <mergeCell ref="A3:F3"/>
    <mergeCell ref="G3:J3"/>
    <mergeCell ref="A4:F4"/>
    <mergeCell ref="G4:J4"/>
    <mergeCell ref="A5:F5"/>
    <mergeCell ref="G5:J5"/>
  </mergeCells>
  <conditionalFormatting sqref="D48">
    <cfRule type="cellIs" dxfId="1" priority="1" operator="greaterThan">
      <formula>0.9</formula>
    </cfRule>
    <cfRule type="cellIs" dxfId="0" priority="2" operator="greaterThan">
      <formula>0.95</formula>
    </cfRule>
  </conditionalFormatting>
  <printOptions horizontalCentered="1" verticalCentered="1"/>
  <pageMargins left="0" right="0" top="0" bottom="0" header="0" footer="0"/>
  <pageSetup paperSize="9" scale="76" orientation="portrait" horizontalDpi="0" verticalDpi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0</xdr:col>
                    <xdr:colOff>431800</xdr:colOff>
                    <xdr:row>35</xdr:row>
                    <xdr:rowOff>101600</xdr:rowOff>
                  </from>
                  <to>
                    <xdr:col>1</xdr:col>
                    <xdr:colOff>685800</xdr:colOff>
                    <xdr:row>37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431800</xdr:colOff>
                    <xdr:row>35</xdr:row>
                    <xdr:rowOff>101600</xdr:rowOff>
                  </from>
                  <to>
                    <xdr:col>1</xdr:col>
                    <xdr:colOff>685800</xdr:colOff>
                    <xdr:row>37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Sit. 01</vt:lpstr>
      <vt:lpstr>Sit. 02</vt:lpstr>
      <vt:lpstr>'Sit. 01'!Zone_d_impression</vt:lpstr>
      <vt:lpstr>'Sit. 02'!Zone_d_impression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Séverine TOUSSAERT</cp:lastModifiedBy>
  <dcterms:created xsi:type="dcterms:W3CDTF">2021-11-22T13:07:53Z</dcterms:created>
  <dcterms:modified xsi:type="dcterms:W3CDTF">2021-12-20T08:36:39Z</dcterms:modified>
</cp:coreProperties>
</file>