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BUREAU - Tous les documents\2020 - Mes documents\CCM\"/>
    </mc:Choice>
  </mc:AlternateContent>
  <bookViews>
    <workbookView xWindow="0" yWindow="0" windowWidth="19200" windowHeight="781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1" l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J21" i="1"/>
  <c r="K21" i="1" s="1"/>
  <c r="L21" i="1" s="1"/>
  <c r="I21" i="1"/>
  <c r="P8" i="1" s="1"/>
  <c r="P9" i="1"/>
  <c r="P10" i="1"/>
  <c r="P11" i="1"/>
  <c r="P12" i="1"/>
  <c r="P13" i="1"/>
  <c r="P14" i="1"/>
  <c r="P15" i="1"/>
  <c r="P16" i="1"/>
  <c r="P17" i="1"/>
  <c r="P18" i="1"/>
  <c r="P19" i="1"/>
  <c r="P20" i="1"/>
  <c r="P7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H21" i="1"/>
  <c r="J6" i="1"/>
  <c r="K6" i="1" s="1"/>
  <c r="L6" i="1" s="1"/>
  <c r="I6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7" i="1"/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7" i="1"/>
</calcChain>
</file>

<file path=xl/sharedStrings.xml><?xml version="1.0" encoding="utf-8"?>
<sst xmlns="http://schemas.openxmlformats.org/spreadsheetml/2006/main" count="36" uniqueCount="34">
  <si>
    <t>Produit A</t>
  </si>
  <si>
    <t>Produit B</t>
  </si>
  <si>
    <t>Produit C</t>
  </si>
  <si>
    <t>Produit D</t>
  </si>
  <si>
    <t>Produit E</t>
  </si>
  <si>
    <t>Produit F</t>
  </si>
  <si>
    <t>Produit G</t>
  </si>
  <si>
    <t>Produit H</t>
  </si>
  <si>
    <t>Produit I</t>
  </si>
  <si>
    <t>Produit K</t>
  </si>
  <si>
    <t>Produit L</t>
  </si>
  <si>
    <t>Produit M</t>
  </si>
  <si>
    <t>Produit N</t>
  </si>
  <si>
    <t>Montant Disponible</t>
  </si>
  <si>
    <t>Prix</t>
  </si>
  <si>
    <t>Priorité d'Achat</t>
  </si>
  <si>
    <t>Article a acheter par priorité</t>
  </si>
  <si>
    <t>Dans la colonne D a mettre des N° séquentiel des produits à acheter selon les priorités</t>
  </si>
  <si>
    <t xml:space="preserve">Si le montant disponible est terminé ou manquant pour la nième priorité mettre erreur pour </t>
  </si>
  <si>
    <t xml:space="preserve">tous les nième et prcedente priorités </t>
  </si>
  <si>
    <t>Montant restant</t>
  </si>
  <si>
    <t>Dans la cellule B3 mettre le montant restant à diviser de façon manuel</t>
  </si>
  <si>
    <t>Erreur</t>
  </si>
  <si>
    <t>Les N° de priorités restantes</t>
  </si>
  <si>
    <t>comme les résultats qui ont été afficher de façon manuel dans la colonne E</t>
  </si>
  <si>
    <t>Priorité 1</t>
  </si>
  <si>
    <t>Priorité 2</t>
  </si>
  <si>
    <t>Priorité 3</t>
  </si>
  <si>
    <t>Priorité 4</t>
  </si>
  <si>
    <t>Priorité 5</t>
  </si>
  <si>
    <t>Priorité</t>
  </si>
  <si>
    <t>montant restant</t>
  </si>
  <si>
    <t>ainsi d'enlever tous le travail des colomme H a L</t>
  </si>
  <si>
    <t>et mettre toutes les priorités restantes dans la cellule C3 avec "et" s'il y a plusieurs priorités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</si>
</sst>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General;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" fontId="0" fillId="0" borderId="0" xfId="0" applyNumberFormat="1"/>
    <xf numFmtId="0" fontId="0" fillId="2" borderId="0" xfId="0" applyFill="1"/>
    <xf numFmtId="0" fontId="0" fillId="0" borderId="1" xfId="0" applyBorder="1"/>
    <xf numFmtId="4" fontId="0" fillId="0" borderId="1" xfId="0" applyNumberFormat="1" applyBorder="1"/>
    <xf numFmtId="0" fontId="0" fillId="2" borderId="1" xfId="0" applyFill="1" applyBorder="1"/>
    <xf numFmtId="4" fontId="0" fillId="3" borderId="1" xfId="0" applyNumberFormat="1" applyFill="1" applyBorder="1"/>
    <xf numFmtId="0" fontId="0" fillId="3" borderId="0" xfId="0" applyFill="1"/>
    <xf numFmtId="4" fontId="0" fillId="3" borderId="0" xfId="0" applyNumberFormat="1" applyFill="1"/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3" fillId="0" borderId="0" xfId="0" applyFont="1"/>
    <xf numFmtId="0" fontId="3" fillId="0" borderId="0" xfId="0" applyFont="1" applyAlignment="1">
      <alignment vertical="center" wrapText="1"/>
    </xf>
    <xf numFmtId="165" fontId="4" fillId="4" borderId="1" xfId="0" applyNumberFormat="1" applyFont="1" applyFill="1" applyBorder="1" applyAlignment="1">
      <alignment horizontal="center"/>
    </xf>
    <xf numFmtId="0" fontId="0" fillId="0" borderId="2" xfId="0" applyBorder="1"/>
    <xf numFmtId="0" fontId="4" fillId="4" borderId="0" xfId="0" applyFont="1" applyFill="1"/>
    <xf numFmtId="4" fontId="1" fillId="4" borderId="0" xfId="0" applyNumberFormat="1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9"/>
  <sheetViews>
    <sheetView tabSelected="1" topLeftCell="A6" workbookViewId="0">
      <selection activeCell="K25" sqref="K25"/>
    </sheetView>
  </sheetViews>
  <sheetFormatPr baseColWidth="10" defaultColWidth="8.88671875" defaultRowHeight="14.4" x14ac:dyDescent="0.3"/>
  <cols>
    <col min="1" max="1" width="17.21875" customWidth="1"/>
    <col min="2" max="2" width="15.88671875" style="1" customWidth="1"/>
    <col min="3" max="3" width="13.5546875" bestFit="1" customWidth="1"/>
    <col min="4" max="4" width="14.5546875" customWidth="1"/>
    <col min="5" max="5" width="6.33203125" customWidth="1"/>
    <col min="6" max="6" width="2.5546875" customWidth="1"/>
    <col min="7" max="7" width="8.88671875" customWidth="1"/>
    <col min="8" max="12" width="8.21875" customWidth="1"/>
    <col min="13" max="13" width="2.109375" customWidth="1"/>
    <col min="14" max="17" width="3.6640625" style="14" customWidth="1"/>
    <col min="18" max="18" width="7.21875" style="14" customWidth="1"/>
  </cols>
  <sheetData>
    <row r="2" spans="1:18" x14ac:dyDescent="0.3">
      <c r="A2" s="3" t="s">
        <v>13</v>
      </c>
      <c r="B2" s="4">
        <v>5300</v>
      </c>
    </row>
    <row r="3" spans="1:18" x14ac:dyDescent="0.3">
      <c r="A3" s="3" t="s">
        <v>20</v>
      </c>
      <c r="B3" s="6"/>
      <c r="C3">
        <v>506.44</v>
      </c>
    </row>
    <row r="4" spans="1:18" x14ac:dyDescent="0.3">
      <c r="A4" t="s">
        <v>23</v>
      </c>
      <c r="B4" s="8"/>
      <c r="C4">
        <v>5</v>
      </c>
    </row>
    <row r="5" spans="1:18" x14ac:dyDescent="0.3">
      <c r="G5" s="12" t="s">
        <v>30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</row>
    <row r="6" spans="1:18" s="11" customFormat="1" ht="28.2" customHeight="1" x14ac:dyDescent="0.3">
      <c r="A6" s="9"/>
      <c r="B6" s="10" t="s">
        <v>14</v>
      </c>
      <c r="C6" s="9" t="s">
        <v>15</v>
      </c>
      <c r="D6" s="9" t="s">
        <v>16</v>
      </c>
      <c r="G6" s="13" t="s">
        <v>31</v>
      </c>
      <c r="H6" s="11">
        <v>5300</v>
      </c>
      <c r="I6" s="19">
        <f>H6-SUM(H7:H20)</f>
        <v>3767</v>
      </c>
      <c r="J6" s="19">
        <f t="shared" ref="J6:L6" si="0">I6-SUM(I7:I20)</f>
        <v>1425</v>
      </c>
      <c r="K6" s="19">
        <f t="shared" si="0"/>
        <v>1085.44</v>
      </c>
      <c r="L6" s="19">
        <f t="shared" si="0"/>
        <v>506.44000000000005</v>
      </c>
      <c r="N6" s="15"/>
      <c r="O6" s="15"/>
      <c r="P6" s="15"/>
      <c r="Q6" s="15"/>
      <c r="R6" s="15"/>
    </row>
    <row r="7" spans="1:18" x14ac:dyDescent="0.3">
      <c r="A7" s="3" t="s">
        <v>0</v>
      </c>
      <c r="B7" s="4">
        <v>250</v>
      </c>
      <c r="C7" s="3">
        <v>1</v>
      </c>
      <c r="D7" s="5"/>
      <c r="E7">
        <v>1</v>
      </c>
      <c r="H7">
        <f>+IF(C7=1,B7,0)</f>
        <v>250</v>
      </c>
      <c r="I7">
        <f>+IF(C7=2,B7,0)</f>
        <v>0</v>
      </c>
      <c r="J7">
        <f>+IF(C7=3,B7,0)</f>
        <v>0</v>
      </c>
      <c r="K7">
        <f>+IF(C7=4,B7,0)</f>
        <v>0</v>
      </c>
      <c r="L7">
        <f>+IF(C7=5,B7,0)</f>
        <v>0</v>
      </c>
      <c r="N7" s="16">
        <f>IF($C7=1,COUNTIF($C$7:$C7,1))*1</f>
        <v>1</v>
      </c>
      <c r="O7" s="16">
        <f>IF(IF($C7=2,COUNTIF($C$7:$C7,2))*1=0, 0, IF($C7=2,COUNTIF($C$7:$C7,2))*1 + $H$21)</f>
        <v>0</v>
      </c>
      <c r="P7" s="16">
        <f>IF(IF($C7=3,COUNTIF($C$7:$C7,3))*1=0, 0, IF($C7=3,COUNTIF($C$7:$C7,3))*1 +$I$21)</f>
        <v>0</v>
      </c>
      <c r="Q7" s="16">
        <f>IF(IF($C7=4,COUNTIF($C$7:$C7,4))*1=0, 0, IF($C7=4,COUNTIF($C$7:$C7,4))*1 +$J$21)</f>
        <v>0</v>
      </c>
      <c r="R7" s="16" t="str">
        <f t="shared" ref="R7:R20" si="1">IF(1-COUNTIF(N7:Q7,"&gt;0"),"Erreur","")</f>
        <v/>
      </c>
    </row>
    <row r="8" spans="1:18" x14ac:dyDescent="0.3">
      <c r="A8" s="3" t="s">
        <v>1</v>
      </c>
      <c r="B8" s="4">
        <v>125.56</v>
      </c>
      <c r="C8" s="3">
        <v>3</v>
      </c>
      <c r="D8" s="5"/>
      <c r="E8">
        <v>9</v>
      </c>
      <c r="H8">
        <f t="shared" ref="H8:H20" si="2">+IF(C8=1,B8,0)</f>
        <v>0</v>
      </c>
      <c r="I8">
        <f t="shared" ref="I8:I20" si="3">+IF(C8=2,B8,0)</f>
        <v>0</v>
      </c>
      <c r="J8">
        <f t="shared" ref="J8:J20" si="4">+IF(C8=3,B8,0)</f>
        <v>125.56</v>
      </c>
      <c r="K8">
        <f t="shared" ref="K8:K20" si="5">+IF(C8=4,B8,0)</f>
        <v>0</v>
      </c>
      <c r="L8">
        <f t="shared" ref="L8:L20" si="6">+IF(C8=5,B8,0)</f>
        <v>0</v>
      </c>
      <c r="N8" s="16">
        <f>IF($C8=1,COUNTIF($C$7:$C8,1))*1</f>
        <v>0</v>
      </c>
      <c r="O8" s="16">
        <f>IF(IF($C8=2,COUNTIF($C$7:$C8,2))*1=0, 0, IF($C8=2,COUNTIF($C$7:$C8,2))*1 + $H$21)</f>
        <v>0</v>
      </c>
      <c r="P8" s="16">
        <f>IF(IF($C8=3,COUNTIF($C$7:$C8,3))*1=0, 0, IF($C8=3,COUNTIF($C$7:$C8,3))*1 +$I$21)</f>
        <v>9</v>
      </c>
      <c r="Q8" s="16">
        <f>IF(IF($C8=4,COUNTIF($C$7:$C8,4))*1=0, 0, IF($C8=4,COUNTIF($C$7:$C8,4))*1 +$J$21)</f>
        <v>0</v>
      </c>
      <c r="R8" s="16" t="str">
        <f t="shared" si="1"/>
        <v/>
      </c>
    </row>
    <row r="9" spans="1:18" x14ac:dyDescent="0.3">
      <c r="A9" s="3" t="s">
        <v>2</v>
      </c>
      <c r="B9" s="4">
        <v>321</v>
      </c>
      <c r="C9" s="3">
        <v>4</v>
      </c>
      <c r="D9" s="5"/>
      <c r="E9">
        <v>11</v>
      </c>
      <c r="H9">
        <f t="shared" si="2"/>
        <v>0</v>
      </c>
      <c r="I9">
        <f t="shared" si="3"/>
        <v>0</v>
      </c>
      <c r="J9">
        <f t="shared" si="4"/>
        <v>0</v>
      </c>
      <c r="K9">
        <f t="shared" si="5"/>
        <v>321</v>
      </c>
      <c r="L9">
        <f t="shared" si="6"/>
        <v>0</v>
      </c>
      <c r="N9" s="16">
        <f>IF($C9=1,COUNTIF($C$7:$C9,1))*1</f>
        <v>0</v>
      </c>
      <c r="O9" s="16">
        <f>IF(IF($C9=2,COUNTIF($C$7:$C9,2))*1=0, 0, IF($C9=2,COUNTIF($C$7:$C9,2))*1 + $H$21)</f>
        <v>0</v>
      </c>
      <c r="P9" s="16">
        <f>IF(IF($C9=3,COUNTIF($C$7:$C9,3))*1=0, 0, IF($C9=3,COUNTIF($C$7:$C9,3))*1 +$I$21)</f>
        <v>0</v>
      </c>
      <c r="Q9" s="16">
        <f>IF(IF($C9=4,COUNTIF($C$7:$C9,4))*1=0, 0, IF($C9=4,COUNTIF($C$7:$C9,4))*1 +$J$21)</f>
        <v>11</v>
      </c>
      <c r="R9" s="16" t="str">
        <f t="shared" si="1"/>
        <v/>
      </c>
    </row>
    <row r="10" spans="1:18" x14ac:dyDescent="0.3">
      <c r="A10" s="3" t="s">
        <v>3</v>
      </c>
      <c r="B10" s="4">
        <v>563</v>
      </c>
      <c r="C10" s="3">
        <v>2</v>
      </c>
      <c r="D10" s="5"/>
      <c r="E10">
        <v>5</v>
      </c>
      <c r="H10">
        <f t="shared" si="2"/>
        <v>0</v>
      </c>
      <c r="I10">
        <f t="shared" si="3"/>
        <v>563</v>
      </c>
      <c r="J10">
        <f t="shared" si="4"/>
        <v>0</v>
      </c>
      <c r="K10">
        <f t="shared" si="5"/>
        <v>0</v>
      </c>
      <c r="L10">
        <f t="shared" si="6"/>
        <v>0</v>
      </c>
      <c r="N10" s="16">
        <f>IF($C10=1,COUNTIF($C$7:$C10,1))*1</f>
        <v>0</v>
      </c>
      <c r="O10" s="16">
        <f>IF(IF($C10=2,COUNTIF($C$7:$C10,2))*1=0, 0, IF($C10=2,COUNTIF($C$7:$C10,2))*1 + $H$21)</f>
        <v>5</v>
      </c>
      <c r="P10" s="16">
        <f>IF(IF($C10=3,COUNTIF($C$7:$C10,3))*1=0, 0, IF($C10=3,COUNTIF($C$7:$C10,3))*1 +$I$21)</f>
        <v>0</v>
      </c>
      <c r="Q10" s="16">
        <f>IF(IF($C10=4,COUNTIF($C$7:$C10,4))*1=0, 0, IF($C10=4,COUNTIF($C$7:$C10,4))*1 +$J$21)</f>
        <v>0</v>
      </c>
      <c r="R10" s="16" t="str">
        <f t="shared" si="1"/>
        <v/>
      </c>
    </row>
    <row r="11" spans="1:18" x14ac:dyDescent="0.3">
      <c r="A11" s="3" t="s">
        <v>4</v>
      </c>
      <c r="B11" s="4">
        <v>142</v>
      </c>
      <c r="C11" s="3">
        <v>1</v>
      </c>
      <c r="D11" s="5"/>
      <c r="E11">
        <v>2</v>
      </c>
      <c r="H11">
        <f t="shared" si="2"/>
        <v>142</v>
      </c>
      <c r="I11">
        <f t="shared" si="3"/>
        <v>0</v>
      </c>
      <c r="J11">
        <f t="shared" si="4"/>
        <v>0</v>
      </c>
      <c r="K11">
        <f t="shared" si="5"/>
        <v>0</v>
      </c>
      <c r="L11">
        <f t="shared" si="6"/>
        <v>0</v>
      </c>
      <c r="N11" s="16">
        <f>IF($C11=1,COUNTIF($C$7:$C11,1))*1</f>
        <v>2</v>
      </c>
      <c r="O11" s="16">
        <f>IF(IF($C11=2,COUNTIF($C$7:$C11,2))*1=0, 0, IF($C11=2,COUNTIF($C$7:$C11,2))*1 + $H$21)</f>
        <v>0</v>
      </c>
      <c r="P11" s="16">
        <f>IF(IF($C11=3,COUNTIF($C$7:$C11,3))*1=0, 0, IF($C11=3,COUNTIF($C$7:$C11,3))*1 +$I$21)</f>
        <v>0</v>
      </c>
      <c r="Q11" s="16">
        <f>IF(IF($C11=4,COUNTIF($C$7:$C11,4))*1=0, 0, IF($C11=4,COUNTIF($C$7:$C11,4))*1 +$J$21)</f>
        <v>0</v>
      </c>
      <c r="R11" s="16" t="str">
        <f t="shared" si="1"/>
        <v/>
      </c>
    </row>
    <row r="12" spans="1:18" x14ac:dyDescent="0.3">
      <c r="A12" s="3" t="s">
        <v>5</v>
      </c>
      <c r="B12" s="4">
        <v>236</v>
      </c>
      <c r="C12" s="3">
        <v>2</v>
      </c>
      <c r="D12" s="5"/>
      <c r="E12">
        <v>6</v>
      </c>
      <c r="H12">
        <f t="shared" si="2"/>
        <v>0</v>
      </c>
      <c r="I12">
        <f t="shared" si="3"/>
        <v>236</v>
      </c>
      <c r="J12">
        <f t="shared" si="4"/>
        <v>0</v>
      </c>
      <c r="K12">
        <f t="shared" si="5"/>
        <v>0</v>
      </c>
      <c r="L12">
        <f t="shared" si="6"/>
        <v>0</v>
      </c>
      <c r="N12" s="16">
        <f>IF($C12=1,COUNTIF($C$7:$C12,1))*1</f>
        <v>0</v>
      </c>
      <c r="O12" s="16">
        <f>IF(IF($C12=2,COUNTIF($C$7:$C12,2))*1=0, 0, IF($C12=2,COUNTIF($C$7:$C12,2))*1 + $H$21)</f>
        <v>6</v>
      </c>
      <c r="P12" s="16">
        <f>IF(IF($C12=3,COUNTIF($C$7:$C12,3))*1=0, 0, IF($C12=3,COUNTIF($C$7:$C12,3))*1 +$I$21)</f>
        <v>0</v>
      </c>
      <c r="Q12" s="16">
        <f>IF(IF($C12=4,COUNTIF($C$7:$C12,4))*1=0, 0, IF($C12=4,COUNTIF($C$7:$C12,4))*1 +$J$21)</f>
        <v>0</v>
      </c>
      <c r="R12" s="16" t="str">
        <f t="shared" si="1"/>
        <v/>
      </c>
    </row>
    <row r="13" spans="1:18" x14ac:dyDescent="0.3">
      <c r="A13" s="3" t="s">
        <v>6</v>
      </c>
      <c r="B13" s="4">
        <v>214</v>
      </c>
      <c r="C13" s="3">
        <v>3</v>
      </c>
      <c r="D13" s="5"/>
      <c r="E13">
        <v>10</v>
      </c>
      <c r="H13">
        <f t="shared" si="2"/>
        <v>0</v>
      </c>
      <c r="I13">
        <f t="shared" si="3"/>
        <v>0</v>
      </c>
      <c r="J13">
        <f t="shared" si="4"/>
        <v>214</v>
      </c>
      <c r="K13">
        <f t="shared" si="5"/>
        <v>0</v>
      </c>
      <c r="L13">
        <f t="shared" si="6"/>
        <v>0</v>
      </c>
      <c r="N13" s="16">
        <f>IF($C13=1,COUNTIF($C$7:$C13,1))*1</f>
        <v>0</v>
      </c>
      <c r="O13" s="16">
        <f>IF(IF($C13=2,COUNTIF($C$7:$C13,2))*1=0, 0, IF($C13=2,COUNTIF($C$7:$C13,2))*1 + $H$21)</f>
        <v>0</v>
      </c>
      <c r="P13" s="16">
        <f>IF(IF($C13=3,COUNTIF($C$7:$C13,3))*1=0, 0, IF($C13=3,COUNTIF($C$7:$C13,3))*1 +$I$21)</f>
        <v>10</v>
      </c>
      <c r="Q13" s="16">
        <f>IF(IF($C13=4,COUNTIF($C$7:$C13,4))*1=0, 0, IF($C13=4,COUNTIF($C$7:$C13,4))*1 +$J$21)</f>
        <v>0</v>
      </c>
      <c r="R13" s="16" t="str">
        <f t="shared" si="1"/>
        <v/>
      </c>
    </row>
    <row r="14" spans="1:18" x14ac:dyDescent="0.3">
      <c r="A14" s="3" t="s">
        <v>7</v>
      </c>
      <c r="B14" s="4">
        <v>563</v>
      </c>
      <c r="C14" s="3">
        <v>1</v>
      </c>
      <c r="D14" s="5"/>
      <c r="E14">
        <v>3</v>
      </c>
      <c r="H14">
        <f t="shared" si="2"/>
        <v>563</v>
      </c>
      <c r="I14">
        <f t="shared" si="3"/>
        <v>0</v>
      </c>
      <c r="J14">
        <f t="shared" si="4"/>
        <v>0</v>
      </c>
      <c r="K14">
        <f t="shared" si="5"/>
        <v>0</v>
      </c>
      <c r="L14">
        <f t="shared" si="6"/>
        <v>0</v>
      </c>
      <c r="N14" s="16">
        <f>IF($C14=1,COUNTIF($C$7:$C14,1))*1</f>
        <v>3</v>
      </c>
      <c r="O14" s="16">
        <f>IF(IF($C14=2,COUNTIF($C$7:$C14,2))*1=0, 0, IF($C14=2,COUNTIF($C$7:$C14,2))*1 + $H$21)</f>
        <v>0</v>
      </c>
      <c r="P14" s="16">
        <f>IF(IF($C14=3,COUNTIF($C$7:$C14,3))*1=0, 0, IF($C14=3,COUNTIF($C$7:$C14,3))*1 +$I$21)</f>
        <v>0</v>
      </c>
      <c r="Q14" s="16">
        <f>IF(IF($C14=4,COUNTIF($C$7:$C14,4))*1=0, 0, IF($C14=4,COUNTIF($C$7:$C14,4))*1 +$J$21)</f>
        <v>0</v>
      </c>
      <c r="R14" s="16" t="str">
        <f t="shared" si="1"/>
        <v/>
      </c>
    </row>
    <row r="15" spans="1:18" x14ac:dyDescent="0.3">
      <c r="A15" s="3" t="s">
        <v>8</v>
      </c>
      <c r="B15" s="4">
        <v>145</v>
      </c>
      <c r="C15" s="3">
        <v>5</v>
      </c>
      <c r="D15" s="5"/>
      <c r="E15" t="s">
        <v>22</v>
      </c>
      <c r="H15">
        <f t="shared" si="2"/>
        <v>0</v>
      </c>
      <c r="I15">
        <f t="shared" si="3"/>
        <v>0</v>
      </c>
      <c r="J15">
        <f t="shared" si="4"/>
        <v>0</v>
      </c>
      <c r="K15">
        <f t="shared" si="5"/>
        <v>0</v>
      </c>
      <c r="L15">
        <f t="shared" si="6"/>
        <v>145</v>
      </c>
      <c r="N15" s="16">
        <f>IF($C15=1,COUNTIF($C$7:$C15,1))*1</f>
        <v>0</v>
      </c>
      <c r="O15" s="16">
        <f>IF(IF($C15=2,COUNTIF($C$7:$C15,2))*1=0, 0, IF($C15=2,COUNTIF($C$7:$C15,2))*1 + $H$21)</f>
        <v>0</v>
      </c>
      <c r="P15" s="16">
        <f>IF(IF($C15=3,COUNTIF($C$7:$C15,3))*1=0, 0, IF($C15=3,COUNTIF($C$7:$C15,3))*1 +$I$21)</f>
        <v>0</v>
      </c>
      <c r="Q15" s="16">
        <f>IF(IF($C15=4,COUNTIF($C$7:$C15,4))*1=0, 0, IF($C15=4,COUNTIF($C$7:$C15,4))*1 +$J$21)</f>
        <v>0</v>
      </c>
      <c r="R15" s="16" t="str">
        <f t="shared" si="1"/>
        <v>Erreur</v>
      </c>
    </row>
    <row r="16" spans="1:18" x14ac:dyDescent="0.3">
      <c r="A16" s="3" t="s">
        <v>6</v>
      </c>
      <c r="B16" s="4">
        <v>854</v>
      </c>
      <c r="C16" s="3">
        <v>2</v>
      </c>
      <c r="D16" s="5"/>
      <c r="E16">
        <v>7</v>
      </c>
      <c r="H16">
        <f t="shared" si="2"/>
        <v>0</v>
      </c>
      <c r="I16">
        <f t="shared" si="3"/>
        <v>854</v>
      </c>
      <c r="J16">
        <f t="shared" si="4"/>
        <v>0</v>
      </c>
      <c r="K16">
        <f t="shared" si="5"/>
        <v>0</v>
      </c>
      <c r="L16">
        <f t="shared" si="6"/>
        <v>0</v>
      </c>
      <c r="N16" s="16">
        <f>IF($C16=1,COUNTIF($C$7:$C16,1))*1</f>
        <v>0</v>
      </c>
      <c r="O16" s="16">
        <f>IF(IF($C16=2,COUNTIF($C$7:$C16,2))*1=0, 0, IF($C16=2,COUNTIF($C$7:$C16,2))*1 + $H$21)</f>
        <v>7</v>
      </c>
      <c r="P16" s="16">
        <f>IF(IF($C16=3,COUNTIF($C$7:$C16,3))*1=0, 0, IF($C16=3,COUNTIF($C$7:$C16,3))*1 +$I$21)</f>
        <v>0</v>
      </c>
      <c r="Q16" s="16">
        <f>IF(IF($C16=4,COUNTIF($C$7:$C16,4))*1=0, 0, IF($C16=4,COUNTIF($C$7:$C16,4))*1 +$J$21)</f>
        <v>0</v>
      </c>
      <c r="R16" s="16" t="str">
        <f t="shared" si="1"/>
        <v/>
      </c>
    </row>
    <row r="17" spans="1:18" x14ac:dyDescent="0.3">
      <c r="A17" s="3" t="s">
        <v>9</v>
      </c>
      <c r="B17" s="4">
        <v>258</v>
      </c>
      <c r="C17" s="3">
        <v>4</v>
      </c>
      <c r="D17" s="5"/>
      <c r="E17">
        <v>12</v>
      </c>
      <c r="H17">
        <f t="shared" si="2"/>
        <v>0</v>
      </c>
      <c r="I17">
        <f t="shared" si="3"/>
        <v>0</v>
      </c>
      <c r="J17">
        <f t="shared" si="4"/>
        <v>0</v>
      </c>
      <c r="K17">
        <f t="shared" si="5"/>
        <v>258</v>
      </c>
      <c r="L17">
        <f t="shared" si="6"/>
        <v>0</v>
      </c>
      <c r="N17" s="16">
        <f>IF($C17=1,COUNTIF($C$7:$C17,1))*1</f>
        <v>0</v>
      </c>
      <c r="O17" s="16">
        <f>IF(IF($C17=2,COUNTIF($C$7:$C17,2))*1=0, 0, IF($C17=2,COUNTIF($C$7:$C17,2))*1 + $H$21)</f>
        <v>0</v>
      </c>
      <c r="P17" s="16">
        <f>IF(IF($C17=3,COUNTIF($C$7:$C17,3))*1=0, 0, IF($C17=3,COUNTIF($C$7:$C17,3))*1 +$I$21)</f>
        <v>0</v>
      </c>
      <c r="Q17" s="16">
        <f>IF(IF($C17=4,COUNTIF($C$7:$C17,4))*1=0, 0, IF($C17=4,COUNTIF($C$7:$C17,4))*1 +$J$21)</f>
        <v>12</v>
      </c>
      <c r="R17" s="16" t="str">
        <f t="shared" si="1"/>
        <v/>
      </c>
    </row>
    <row r="18" spans="1:18" x14ac:dyDescent="0.3">
      <c r="A18" s="3" t="s">
        <v>10</v>
      </c>
      <c r="B18" s="4">
        <v>964</v>
      </c>
      <c r="C18" s="3">
        <v>5</v>
      </c>
      <c r="D18" s="5"/>
      <c r="E18" t="s">
        <v>22</v>
      </c>
      <c r="H18">
        <f t="shared" si="2"/>
        <v>0</v>
      </c>
      <c r="I18">
        <f t="shared" si="3"/>
        <v>0</v>
      </c>
      <c r="J18">
        <f t="shared" si="4"/>
        <v>0</v>
      </c>
      <c r="K18">
        <f t="shared" si="5"/>
        <v>0</v>
      </c>
      <c r="L18">
        <f t="shared" si="6"/>
        <v>964</v>
      </c>
      <c r="N18" s="16">
        <f>IF($C18=1,COUNTIF($C$7:$C18,1))*1</f>
        <v>0</v>
      </c>
      <c r="O18" s="16">
        <f>IF(IF($C18=2,COUNTIF($C$7:$C18,2))*1=0, 0, IF($C18=2,COUNTIF($C$7:$C18,2))*1 + $H$21)</f>
        <v>0</v>
      </c>
      <c r="P18" s="16">
        <f>IF(IF($C18=3,COUNTIF($C$7:$C18,3))*1=0, 0, IF($C18=3,COUNTIF($C$7:$C18,3))*1 +$I$21)</f>
        <v>0</v>
      </c>
      <c r="Q18" s="16">
        <f>IF(IF($C18=4,COUNTIF($C$7:$C18,4))*1=0, 0, IF($C18=4,COUNTIF($C$7:$C18,4))*1 +$J$21)</f>
        <v>0</v>
      </c>
      <c r="R18" s="16" t="str">
        <f t="shared" si="1"/>
        <v>Erreur</v>
      </c>
    </row>
    <row r="19" spans="1:18" x14ac:dyDescent="0.3">
      <c r="A19" s="3" t="s">
        <v>11</v>
      </c>
      <c r="B19" s="4">
        <v>578</v>
      </c>
      <c r="C19" s="3">
        <v>1</v>
      </c>
      <c r="D19" s="5"/>
      <c r="E19">
        <v>4</v>
      </c>
      <c r="H19">
        <f t="shared" si="2"/>
        <v>578</v>
      </c>
      <c r="I19">
        <f t="shared" si="3"/>
        <v>0</v>
      </c>
      <c r="J19">
        <f t="shared" si="4"/>
        <v>0</v>
      </c>
      <c r="K19">
        <f t="shared" si="5"/>
        <v>0</v>
      </c>
      <c r="L19">
        <f t="shared" si="6"/>
        <v>0</v>
      </c>
      <c r="N19" s="16">
        <f>IF($C19=1,COUNTIF($C$7:$C19,1))*1</f>
        <v>4</v>
      </c>
      <c r="O19" s="16">
        <f>IF(IF($C19=2,COUNTIF($C$7:$C19,2))*1=0, 0, IF($C19=2,COUNTIF($C$7:$C19,2))*1 + $H$21)</f>
        <v>0</v>
      </c>
      <c r="P19" s="16">
        <f>IF(IF($C19=3,COUNTIF($C$7:$C19,3))*1=0, 0, IF($C19=3,COUNTIF($C$7:$C19,3))*1 +$I$21)</f>
        <v>0</v>
      </c>
      <c r="Q19" s="16">
        <f>IF(IF($C19=4,COUNTIF($C$7:$C19,4))*1=0, 0, IF($C19=4,COUNTIF($C$7:$C19,4))*1 +$J$21)</f>
        <v>0</v>
      </c>
      <c r="R19" s="16" t="str">
        <f t="shared" si="1"/>
        <v/>
      </c>
    </row>
    <row r="20" spans="1:18" x14ac:dyDescent="0.3">
      <c r="A20" s="3" t="s">
        <v>12</v>
      </c>
      <c r="B20" s="4">
        <v>689</v>
      </c>
      <c r="C20" s="3">
        <v>2</v>
      </c>
      <c r="D20" s="5"/>
      <c r="E20">
        <v>8</v>
      </c>
      <c r="H20" s="17">
        <f t="shared" si="2"/>
        <v>0</v>
      </c>
      <c r="I20" s="17">
        <f t="shared" si="3"/>
        <v>689</v>
      </c>
      <c r="J20" s="17">
        <f t="shared" si="4"/>
        <v>0</v>
      </c>
      <c r="K20" s="17">
        <f t="shared" si="5"/>
        <v>0</v>
      </c>
      <c r="L20" s="17">
        <f t="shared" si="6"/>
        <v>0</v>
      </c>
      <c r="N20" s="16">
        <f>IF($C20=1,COUNTIF($C$7:$C20,1))*1</f>
        <v>0</v>
      </c>
      <c r="O20" s="16">
        <f>IF(IF($C20=2,COUNTIF($C$7:$C20,2))*1=0, 0, IF($C20=2,COUNTIF($C$7:$C20,2))*1 + $H$21)</f>
        <v>8</v>
      </c>
      <c r="P20" s="16">
        <f>IF(IF($C20=3,COUNTIF($C$7:$C20,3))*1=0, 0, IF($C20=3,COUNTIF($C$7:$C20,3))*1 +$I$21)</f>
        <v>0</v>
      </c>
      <c r="Q20" s="16">
        <f>IF(IF($C20=4,COUNTIF($C$7:$C20,4))*1=0, 0, IF($C20=4,COUNTIF($C$7:$C20,4))*1 +$J$21)</f>
        <v>0</v>
      </c>
      <c r="R20" s="16" t="str">
        <f t="shared" si="1"/>
        <v/>
      </c>
    </row>
    <row r="21" spans="1:18" x14ac:dyDescent="0.3">
      <c r="H21" s="18">
        <f t="shared" ref="H21:L21" si="7">COUNTIF(H7:H20,"&gt;0")</f>
        <v>4</v>
      </c>
      <c r="I21" s="18">
        <f>COUNTIF(I7:I20,"&gt;0")+H21</f>
        <v>8</v>
      </c>
      <c r="J21" s="18">
        <f t="shared" ref="J21:L21" si="8">COUNTIF(J7:J20,"&gt;0")+I21</f>
        <v>10</v>
      </c>
      <c r="K21" s="18">
        <f t="shared" si="8"/>
        <v>12</v>
      </c>
      <c r="L21" s="18">
        <f t="shared" si="8"/>
        <v>14</v>
      </c>
    </row>
    <row r="22" spans="1:18" x14ac:dyDescent="0.3">
      <c r="H22" s="1"/>
      <c r="I22" s="1"/>
      <c r="J22" s="1"/>
      <c r="K22" s="1"/>
    </row>
    <row r="23" spans="1:18" x14ac:dyDescent="0.3">
      <c r="A23" s="2"/>
      <c r="B23" s="1" t="s">
        <v>17</v>
      </c>
    </row>
    <row r="24" spans="1:18" x14ac:dyDescent="0.3">
      <c r="B24" s="1" t="s">
        <v>18</v>
      </c>
    </row>
    <row r="25" spans="1:18" x14ac:dyDescent="0.3">
      <c r="B25" s="1" t="s">
        <v>19</v>
      </c>
    </row>
    <row r="26" spans="1:18" x14ac:dyDescent="0.3">
      <c r="B26" s="1" t="s">
        <v>24</v>
      </c>
    </row>
    <row r="27" spans="1:18" x14ac:dyDescent="0.3">
      <c r="B27" s="1" t="s">
        <v>32</v>
      </c>
    </row>
    <row r="28" spans="1:18" x14ac:dyDescent="0.3">
      <c r="A28" s="7"/>
      <c r="B28" s="1" t="s">
        <v>21</v>
      </c>
    </row>
    <row r="29" spans="1:18" x14ac:dyDescent="0.3">
      <c r="B29" s="1" t="s">
        <v>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raymond pentier</cp:lastModifiedBy>
  <dcterms:created xsi:type="dcterms:W3CDTF">2021-05-15T18:59:36Z</dcterms:created>
  <dcterms:modified xsi:type="dcterms:W3CDTF">2021-05-16T21:52:19Z</dcterms:modified>
</cp:coreProperties>
</file>