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.donadio\OneDrive - coallia.org\Documents\"/>
    </mc:Choice>
  </mc:AlternateContent>
  <bookViews>
    <workbookView xWindow="0" yWindow="0" windowWidth="23040" windowHeight="9384"/>
  </bookViews>
  <sheets>
    <sheet name="Liste Entrées-Sorties 2020-2021" sheetId="3" r:id="rId1"/>
    <sheet name="Taux occupation 2021" sheetId="6" r:id="rId2"/>
    <sheet name="Taux occupation 2020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 l="1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4" i="3"/>
  <c r="O5" i="3"/>
  <c r="O6" i="3"/>
  <c r="O7" i="3"/>
  <c r="O8" i="3"/>
  <c r="O9" i="3"/>
  <c r="O10" i="3"/>
  <c r="O11" i="3"/>
  <c r="O2" i="3"/>
  <c r="O3" i="3"/>
  <c r="O87" i="3"/>
  <c r="O88" i="3"/>
  <c r="O89" i="3"/>
  <c r="O90" i="3"/>
  <c r="P2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M3" i="3" l="1"/>
  <c r="M2" i="3"/>
  <c r="N2" i="3" l="1"/>
  <c r="N3" i="3"/>
  <c r="M4" i="3"/>
  <c r="N4" i="3" s="1"/>
  <c r="M5" i="3"/>
  <c r="N5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85" i="3"/>
  <c r="N85" i="3" s="1"/>
  <c r="M86" i="3"/>
  <c r="N86" i="3" s="1"/>
  <c r="M87" i="3"/>
  <c r="N87" i="3" s="1"/>
  <c r="M88" i="3"/>
  <c r="N88" i="3" s="1"/>
  <c r="M89" i="3"/>
  <c r="N89" i="3" s="1"/>
  <c r="M90" i="3"/>
  <c r="N90" i="3" s="1"/>
  <c r="BT6" i="4" l="1"/>
  <c r="BU6" i="4"/>
  <c r="NF5" i="6" l="1"/>
  <c r="NF6" i="6" s="1"/>
  <c r="NG5" i="6"/>
  <c r="NG6" i="6" s="1"/>
  <c r="NH5" i="6"/>
  <c r="NH6" i="6" s="1"/>
  <c r="NI5" i="6"/>
  <c r="NI6" i="6" s="1"/>
  <c r="NJ5" i="6"/>
  <c r="NJ6" i="6" s="1"/>
  <c r="NK5" i="6"/>
  <c r="NK6" i="6" s="1"/>
  <c r="NL5" i="6"/>
  <c r="NL6" i="6" s="1"/>
  <c r="NM5" i="6"/>
  <c r="NM6" i="6" s="1"/>
  <c r="NN5" i="6"/>
  <c r="NN6" i="6" s="1"/>
  <c r="NO5" i="6"/>
  <c r="NO6" i="6" s="1"/>
  <c r="NP5" i="6"/>
  <c r="NP6" i="6" s="1"/>
  <c r="NQ5" i="6"/>
  <c r="NQ6" i="6" s="1"/>
  <c r="NR5" i="6"/>
  <c r="NR6" i="6" s="1"/>
  <c r="NS5" i="6"/>
  <c r="NS6" i="6" s="1"/>
  <c r="NT5" i="6"/>
  <c r="NT6" i="6" s="1"/>
  <c r="NU5" i="6"/>
  <c r="NU6" i="6" s="1"/>
  <c r="NV5" i="6"/>
  <c r="NV6" i="6" s="1"/>
  <c r="NW5" i="6"/>
  <c r="NW6" i="6" s="1"/>
  <c r="NX5" i="6"/>
  <c r="NX6" i="6" s="1"/>
  <c r="NY5" i="6"/>
  <c r="NY6" i="6" s="1"/>
  <c r="NZ5" i="6"/>
  <c r="NZ6" i="6" s="1"/>
  <c r="OA5" i="6"/>
  <c r="OA6" i="6" s="1"/>
  <c r="OB5" i="6"/>
  <c r="OB6" i="6" s="1"/>
  <c r="OC5" i="6"/>
  <c r="OC6" i="6" s="1"/>
  <c r="OD5" i="6"/>
  <c r="OD6" i="6" s="1"/>
  <c r="OE5" i="6"/>
  <c r="OE6" i="6" s="1"/>
  <c r="OF5" i="6"/>
  <c r="OF6" i="6" s="1"/>
  <c r="OG5" i="6"/>
  <c r="OG6" i="6" s="1"/>
  <c r="OH5" i="6"/>
  <c r="OH6" i="6" s="1"/>
  <c r="OI5" i="6"/>
  <c r="OI6" i="6" s="1"/>
  <c r="NE5" i="6"/>
  <c r="NE6" i="6" s="1"/>
  <c r="LY5" i="6"/>
  <c r="LY6" i="6" s="1"/>
  <c r="LZ5" i="6"/>
  <c r="LZ6" i="6" s="1"/>
  <c r="MA5" i="6"/>
  <c r="MA6" i="6" s="1"/>
  <c r="MB5" i="6"/>
  <c r="MB6" i="6" s="1"/>
  <c r="MC5" i="6"/>
  <c r="MC6" i="6" s="1"/>
  <c r="MD5" i="6"/>
  <c r="MD6" i="6" s="1"/>
  <c r="ME5" i="6"/>
  <c r="ME6" i="6" s="1"/>
  <c r="MF5" i="6"/>
  <c r="MF6" i="6" s="1"/>
  <c r="MG5" i="6"/>
  <c r="MG6" i="6" s="1"/>
  <c r="MH5" i="6"/>
  <c r="MH6" i="6" s="1"/>
  <c r="MI5" i="6"/>
  <c r="MI6" i="6" s="1"/>
  <c r="MJ5" i="6"/>
  <c r="MJ6" i="6" s="1"/>
  <c r="MK5" i="6"/>
  <c r="MK6" i="6" s="1"/>
  <c r="ML5" i="6"/>
  <c r="ML6" i="6" s="1"/>
  <c r="MM5" i="6"/>
  <c r="MM6" i="6" s="1"/>
  <c r="MN5" i="6"/>
  <c r="MN6" i="6" s="1"/>
  <c r="MO5" i="6"/>
  <c r="MO6" i="6" s="1"/>
  <c r="MP5" i="6"/>
  <c r="MP6" i="6" s="1"/>
  <c r="MQ5" i="6"/>
  <c r="MQ6" i="6" s="1"/>
  <c r="MR5" i="6"/>
  <c r="MR6" i="6" s="1"/>
  <c r="MS5" i="6"/>
  <c r="MS6" i="6" s="1"/>
  <c r="MT5" i="6"/>
  <c r="MT6" i="6" s="1"/>
  <c r="MU5" i="6"/>
  <c r="MU6" i="6" s="1"/>
  <c r="MV5" i="6"/>
  <c r="MV6" i="6" s="1"/>
  <c r="MW5" i="6"/>
  <c r="MW6" i="6" s="1"/>
  <c r="MX5" i="6"/>
  <c r="MX6" i="6" s="1"/>
  <c r="MY5" i="6"/>
  <c r="MY6" i="6" s="1"/>
  <c r="MZ5" i="6"/>
  <c r="MZ6" i="6" s="1"/>
  <c r="NA5" i="6"/>
  <c r="NA6" i="6" s="1"/>
  <c r="LX5" i="6"/>
  <c r="LX6" i="6" s="1"/>
  <c r="KQ5" i="6"/>
  <c r="KQ6" i="6" s="1"/>
  <c r="KR5" i="6"/>
  <c r="KR6" i="6" s="1"/>
  <c r="KS5" i="6"/>
  <c r="KS6" i="6" s="1"/>
  <c r="KT5" i="6"/>
  <c r="KT6" i="6" s="1"/>
  <c r="KU5" i="6"/>
  <c r="KU6" i="6" s="1"/>
  <c r="KV5" i="6"/>
  <c r="KV6" i="6" s="1"/>
  <c r="KW5" i="6"/>
  <c r="KW6" i="6" s="1"/>
  <c r="KX5" i="6"/>
  <c r="KX6" i="6" s="1"/>
  <c r="KY5" i="6"/>
  <c r="KY6" i="6" s="1"/>
  <c r="KZ5" i="6"/>
  <c r="KZ6" i="6" s="1"/>
  <c r="LA5" i="6"/>
  <c r="LA6" i="6" s="1"/>
  <c r="LB5" i="6"/>
  <c r="LB6" i="6" s="1"/>
  <c r="LC5" i="6"/>
  <c r="LC6" i="6" s="1"/>
  <c r="LD5" i="6"/>
  <c r="LD6" i="6" s="1"/>
  <c r="LE5" i="6"/>
  <c r="LE6" i="6" s="1"/>
  <c r="LF5" i="6"/>
  <c r="LF6" i="6" s="1"/>
  <c r="LG5" i="6"/>
  <c r="LG6" i="6" s="1"/>
  <c r="LH5" i="6"/>
  <c r="LH6" i="6" s="1"/>
  <c r="LI5" i="6"/>
  <c r="LI6" i="6" s="1"/>
  <c r="LJ5" i="6"/>
  <c r="LJ6" i="6" s="1"/>
  <c r="LK5" i="6"/>
  <c r="LK6" i="6" s="1"/>
  <c r="LL5" i="6"/>
  <c r="LL6" i="6" s="1"/>
  <c r="LM5" i="6"/>
  <c r="LM6" i="6" s="1"/>
  <c r="LN5" i="6"/>
  <c r="LN6" i="6" s="1"/>
  <c r="LO5" i="6"/>
  <c r="LO6" i="6" s="1"/>
  <c r="LP5" i="6"/>
  <c r="LP6" i="6" s="1"/>
  <c r="LQ5" i="6"/>
  <c r="LQ6" i="6" s="1"/>
  <c r="LR5" i="6"/>
  <c r="LR6" i="6" s="1"/>
  <c r="LS5" i="6"/>
  <c r="LS6" i="6" s="1"/>
  <c r="LT5" i="6"/>
  <c r="LT6" i="6" s="1"/>
  <c r="KP5" i="6"/>
  <c r="KP6" i="6" s="1"/>
  <c r="JJ5" i="6"/>
  <c r="JJ6" i="6" s="1"/>
  <c r="JK5" i="6"/>
  <c r="JK6" i="6" s="1"/>
  <c r="JL5" i="6"/>
  <c r="JL6" i="6" s="1"/>
  <c r="JM5" i="6"/>
  <c r="JM6" i="6" s="1"/>
  <c r="JN5" i="6"/>
  <c r="JN6" i="6" s="1"/>
  <c r="JO5" i="6"/>
  <c r="JO6" i="6" s="1"/>
  <c r="JP5" i="6"/>
  <c r="JP6" i="6" s="1"/>
  <c r="JQ5" i="6"/>
  <c r="JQ6" i="6" s="1"/>
  <c r="JR5" i="6"/>
  <c r="JR6" i="6" s="1"/>
  <c r="JS5" i="6"/>
  <c r="JS6" i="6" s="1"/>
  <c r="JT5" i="6"/>
  <c r="JT6" i="6" s="1"/>
  <c r="JU5" i="6"/>
  <c r="JU6" i="6" s="1"/>
  <c r="JV5" i="6"/>
  <c r="JV6" i="6" s="1"/>
  <c r="JW5" i="6"/>
  <c r="JW6" i="6" s="1"/>
  <c r="JX5" i="6"/>
  <c r="JX6" i="6" s="1"/>
  <c r="JY5" i="6"/>
  <c r="JY6" i="6" s="1"/>
  <c r="JZ5" i="6"/>
  <c r="JZ6" i="6" s="1"/>
  <c r="KA5" i="6"/>
  <c r="KA6" i="6" s="1"/>
  <c r="KB5" i="6"/>
  <c r="KB6" i="6" s="1"/>
  <c r="KC5" i="6"/>
  <c r="KC6" i="6" s="1"/>
  <c r="KD5" i="6"/>
  <c r="KD6" i="6" s="1"/>
  <c r="KE5" i="6"/>
  <c r="KE6" i="6" s="1"/>
  <c r="KF5" i="6"/>
  <c r="KF6" i="6" s="1"/>
  <c r="KG5" i="6"/>
  <c r="KG6" i="6" s="1"/>
  <c r="KH5" i="6"/>
  <c r="KH6" i="6" s="1"/>
  <c r="KI5" i="6"/>
  <c r="KI6" i="6" s="1"/>
  <c r="KJ5" i="6"/>
  <c r="KJ6" i="6" s="1"/>
  <c r="KK5" i="6"/>
  <c r="KK6" i="6" s="1"/>
  <c r="KL5" i="6"/>
  <c r="KL6" i="6" s="1"/>
  <c r="JI5" i="6"/>
  <c r="JI6" i="6" s="1"/>
  <c r="IB5" i="6"/>
  <c r="IB6" i="6" s="1"/>
  <c r="IC5" i="6"/>
  <c r="IC6" i="6" s="1"/>
  <c r="ID5" i="6"/>
  <c r="ID6" i="6" s="1"/>
  <c r="IE5" i="6"/>
  <c r="IE6" i="6" s="1"/>
  <c r="IF5" i="6"/>
  <c r="IF6" i="6" s="1"/>
  <c r="IG5" i="6"/>
  <c r="IG6" i="6" s="1"/>
  <c r="IH5" i="6"/>
  <c r="IH6" i="6" s="1"/>
  <c r="II5" i="6"/>
  <c r="II6" i="6" s="1"/>
  <c r="IJ5" i="6"/>
  <c r="IJ6" i="6" s="1"/>
  <c r="IK5" i="6"/>
  <c r="IK6" i="6" s="1"/>
  <c r="IL5" i="6"/>
  <c r="IL6" i="6" s="1"/>
  <c r="IM5" i="6"/>
  <c r="IM6" i="6" s="1"/>
  <c r="IN5" i="6"/>
  <c r="IN6" i="6" s="1"/>
  <c r="IO5" i="6"/>
  <c r="IO6" i="6" s="1"/>
  <c r="IP5" i="6"/>
  <c r="IP6" i="6" s="1"/>
  <c r="IQ5" i="6"/>
  <c r="IQ6" i="6" s="1"/>
  <c r="IR5" i="6"/>
  <c r="IR6" i="6" s="1"/>
  <c r="IS5" i="6"/>
  <c r="IS6" i="6" s="1"/>
  <c r="IT5" i="6"/>
  <c r="IT6" i="6" s="1"/>
  <c r="IU5" i="6"/>
  <c r="IU6" i="6" s="1"/>
  <c r="IV5" i="6"/>
  <c r="IV6" i="6" s="1"/>
  <c r="IW5" i="6"/>
  <c r="IW6" i="6" s="1"/>
  <c r="IX5" i="6"/>
  <c r="IX6" i="6" s="1"/>
  <c r="IY5" i="6"/>
  <c r="IY6" i="6" s="1"/>
  <c r="IZ5" i="6"/>
  <c r="IZ6" i="6" s="1"/>
  <c r="JA5" i="6"/>
  <c r="JA6" i="6" s="1"/>
  <c r="JB5" i="6"/>
  <c r="JB6" i="6" s="1"/>
  <c r="JC5" i="6"/>
  <c r="JC6" i="6" s="1"/>
  <c r="JD5" i="6"/>
  <c r="JD6" i="6" s="1"/>
  <c r="JE5" i="6"/>
  <c r="JE6" i="6" s="1"/>
  <c r="IA5" i="6"/>
  <c r="IA6" i="6" s="1"/>
  <c r="GT5" i="6"/>
  <c r="GT6" i="6" s="1"/>
  <c r="GU5" i="6"/>
  <c r="GU6" i="6" s="1"/>
  <c r="GV5" i="6"/>
  <c r="GV6" i="6" s="1"/>
  <c r="GW5" i="6"/>
  <c r="GW6" i="6" s="1"/>
  <c r="GX5" i="6"/>
  <c r="GX6" i="6" s="1"/>
  <c r="GY5" i="6"/>
  <c r="GY6" i="6" s="1"/>
  <c r="GZ5" i="6"/>
  <c r="GZ6" i="6" s="1"/>
  <c r="HA5" i="6"/>
  <c r="HA6" i="6" s="1"/>
  <c r="HB5" i="6"/>
  <c r="HB6" i="6" s="1"/>
  <c r="HC5" i="6"/>
  <c r="HC6" i="6" s="1"/>
  <c r="HD5" i="6"/>
  <c r="HD6" i="6" s="1"/>
  <c r="HE5" i="6"/>
  <c r="HE6" i="6" s="1"/>
  <c r="HF5" i="6"/>
  <c r="HF6" i="6" s="1"/>
  <c r="HG5" i="6"/>
  <c r="HG6" i="6" s="1"/>
  <c r="HH5" i="6"/>
  <c r="HH6" i="6" s="1"/>
  <c r="HI5" i="6"/>
  <c r="HI6" i="6" s="1"/>
  <c r="HJ5" i="6"/>
  <c r="HJ6" i="6" s="1"/>
  <c r="HK5" i="6"/>
  <c r="HK6" i="6" s="1"/>
  <c r="HL5" i="6"/>
  <c r="HL6" i="6" s="1"/>
  <c r="HM5" i="6"/>
  <c r="HM6" i="6" s="1"/>
  <c r="HN5" i="6"/>
  <c r="HN6" i="6" s="1"/>
  <c r="HO5" i="6"/>
  <c r="HO6" i="6" s="1"/>
  <c r="HP5" i="6"/>
  <c r="HP6" i="6" s="1"/>
  <c r="HQ5" i="6"/>
  <c r="HQ6" i="6" s="1"/>
  <c r="HR5" i="6"/>
  <c r="HR6" i="6" s="1"/>
  <c r="HS5" i="6"/>
  <c r="HS6" i="6" s="1"/>
  <c r="HT5" i="6"/>
  <c r="HT6" i="6" s="1"/>
  <c r="HU5" i="6"/>
  <c r="HU6" i="6" s="1"/>
  <c r="HV5" i="6"/>
  <c r="HV6" i="6" s="1"/>
  <c r="HW5" i="6"/>
  <c r="HW6" i="6" s="1"/>
  <c r="GS5" i="6"/>
  <c r="GS6" i="6" s="1"/>
  <c r="FM5" i="6"/>
  <c r="FM6" i="6" s="1"/>
  <c r="FN5" i="6"/>
  <c r="FN6" i="6" s="1"/>
  <c r="FO5" i="6"/>
  <c r="FO6" i="6" s="1"/>
  <c r="FP5" i="6"/>
  <c r="FP6" i="6" s="1"/>
  <c r="FQ5" i="6"/>
  <c r="FQ6" i="6" s="1"/>
  <c r="FR5" i="6"/>
  <c r="FR6" i="6" s="1"/>
  <c r="FS5" i="6"/>
  <c r="FS6" i="6" s="1"/>
  <c r="FT5" i="6"/>
  <c r="FT6" i="6" s="1"/>
  <c r="FU5" i="6"/>
  <c r="FU6" i="6" s="1"/>
  <c r="FV5" i="6"/>
  <c r="FV6" i="6" s="1"/>
  <c r="FW5" i="6"/>
  <c r="FW6" i="6" s="1"/>
  <c r="FX5" i="6"/>
  <c r="FX6" i="6" s="1"/>
  <c r="FY5" i="6"/>
  <c r="FY6" i="6" s="1"/>
  <c r="FZ5" i="6"/>
  <c r="FZ6" i="6" s="1"/>
  <c r="GA5" i="6"/>
  <c r="GA6" i="6" s="1"/>
  <c r="GB5" i="6"/>
  <c r="GB6" i="6" s="1"/>
  <c r="GC5" i="6"/>
  <c r="GC6" i="6" s="1"/>
  <c r="GD5" i="6"/>
  <c r="GD6" i="6" s="1"/>
  <c r="GE5" i="6"/>
  <c r="GE6" i="6" s="1"/>
  <c r="GF5" i="6"/>
  <c r="GF6" i="6" s="1"/>
  <c r="GG5" i="6"/>
  <c r="GG6" i="6" s="1"/>
  <c r="GH5" i="6"/>
  <c r="GH6" i="6" s="1"/>
  <c r="GI5" i="6"/>
  <c r="GI6" i="6" s="1"/>
  <c r="GJ5" i="6"/>
  <c r="GJ6" i="6" s="1"/>
  <c r="GK5" i="6"/>
  <c r="GK6" i="6" s="1"/>
  <c r="GL5" i="6"/>
  <c r="GL6" i="6" s="1"/>
  <c r="GM5" i="6"/>
  <c r="GM6" i="6" s="1"/>
  <c r="GN5" i="6"/>
  <c r="GN6" i="6" s="1"/>
  <c r="GO5" i="6"/>
  <c r="GO6" i="6" s="1"/>
  <c r="FL5" i="6"/>
  <c r="FL6" i="6" s="1"/>
  <c r="EE5" i="6"/>
  <c r="EE6" i="6" s="1"/>
  <c r="EF5" i="6"/>
  <c r="EF6" i="6" s="1"/>
  <c r="EG5" i="6"/>
  <c r="EG6" i="6" s="1"/>
  <c r="EH5" i="6"/>
  <c r="EH6" i="6" s="1"/>
  <c r="EI5" i="6"/>
  <c r="EI6" i="6" s="1"/>
  <c r="EJ5" i="6"/>
  <c r="EJ6" i="6" s="1"/>
  <c r="EK5" i="6"/>
  <c r="EK6" i="6" s="1"/>
  <c r="EL5" i="6"/>
  <c r="EL6" i="6" s="1"/>
  <c r="EM5" i="6"/>
  <c r="EM6" i="6" s="1"/>
  <c r="EN5" i="6"/>
  <c r="EN6" i="6" s="1"/>
  <c r="EO5" i="6"/>
  <c r="EO6" i="6" s="1"/>
  <c r="EP5" i="6"/>
  <c r="EP6" i="6" s="1"/>
  <c r="EQ5" i="6"/>
  <c r="EQ6" i="6" s="1"/>
  <c r="ER5" i="6"/>
  <c r="ER6" i="6" s="1"/>
  <c r="ES5" i="6"/>
  <c r="ES6" i="6" s="1"/>
  <c r="ET5" i="6"/>
  <c r="ET6" i="6" s="1"/>
  <c r="EU5" i="6"/>
  <c r="EU6" i="6" s="1"/>
  <c r="EV5" i="6"/>
  <c r="EV6" i="6" s="1"/>
  <c r="EW5" i="6"/>
  <c r="EW6" i="6" s="1"/>
  <c r="EX5" i="6"/>
  <c r="EX6" i="6" s="1"/>
  <c r="EY5" i="6"/>
  <c r="EY6" i="6" s="1"/>
  <c r="EZ5" i="6"/>
  <c r="EZ6" i="6" s="1"/>
  <c r="FA5" i="6"/>
  <c r="FA6" i="6" s="1"/>
  <c r="FB5" i="6"/>
  <c r="FB6" i="6" s="1"/>
  <c r="FC5" i="6"/>
  <c r="FC6" i="6" s="1"/>
  <c r="FD5" i="6"/>
  <c r="FD6" i="6" s="1"/>
  <c r="FE5" i="6"/>
  <c r="FE6" i="6" s="1"/>
  <c r="FF5" i="6"/>
  <c r="FF6" i="6" s="1"/>
  <c r="FG5" i="6"/>
  <c r="FG6" i="6" s="1"/>
  <c r="FH5" i="6"/>
  <c r="FH6" i="6" s="1"/>
  <c r="ED5" i="6"/>
  <c r="ED6" i="6" s="1"/>
  <c r="CX5" i="6"/>
  <c r="CX6" i="6" s="1"/>
  <c r="CY5" i="6"/>
  <c r="CY6" i="6" s="1"/>
  <c r="CZ5" i="6"/>
  <c r="CZ6" i="6" s="1"/>
  <c r="DA5" i="6"/>
  <c r="DA6" i="6" s="1"/>
  <c r="DB5" i="6"/>
  <c r="DB6" i="6" s="1"/>
  <c r="DC5" i="6"/>
  <c r="DC6" i="6" s="1"/>
  <c r="DD5" i="6"/>
  <c r="DD6" i="6" s="1"/>
  <c r="DE5" i="6"/>
  <c r="DE6" i="6" s="1"/>
  <c r="DF5" i="6"/>
  <c r="DF6" i="6" s="1"/>
  <c r="DG5" i="6"/>
  <c r="DG6" i="6" s="1"/>
  <c r="DH5" i="6"/>
  <c r="DH6" i="6" s="1"/>
  <c r="DI5" i="6"/>
  <c r="DI6" i="6" s="1"/>
  <c r="DJ5" i="6"/>
  <c r="DJ6" i="6" s="1"/>
  <c r="DK5" i="6"/>
  <c r="DK6" i="6" s="1"/>
  <c r="DL5" i="6"/>
  <c r="DL6" i="6" s="1"/>
  <c r="DM5" i="6"/>
  <c r="DM6" i="6" s="1"/>
  <c r="DN5" i="6"/>
  <c r="DN6" i="6" s="1"/>
  <c r="DO5" i="6"/>
  <c r="DO6" i="6" s="1"/>
  <c r="DP5" i="6"/>
  <c r="DP6" i="6" s="1"/>
  <c r="DQ5" i="6"/>
  <c r="DQ6" i="6" s="1"/>
  <c r="DR5" i="6"/>
  <c r="DR6" i="6" s="1"/>
  <c r="DS5" i="6"/>
  <c r="DS6" i="6" s="1"/>
  <c r="DT5" i="6"/>
  <c r="DT6" i="6" s="1"/>
  <c r="DU5" i="6"/>
  <c r="DU6" i="6" s="1"/>
  <c r="DV5" i="6"/>
  <c r="DV6" i="6" s="1"/>
  <c r="DW5" i="6"/>
  <c r="DW6" i="6" s="1"/>
  <c r="DX5" i="6"/>
  <c r="DX6" i="6" s="1"/>
  <c r="DY5" i="6"/>
  <c r="DY6" i="6" s="1"/>
  <c r="DZ5" i="6"/>
  <c r="DZ6" i="6" s="1"/>
  <c r="CW5" i="6"/>
  <c r="CW6" i="6" s="1"/>
  <c r="CS5" i="6"/>
  <c r="CS6" i="6" s="1"/>
  <c r="BP5" i="6"/>
  <c r="BP6" i="6" s="1"/>
  <c r="BQ5" i="6"/>
  <c r="BQ6" i="6" s="1"/>
  <c r="BR5" i="6"/>
  <c r="BR6" i="6" s="1"/>
  <c r="BS5" i="6"/>
  <c r="BS6" i="6" s="1"/>
  <c r="BT5" i="6"/>
  <c r="BT6" i="6" s="1"/>
  <c r="BU5" i="6"/>
  <c r="BU6" i="6" s="1"/>
  <c r="BV5" i="6"/>
  <c r="BV6" i="6" s="1"/>
  <c r="BW5" i="6"/>
  <c r="BW6" i="6" s="1"/>
  <c r="BX5" i="6"/>
  <c r="BX6" i="6" s="1"/>
  <c r="BY5" i="6"/>
  <c r="BY6" i="6" s="1"/>
  <c r="BZ5" i="6"/>
  <c r="BZ6" i="6" s="1"/>
  <c r="CA5" i="6"/>
  <c r="CA6" i="6" s="1"/>
  <c r="CB5" i="6"/>
  <c r="CB6" i="6" s="1"/>
  <c r="CC5" i="6"/>
  <c r="CC6" i="6" s="1"/>
  <c r="CD5" i="6"/>
  <c r="CD6" i="6" s="1"/>
  <c r="CE5" i="6"/>
  <c r="CE6" i="6" s="1"/>
  <c r="CF5" i="6"/>
  <c r="CF6" i="6" s="1"/>
  <c r="CG5" i="6"/>
  <c r="CG6" i="6" s="1"/>
  <c r="CH5" i="6"/>
  <c r="CH6" i="6" s="1"/>
  <c r="CI5" i="6"/>
  <c r="CI6" i="6" s="1"/>
  <c r="CJ5" i="6"/>
  <c r="CJ6" i="6" s="1"/>
  <c r="CK5" i="6"/>
  <c r="CK6" i="6" s="1"/>
  <c r="CL5" i="6"/>
  <c r="CL6" i="6" s="1"/>
  <c r="CM5" i="6"/>
  <c r="CM6" i="6" s="1"/>
  <c r="CN5" i="6"/>
  <c r="CN6" i="6" s="1"/>
  <c r="CO5" i="6"/>
  <c r="CO6" i="6" s="1"/>
  <c r="CP5" i="6"/>
  <c r="CP6" i="6" s="1"/>
  <c r="CQ5" i="6"/>
  <c r="CQ6" i="6" s="1"/>
  <c r="CR5" i="6"/>
  <c r="CR6" i="6" s="1"/>
  <c r="BO5" i="6"/>
  <c r="BO6" i="6" s="1"/>
  <c r="BK5" i="6"/>
  <c r="BK6" i="6" s="1"/>
  <c r="AK5" i="6"/>
  <c r="AK6" i="6" s="1"/>
  <c r="AL5" i="6"/>
  <c r="AL6" i="6" s="1"/>
  <c r="AM5" i="6"/>
  <c r="AM6" i="6" s="1"/>
  <c r="AN5" i="6"/>
  <c r="AN6" i="6" s="1"/>
  <c r="AO5" i="6"/>
  <c r="AO6" i="6" s="1"/>
  <c r="AP5" i="6"/>
  <c r="AP6" i="6" s="1"/>
  <c r="AQ5" i="6"/>
  <c r="AQ6" i="6" s="1"/>
  <c r="AR5" i="6"/>
  <c r="AR6" i="6" s="1"/>
  <c r="AS5" i="6"/>
  <c r="AS6" i="6" s="1"/>
  <c r="AT5" i="6"/>
  <c r="AT6" i="6" s="1"/>
  <c r="AU5" i="6"/>
  <c r="AU6" i="6" s="1"/>
  <c r="AV5" i="6"/>
  <c r="AV6" i="6" s="1"/>
  <c r="AW5" i="6"/>
  <c r="AW6" i="6" s="1"/>
  <c r="AX5" i="6"/>
  <c r="AX6" i="6" s="1"/>
  <c r="AY5" i="6"/>
  <c r="AY6" i="6" s="1"/>
  <c r="AZ5" i="6"/>
  <c r="AZ6" i="6" s="1"/>
  <c r="BA5" i="6"/>
  <c r="BA6" i="6" s="1"/>
  <c r="BB5" i="6"/>
  <c r="BB6" i="6" s="1"/>
  <c r="BC5" i="6"/>
  <c r="BC6" i="6" s="1"/>
  <c r="BD5" i="6"/>
  <c r="BD6" i="6" s="1"/>
  <c r="BE5" i="6"/>
  <c r="BE6" i="6" s="1"/>
  <c r="BF5" i="6"/>
  <c r="BF6" i="6" s="1"/>
  <c r="BG5" i="6"/>
  <c r="BG6" i="6" s="1"/>
  <c r="BH5" i="6"/>
  <c r="BH6" i="6" s="1"/>
  <c r="BI5" i="6"/>
  <c r="BI6" i="6" s="1"/>
  <c r="BJ5" i="6"/>
  <c r="BJ6" i="6" s="1"/>
  <c r="AJ5" i="6"/>
  <c r="AJ6" i="6" s="1"/>
  <c r="AF5" i="6"/>
  <c r="AF6" i="6" s="1"/>
  <c r="C5" i="6"/>
  <c r="C6" i="6" s="1"/>
  <c r="D5" i="6"/>
  <c r="D6" i="6" s="1"/>
  <c r="E5" i="6"/>
  <c r="E6" i="6" s="1"/>
  <c r="F5" i="6"/>
  <c r="F6" i="6" s="1"/>
  <c r="G5" i="6"/>
  <c r="G6" i="6" s="1"/>
  <c r="H5" i="6"/>
  <c r="H6" i="6" s="1"/>
  <c r="I5" i="6"/>
  <c r="I6" i="6" s="1"/>
  <c r="J5" i="6"/>
  <c r="J6" i="6" s="1"/>
  <c r="K5" i="6"/>
  <c r="K6" i="6" s="1"/>
  <c r="L5" i="6"/>
  <c r="L6" i="6" s="1"/>
  <c r="M5" i="6"/>
  <c r="M6" i="6" s="1"/>
  <c r="N5" i="6"/>
  <c r="N6" i="6" s="1"/>
  <c r="O5" i="6"/>
  <c r="O6" i="6" s="1"/>
  <c r="P5" i="6"/>
  <c r="P6" i="6" s="1"/>
  <c r="Q5" i="6"/>
  <c r="Q6" i="6" s="1"/>
  <c r="R5" i="6"/>
  <c r="R6" i="6" s="1"/>
  <c r="S5" i="6"/>
  <c r="S6" i="6" s="1"/>
  <c r="T5" i="6"/>
  <c r="T6" i="6" s="1"/>
  <c r="U5" i="6"/>
  <c r="U6" i="6" s="1"/>
  <c r="V5" i="6"/>
  <c r="V6" i="6" s="1"/>
  <c r="W5" i="6"/>
  <c r="W6" i="6" s="1"/>
  <c r="X5" i="6"/>
  <c r="X6" i="6" s="1"/>
  <c r="Y5" i="6"/>
  <c r="Y6" i="6" s="1"/>
  <c r="Z5" i="6"/>
  <c r="Z6" i="6" s="1"/>
  <c r="AA5" i="6"/>
  <c r="AA6" i="6" s="1"/>
  <c r="AB5" i="6"/>
  <c r="AB6" i="6" s="1"/>
  <c r="AC5" i="6"/>
  <c r="AC6" i="6" s="1"/>
  <c r="AD5" i="6"/>
  <c r="AD6" i="6" s="1"/>
  <c r="AE5" i="6"/>
  <c r="AE6" i="6" s="1"/>
  <c r="B5" i="6"/>
  <c r="B6" i="6" s="1"/>
  <c r="GR5" i="4"/>
  <c r="GR6" i="4" s="1"/>
  <c r="FO5" i="4"/>
  <c r="FO6" i="4" s="1"/>
  <c r="FP5" i="4"/>
  <c r="FP6" i="4" s="1"/>
  <c r="FQ5" i="4"/>
  <c r="FQ6" i="4" s="1"/>
  <c r="FR5" i="4"/>
  <c r="FR6" i="4" s="1"/>
  <c r="FS5" i="4"/>
  <c r="FS6" i="4" s="1"/>
  <c r="FT5" i="4"/>
  <c r="FT6" i="4" s="1"/>
  <c r="FU5" i="4"/>
  <c r="FU6" i="4" s="1"/>
  <c r="FV5" i="4"/>
  <c r="FV6" i="4" s="1"/>
  <c r="FW5" i="4"/>
  <c r="FW6" i="4" s="1"/>
  <c r="FX5" i="4"/>
  <c r="FX6" i="4" s="1"/>
  <c r="FY5" i="4"/>
  <c r="FY6" i="4" s="1"/>
  <c r="FZ5" i="4"/>
  <c r="FZ6" i="4" s="1"/>
  <c r="GA5" i="4"/>
  <c r="GA6" i="4" s="1"/>
  <c r="GB5" i="4"/>
  <c r="GB6" i="4" s="1"/>
  <c r="GC5" i="4"/>
  <c r="GC6" i="4" s="1"/>
  <c r="GD5" i="4"/>
  <c r="GD6" i="4" s="1"/>
  <c r="GE5" i="4"/>
  <c r="GE6" i="4" s="1"/>
  <c r="GF5" i="4"/>
  <c r="GF6" i="4" s="1"/>
  <c r="GG5" i="4"/>
  <c r="GG6" i="4" s="1"/>
  <c r="GH5" i="4"/>
  <c r="GH6" i="4" s="1"/>
  <c r="GI5" i="4"/>
  <c r="GI6" i="4" s="1"/>
  <c r="GJ5" i="4"/>
  <c r="GJ6" i="4" s="1"/>
  <c r="GK5" i="4"/>
  <c r="GK6" i="4" s="1"/>
  <c r="GL5" i="4"/>
  <c r="GL6" i="4" s="1"/>
  <c r="GM5" i="4"/>
  <c r="GM6" i="4" s="1"/>
  <c r="GN5" i="4"/>
  <c r="GN6" i="4" s="1"/>
  <c r="GO5" i="4"/>
  <c r="GO6" i="4" s="1"/>
  <c r="GP5" i="4"/>
  <c r="GP6" i="4" s="1"/>
  <c r="GQ5" i="4"/>
  <c r="GQ6" i="4" s="1"/>
  <c r="FN5" i="4"/>
  <c r="FN6" i="4" s="1"/>
  <c r="FJ5" i="4"/>
  <c r="FJ6" i="4" s="1"/>
  <c r="EI5" i="4"/>
  <c r="EI6" i="4" s="1"/>
  <c r="EJ5" i="4"/>
  <c r="EJ6" i="4" s="1"/>
  <c r="EK5" i="4"/>
  <c r="EK6" i="4" s="1"/>
  <c r="EL5" i="4"/>
  <c r="EL6" i="4" s="1"/>
  <c r="EM5" i="4"/>
  <c r="EM6" i="4" s="1"/>
  <c r="EN5" i="4"/>
  <c r="EN6" i="4" s="1"/>
  <c r="EO5" i="4"/>
  <c r="EO6" i="4" s="1"/>
  <c r="EP5" i="4"/>
  <c r="EP6" i="4" s="1"/>
  <c r="EQ5" i="4"/>
  <c r="EQ6" i="4" s="1"/>
  <c r="ER5" i="4"/>
  <c r="ER6" i="4" s="1"/>
  <c r="ES5" i="4"/>
  <c r="ES6" i="4" s="1"/>
  <c r="ET5" i="4"/>
  <c r="ET6" i="4" s="1"/>
  <c r="EU5" i="4"/>
  <c r="EU6" i="4" s="1"/>
  <c r="EV5" i="4"/>
  <c r="EV6" i="4" s="1"/>
  <c r="EW5" i="4"/>
  <c r="EW6" i="4" s="1"/>
  <c r="EX5" i="4"/>
  <c r="EX6" i="4" s="1"/>
  <c r="EY5" i="4"/>
  <c r="EY6" i="4" s="1"/>
  <c r="EZ5" i="4"/>
  <c r="EZ6" i="4" s="1"/>
  <c r="FA5" i="4"/>
  <c r="FA6" i="4" s="1"/>
  <c r="FB5" i="4"/>
  <c r="FB6" i="4" s="1"/>
  <c r="FC5" i="4"/>
  <c r="FC6" i="4" s="1"/>
  <c r="FD5" i="4"/>
  <c r="FD6" i="4" s="1"/>
  <c r="FE5" i="4"/>
  <c r="FE6" i="4" s="1"/>
  <c r="FF5" i="4"/>
  <c r="FF6" i="4" s="1"/>
  <c r="FG5" i="4"/>
  <c r="FG6" i="4" s="1"/>
  <c r="FH5" i="4"/>
  <c r="FH6" i="4" s="1"/>
  <c r="FI5" i="4"/>
  <c r="FI6" i="4" s="1"/>
  <c r="EH5" i="4"/>
  <c r="EH6" i="4" s="1"/>
  <c r="EG5" i="4"/>
  <c r="EG6" i="4" s="1"/>
  <c r="EC5" i="4"/>
  <c r="EC6" i="4" s="1"/>
  <c r="DP5" i="4"/>
  <c r="DP6" i="4" s="1"/>
  <c r="DQ5" i="4"/>
  <c r="DQ6" i="4" s="1"/>
  <c r="CZ5" i="4"/>
  <c r="CZ6" i="4" s="1"/>
  <c r="DA5" i="4"/>
  <c r="DA6" i="4" s="1"/>
  <c r="DB5" i="4"/>
  <c r="DB6" i="4" s="1"/>
  <c r="DC5" i="4"/>
  <c r="DC6" i="4" s="1"/>
  <c r="DD5" i="4"/>
  <c r="DD6" i="4" s="1"/>
  <c r="DE5" i="4"/>
  <c r="DE6" i="4" s="1"/>
  <c r="DF5" i="4"/>
  <c r="DF6" i="4" s="1"/>
  <c r="DG5" i="4"/>
  <c r="DG6" i="4" s="1"/>
  <c r="DH5" i="4"/>
  <c r="DH6" i="4" s="1"/>
  <c r="DI5" i="4"/>
  <c r="DI6" i="4" s="1"/>
  <c r="DJ5" i="4"/>
  <c r="DJ6" i="4" s="1"/>
  <c r="DK5" i="4"/>
  <c r="DK6" i="4" s="1"/>
  <c r="DL5" i="4"/>
  <c r="DL6" i="4" s="1"/>
  <c r="DM5" i="4"/>
  <c r="DM6" i="4" s="1"/>
  <c r="DN5" i="4"/>
  <c r="DN6" i="4" s="1"/>
  <c r="DO5" i="4"/>
  <c r="DO6" i="4" s="1"/>
  <c r="DR5" i="4"/>
  <c r="DR6" i="4" s="1"/>
  <c r="DS5" i="4"/>
  <c r="DS6" i="4" s="1"/>
  <c r="DT5" i="4"/>
  <c r="DT6" i="4" s="1"/>
  <c r="DU5" i="4"/>
  <c r="DU6" i="4" s="1"/>
  <c r="DV5" i="4"/>
  <c r="DV6" i="4" s="1"/>
  <c r="DW5" i="4"/>
  <c r="DW6" i="4" s="1"/>
  <c r="DX5" i="4"/>
  <c r="DX6" i="4" s="1"/>
  <c r="DY5" i="4"/>
  <c r="DY6" i="4" s="1"/>
  <c r="DZ5" i="4"/>
  <c r="DZ6" i="4" s="1"/>
  <c r="EA5" i="4"/>
  <c r="EA6" i="4" s="1"/>
  <c r="EB5" i="4"/>
  <c r="EB6" i="4" s="1"/>
  <c r="CY5" i="4"/>
  <c r="CY6" i="4" s="1"/>
  <c r="BS5" i="4"/>
  <c r="BW6" i="4" s="1"/>
  <c r="BT5" i="4"/>
  <c r="BX6" i="4" s="1"/>
  <c r="BU5" i="4"/>
  <c r="BY6" i="4" s="1"/>
  <c r="BV5" i="4"/>
  <c r="BZ6" i="4" s="1"/>
  <c r="BW5" i="4"/>
  <c r="CA6" i="4" s="1"/>
  <c r="BX5" i="4"/>
  <c r="CB6" i="4" s="1"/>
  <c r="BY5" i="4"/>
  <c r="CC6" i="4" s="1"/>
  <c r="BZ5" i="4"/>
  <c r="CD6" i="4" s="1"/>
  <c r="CA5" i="4"/>
  <c r="CE6" i="4" s="1"/>
  <c r="CB5" i="4"/>
  <c r="CF6" i="4" s="1"/>
  <c r="CC5" i="4"/>
  <c r="CG6" i="4" s="1"/>
  <c r="CD5" i="4"/>
  <c r="CH6" i="4" s="1"/>
  <c r="CE5" i="4"/>
  <c r="CI6" i="4" s="1"/>
  <c r="CF5" i="4"/>
  <c r="CJ6" i="4" s="1"/>
  <c r="CG5" i="4"/>
  <c r="CK6" i="4" s="1"/>
  <c r="CH5" i="4"/>
  <c r="CL6" i="4" s="1"/>
  <c r="CI5" i="4"/>
  <c r="CM6" i="4" s="1"/>
  <c r="CJ5" i="4"/>
  <c r="CN6" i="4" s="1"/>
  <c r="CK5" i="4"/>
  <c r="CO6" i="4" s="1"/>
  <c r="CL5" i="4"/>
  <c r="CP6" i="4" s="1"/>
  <c r="CM5" i="4"/>
  <c r="CQ6" i="4" s="1"/>
  <c r="CN5" i="4"/>
  <c r="CR6" i="4" s="1"/>
  <c r="CO5" i="4"/>
  <c r="CS6" i="4" s="1"/>
  <c r="CP5" i="4"/>
  <c r="CT6" i="4" s="1"/>
  <c r="CQ5" i="4"/>
  <c r="CU6" i="4" s="1"/>
  <c r="CR5" i="4"/>
  <c r="CS5" i="4"/>
  <c r="CT5" i="4"/>
  <c r="CU5" i="4"/>
  <c r="BR5" i="4"/>
  <c r="BV6" i="4" s="1"/>
  <c r="AK5" i="4"/>
  <c r="AK6" i="4" s="1"/>
  <c r="AL5" i="4"/>
  <c r="AL6" i="4" s="1"/>
  <c r="AM5" i="4"/>
  <c r="AM6" i="4" s="1"/>
  <c r="AN5" i="4"/>
  <c r="AN6" i="4" s="1"/>
  <c r="AO5" i="4"/>
  <c r="AO6" i="4" s="1"/>
  <c r="AP5" i="4"/>
  <c r="AP6" i="4" s="1"/>
  <c r="AQ5" i="4"/>
  <c r="AQ6" i="4" s="1"/>
  <c r="AR5" i="4"/>
  <c r="AR6" i="4" s="1"/>
  <c r="AS5" i="4"/>
  <c r="AS6" i="4" s="1"/>
  <c r="AT5" i="4"/>
  <c r="AT6" i="4" s="1"/>
  <c r="AU5" i="4"/>
  <c r="AU6" i="4" s="1"/>
  <c r="AV5" i="4"/>
  <c r="AV6" i="4" s="1"/>
  <c r="AW5" i="4"/>
  <c r="AW6" i="4" s="1"/>
  <c r="AX5" i="4"/>
  <c r="AX6" i="4" s="1"/>
  <c r="AY5" i="4"/>
  <c r="AY6" i="4" s="1"/>
  <c r="AZ5" i="4"/>
  <c r="AZ6" i="4" s="1"/>
  <c r="BA5" i="4"/>
  <c r="BA6" i="4" s="1"/>
  <c r="BB5" i="4"/>
  <c r="BB6" i="4" s="1"/>
  <c r="BC5" i="4"/>
  <c r="BC6" i="4" s="1"/>
  <c r="BD5" i="4"/>
  <c r="BD6" i="4" s="1"/>
  <c r="BE5" i="4"/>
  <c r="BE6" i="4" s="1"/>
  <c r="BF5" i="4"/>
  <c r="BF6" i="4" s="1"/>
  <c r="BG5" i="4"/>
  <c r="BG6" i="4" s="1"/>
  <c r="BH5" i="4"/>
  <c r="BH6" i="4" s="1"/>
  <c r="BI5" i="4"/>
  <c r="BI6" i="4" s="1"/>
  <c r="BJ5" i="4"/>
  <c r="BJ6" i="4" s="1"/>
  <c r="BK5" i="4"/>
  <c r="BK6" i="4" s="1"/>
  <c r="BL5" i="4"/>
  <c r="BL6" i="4" s="1"/>
  <c r="BM5" i="4"/>
  <c r="BM6" i="4" s="1"/>
  <c r="BN5" i="4"/>
  <c r="AJ5" i="4"/>
  <c r="AJ6" i="4" s="1"/>
  <c r="C5" i="4"/>
  <c r="C6" i="4" s="1"/>
  <c r="D5" i="4"/>
  <c r="D6" i="4" s="1"/>
  <c r="E5" i="4"/>
  <c r="E6" i="4" s="1"/>
  <c r="F5" i="4"/>
  <c r="F6" i="4" s="1"/>
  <c r="G5" i="4"/>
  <c r="G6" i="4" s="1"/>
  <c r="H5" i="4"/>
  <c r="H6" i="4" s="1"/>
  <c r="I5" i="4"/>
  <c r="I6" i="4" s="1"/>
  <c r="J5" i="4"/>
  <c r="J6" i="4" s="1"/>
  <c r="K5" i="4"/>
  <c r="K6" i="4" s="1"/>
  <c r="L5" i="4"/>
  <c r="L6" i="4" s="1"/>
  <c r="M5" i="4"/>
  <c r="M6" i="4" s="1"/>
  <c r="N5" i="4"/>
  <c r="N6" i="4" s="1"/>
  <c r="O5" i="4"/>
  <c r="O6" i="4" s="1"/>
  <c r="P5" i="4"/>
  <c r="P6" i="4" s="1"/>
  <c r="Q5" i="4"/>
  <c r="Q6" i="4" s="1"/>
  <c r="R5" i="4"/>
  <c r="R6" i="4" s="1"/>
  <c r="S5" i="4"/>
  <c r="S6" i="4" s="1"/>
  <c r="T5" i="4"/>
  <c r="T6" i="4" s="1"/>
  <c r="U5" i="4"/>
  <c r="U6" i="4" s="1"/>
  <c r="V5" i="4"/>
  <c r="V6" i="4" s="1"/>
  <c r="W5" i="4"/>
  <c r="W6" i="4" s="1"/>
  <c r="X5" i="4"/>
  <c r="X6" i="4" s="1"/>
  <c r="Y5" i="4"/>
  <c r="Y6" i="4" s="1"/>
  <c r="Z5" i="4"/>
  <c r="Z6" i="4" s="1"/>
  <c r="AA5" i="4"/>
  <c r="AA6" i="4" s="1"/>
  <c r="AB5" i="4"/>
  <c r="AB6" i="4" s="1"/>
  <c r="AC5" i="4"/>
  <c r="AC6" i="4" s="1"/>
  <c r="AD5" i="4"/>
  <c r="AD6" i="4" s="1"/>
  <c r="AE5" i="4"/>
  <c r="AE6" i="4" s="1"/>
  <c r="AF5" i="4"/>
  <c r="AF6" i="4" s="1"/>
  <c r="B5" i="4"/>
  <c r="B6" i="4" l="1"/>
  <c r="AG5" i="4"/>
  <c r="AI4" i="4" s="1"/>
  <c r="BR6" i="4"/>
  <c r="BN6" i="4"/>
  <c r="AG5" i="6"/>
  <c r="AI4" i="6" s="1"/>
  <c r="CT5" i="6"/>
  <c r="CV4" i="6" s="1"/>
  <c r="BL5" i="6"/>
  <c r="BN4" i="6" s="1"/>
  <c r="BO5" i="4"/>
  <c r="OJ5" i="6"/>
  <c r="OL4" i="6" s="1"/>
  <c r="OH4" i="6"/>
  <c r="OI4" i="6"/>
  <c r="LU5" i="6"/>
  <c r="LW4" i="6" s="1"/>
  <c r="LS4" i="6"/>
  <c r="LT4" i="6"/>
  <c r="JF5" i="6"/>
  <c r="JH4" i="6" s="1"/>
  <c r="JD4" i="6"/>
  <c r="JE4" i="6"/>
  <c r="HX5" i="6"/>
  <c r="HZ4" i="6" s="1"/>
  <c r="HV4" i="6"/>
  <c r="HW4" i="6"/>
  <c r="OG4" i="6"/>
  <c r="OF4" i="6"/>
  <c r="OE4" i="6"/>
  <c r="OD4" i="6"/>
  <c r="OC4" i="6"/>
  <c r="OB4" i="6"/>
  <c r="OA4" i="6"/>
  <c r="NZ4" i="6"/>
  <c r="NY4" i="6"/>
  <c r="NX4" i="6"/>
  <c r="NW4" i="6"/>
  <c r="NV4" i="6"/>
  <c r="NU4" i="6"/>
  <c r="NT4" i="6"/>
  <c r="NS4" i="6"/>
  <c r="NR4" i="6"/>
  <c r="NQ4" i="6"/>
  <c r="NP4" i="6"/>
  <c r="NO4" i="6"/>
  <c r="NN4" i="6"/>
  <c r="NM4" i="6"/>
  <c r="NL4" i="6"/>
  <c r="NK4" i="6"/>
  <c r="NJ4" i="6"/>
  <c r="NI4" i="6"/>
  <c r="NH4" i="6"/>
  <c r="NG4" i="6"/>
  <c r="NF4" i="6"/>
  <c r="NE4" i="6"/>
  <c r="NB5" i="6"/>
  <c r="ND4" i="6" s="1"/>
  <c r="NA4" i="6"/>
  <c r="MZ4" i="6"/>
  <c r="MY4" i="6"/>
  <c r="MX4" i="6"/>
  <c r="MW4" i="6"/>
  <c r="MV4" i="6"/>
  <c r="MU4" i="6"/>
  <c r="MT4" i="6"/>
  <c r="MS4" i="6"/>
  <c r="MR4" i="6"/>
  <c r="MQ4" i="6"/>
  <c r="MP4" i="6"/>
  <c r="MO4" i="6"/>
  <c r="MN4" i="6"/>
  <c r="MM4" i="6"/>
  <c r="ML4" i="6"/>
  <c r="MK4" i="6"/>
  <c r="MJ4" i="6"/>
  <c r="MI4" i="6"/>
  <c r="MH4" i="6"/>
  <c r="MG4" i="6"/>
  <c r="MF4" i="6"/>
  <c r="ME4" i="6"/>
  <c r="MD4" i="6"/>
  <c r="MC4" i="6"/>
  <c r="MB4" i="6"/>
  <c r="MA4" i="6"/>
  <c r="LZ4" i="6"/>
  <c r="LY4" i="6"/>
  <c r="LX4" i="6"/>
  <c r="LR4" i="6"/>
  <c r="LQ4" i="6"/>
  <c r="LP4" i="6"/>
  <c r="LO4" i="6"/>
  <c r="LN4" i="6"/>
  <c r="LM4" i="6"/>
  <c r="LL4" i="6"/>
  <c r="LK4" i="6"/>
  <c r="LJ4" i="6"/>
  <c r="LI4" i="6"/>
  <c r="LH4" i="6"/>
  <c r="LG4" i="6"/>
  <c r="LF4" i="6"/>
  <c r="LE4" i="6"/>
  <c r="LD4" i="6"/>
  <c r="LC4" i="6"/>
  <c r="LB4" i="6"/>
  <c r="LA4" i="6"/>
  <c r="KZ4" i="6"/>
  <c r="KY4" i="6"/>
  <c r="KX4" i="6"/>
  <c r="KW4" i="6"/>
  <c r="KV4" i="6"/>
  <c r="KU4" i="6"/>
  <c r="KT4" i="6"/>
  <c r="KS4" i="6"/>
  <c r="KR4" i="6"/>
  <c r="KQ4" i="6"/>
  <c r="KP4" i="6"/>
  <c r="KM5" i="6"/>
  <c r="KO4" i="6" s="1"/>
  <c r="KL4" i="6"/>
  <c r="KK4" i="6"/>
  <c r="KJ4" i="6"/>
  <c r="KI4" i="6"/>
  <c r="KH4" i="6"/>
  <c r="KG4" i="6"/>
  <c r="KF4" i="6"/>
  <c r="KE4" i="6"/>
  <c r="KD4" i="6"/>
  <c r="KC4" i="6"/>
  <c r="KB4" i="6"/>
  <c r="KA4" i="6"/>
  <c r="JZ4" i="6"/>
  <c r="JY4" i="6"/>
  <c r="JX4" i="6"/>
  <c r="JW4" i="6"/>
  <c r="JV4" i="6"/>
  <c r="JU4" i="6"/>
  <c r="JT4" i="6"/>
  <c r="JS4" i="6"/>
  <c r="JR4" i="6"/>
  <c r="JQ4" i="6"/>
  <c r="JP4" i="6"/>
  <c r="JO4" i="6"/>
  <c r="JN4" i="6"/>
  <c r="JM4" i="6"/>
  <c r="JL4" i="6"/>
  <c r="JK4" i="6"/>
  <c r="JJ4" i="6"/>
  <c r="JI4" i="6"/>
  <c r="JC4" i="6"/>
  <c r="JB4" i="6"/>
  <c r="JA4" i="6"/>
  <c r="IZ4" i="6"/>
  <c r="IY4" i="6"/>
  <c r="IX4" i="6"/>
  <c r="IW4" i="6"/>
  <c r="IV4" i="6"/>
  <c r="IU4" i="6"/>
  <c r="IT4" i="6"/>
  <c r="IS4" i="6"/>
  <c r="IR4" i="6"/>
  <c r="IQ4" i="6"/>
  <c r="IP4" i="6"/>
  <c r="IO4" i="6"/>
  <c r="IN4" i="6"/>
  <c r="IM4" i="6"/>
  <c r="IL4" i="6"/>
  <c r="IK4" i="6"/>
  <c r="IJ4" i="6"/>
  <c r="II4" i="6"/>
  <c r="IH4" i="6"/>
  <c r="IG4" i="6"/>
  <c r="IF4" i="6"/>
  <c r="IE4" i="6"/>
  <c r="ID4" i="6"/>
  <c r="IC4" i="6"/>
  <c r="IB4" i="6"/>
  <c r="IA4" i="6"/>
  <c r="HU4" i="6"/>
  <c r="HT4" i="6"/>
  <c r="HS4" i="6"/>
  <c r="HR4" i="6"/>
  <c r="HQ4" i="6"/>
  <c r="HP4" i="6"/>
  <c r="HO4" i="6"/>
  <c r="HN4" i="6"/>
  <c r="HM4" i="6"/>
  <c r="HL4" i="6"/>
  <c r="HK4" i="6"/>
  <c r="HJ4" i="6"/>
  <c r="HI4" i="6"/>
  <c r="HH4" i="6"/>
  <c r="HG4" i="6"/>
  <c r="HF4" i="6"/>
  <c r="HE4" i="6"/>
  <c r="HD4" i="6"/>
  <c r="HC4" i="6"/>
  <c r="HB4" i="6"/>
  <c r="HA4" i="6"/>
  <c r="GZ4" i="6"/>
  <c r="GY4" i="6"/>
  <c r="GX4" i="6"/>
  <c r="GW4" i="6"/>
  <c r="GV4" i="6"/>
  <c r="GU4" i="6"/>
  <c r="GT4" i="6"/>
  <c r="GS4" i="6"/>
  <c r="GP5" i="6"/>
  <c r="GR4" i="6" s="1"/>
  <c r="FI5" i="6"/>
  <c r="FK4" i="6" s="1"/>
  <c r="FF4" i="6"/>
  <c r="FG4" i="6"/>
  <c r="FH4" i="6"/>
  <c r="EA5" i="6"/>
  <c r="EC4" i="6" s="1"/>
  <c r="CR4" i="6"/>
  <c r="CS4" i="6"/>
  <c r="BJ4" i="6"/>
  <c r="GO4" i="6"/>
  <c r="GN4" i="6"/>
  <c r="GM4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K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GS5" i="4"/>
  <c r="GU4" i="4" s="1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FN4" i="4"/>
  <c r="FJ4" i="4"/>
  <c r="FK5" i="4"/>
  <c r="FM4" i="4" s="1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EG4" i="4"/>
  <c r="EC4" i="4"/>
  <c r="ED5" i="4"/>
  <c r="EF4" i="4" s="1"/>
  <c r="CV5" i="4"/>
  <c r="CX4" i="4" s="1"/>
  <c r="EB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CY4" i="4"/>
  <c r="CT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U4" i="4"/>
  <c r="BR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AJ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I4" i="4"/>
  <c r="J4" i="4"/>
  <c r="H4" i="4"/>
  <c r="G4" i="4"/>
  <c r="F4" i="4"/>
  <c r="D4" i="4"/>
  <c r="E4" i="4"/>
  <c r="C4" i="4"/>
  <c r="BQ4" i="4" l="1"/>
  <c r="BS6" i="4"/>
  <c r="JF4" i="6"/>
  <c r="JG4" i="6" s="1"/>
  <c r="OJ4" i="6"/>
  <c r="OK4" i="6" s="1"/>
  <c r="LU4" i="6"/>
  <c r="LV4" i="6" s="1"/>
  <c r="HX4" i="6"/>
  <c r="HY4" i="6" s="1"/>
  <c r="GS4" i="4"/>
  <c r="GT4" i="4" s="1"/>
  <c r="FK4" i="4"/>
  <c r="FL4" i="4" s="1"/>
  <c r="GP4" i="6"/>
  <c r="GQ4" i="6" s="1"/>
  <c r="NB4" i="6"/>
  <c r="NC4" i="6" s="1"/>
  <c r="KM4" i="6"/>
  <c r="KN4" i="6" s="1"/>
  <c r="FI4" i="6"/>
  <c r="FJ4" i="6" s="1"/>
  <c r="EA4" i="6"/>
  <c r="EB4" i="6" s="1"/>
  <c r="CT4" i="6"/>
  <c r="CU4" i="6" s="1"/>
  <c r="BL4" i="6"/>
  <c r="BM4" i="6" s="1"/>
  <c r="AG4" i="6"/>
  <c r="AH4" i="6" s="1"/>
  <c r="ED4" i="4"/>
  <c r="EE4" i="4" s="1"/>
  <c r="CV4" i="4"/>
  <c r="CW4" i="4" s="1"/>
  <c r="BO4" i="4"/>
  <c r="BP4" i="4" s="1"/>
  <c r="B4" i="4" l="1"/>
  <c r="AG4" i="4" l="1"/>
  <c r="AH4" i="4" s="1"/>
</calcChain>
</file>

<file path=xl/sharedStrings.xml><?xml version="1.0" encoding="utf-8"?>
<sst xmlns="http://schemas.openxmlformats.org/spreadsheetml/2006/main" count="326" uniqueCount="74">
  <si>
    <t>Réfugié</t>
  </si>
  <si>
    <t>Procèdure Dublin</t>
  </si>
  <si>
    <t>Abandon</t>
  </si>
  <si>
    <t>Protection subsidaire</t>
  </si>
  <si>
    <t>TITRE</t>
  </si>
  <si>
    <t>NOM</t>
  </si>
  <si>
    <t>Prénom</t>
  </si>
  <si>
    <t>Date de naissance</t>
  </si>
  <si>
    <t>Lieu de provenance</t>
  </si>
  <si>
    <t>Nationalité</t>
  </si>
  <si>
    <t>Situation familiale</t>
  </si>
  <si>
    <t>Statut</t>
  </si>
  <si>
    <t>Date Arrivée</t>
  </si>
  <si>
    <t>Procèdure normale</t>
  </si>
  <si>
    <t>Procèdure accélérée</t>
  </si>
  <si>
    <t>Date Sortie</t>
  </si>
  <si>
    <t>-</t>
  </si>
  <si>
    <t>Motif Sortie</t>
  </si>
  <si>
    <t>Total</t>
  </si>
  <si>
    <t>TV</t>
  </si>
  <si>
    <t>TO</t>
  </si>
  <si>
    <t>Nombre de place vacantes</t>
  </si>
  <si>
    <t xml:space="preserve"> Nombre de personnes accuellies</t>
  </si>
  <si>
    <t>C410</t>
  </si>
  <si>
    <t>Variation du nombre de places :</t>
  </si>
  <si>
    <t>01/07/2020 au 30/11/2020</t>
  </si>
  <si>
    <t>32 places</t>
  </si>
  <si>
    <t>01/12/2020 à aujourd'hui</t>
  </si>
  <si>
    <t>52 places</t>
  </si>
  <si>
    <t>Taux d'occupation journalier</t>
  </si>
  <si>
    <t>Changement de statut :
PN/PA-&gt; BPI/DEB 
P Dublin -&gt; PN/PA</t>
  </si>
  <si>
    <t>Variation du nombre de places en B3 :</t>
  </si>
  <si>
    <t>Age</t>
  </si>
  <si>
    <t>Tranche d'âges</t>
  </si>
  <si>
    <t>Présence entre 01/07 et 31/12/2020</t>
  </si>
  <si>
    <t>Protection subsidiaire</t>
  </si>
  <si>
    <t xml:space="preserve">Durée de séjour </t>
  </si>
  <si>
    <t>Nb : Si variation du nombre de places -&gt; défusionner B3, ajouter le nouveau nb de places en C3 partir de la date de changement puis fusionner C3 jusqu'en OL3 + mettre à jour les formules des différents taux + taux journaliers avec $C3 afin que les données soient bonnes</t>
  </si>
  <si>
    <t xml:space="preserve"> = SI(ET( vrai si faux)</t>
  </si>
  <si>
    <t xml:space="preserve"> NB.SI.ENS(A3:A500;"&gt;= " &amp; dateA ; A3:A500;"= " &amp; dateA) </t>
  </si>
  <si>
    <t xml:space="preserve"> =SI([@[Date Arrivée]]&gt;1/1/2021;"Présence au 31/12/2020";" - ")</t>
  </si>
  <si>
    <t xml:space="preserve"> =NB.SI.ENS([Date Arrivée];"&gt;="&amp;31/12/2020;[Date Sortie];"=&gt;"31/12/2020;"Présence au 31/12/2020") </t>
  </si>
  <si>
    <t>SI.ENS(DimVentes[Montant ventes];DimVentes[Date];"&gt;=01/01/2016";DimVentes[Date];"&lt;01/07/2016")</t>
  </si>
  <si>
    <t xml:space="preserve"> =SI(C4="";"";SI(C4&lt;=G3;F3;SI(C4&lt;=G4;F4;SI(C4&lt;G5;F5;SI(C4&lt;G6;C6;"")))))</t>
  </si>
  <si>
    <t xml:space="preserve"> =Si(Et(A2&gt;"01/01/2016";A2&lt;"31/03/2016");si(A3&lt;=2346;"3.45%";"35.25%");si(A3&lt;=5133;"3.45%";"5.25%"))</t>
  </si>
  <si>
    <t>DGFDG</t>
  </si>
  <si>
    <t>DFG</t>
  </si>
  <si>
    <t>DFGDFG</t>
  </si>
  <si>
    <t>GDFG</t>
  </si>
  <si>
    <t>FDG</t>
  </si>
  <si>
    <t>DF</t>
  </si>
  <si>
    <t>DGH</t>
  </si>
  <si>
    <t>FHJ</t>
  </si>
  <si>
    <t>H</t>
  </si>
  <si>
    <t>JHF</t>
  </si>
  <si>
    <t>JFG</t>
  </si>
  <si>
    <t>JFGH</t>
  </si>
  <si>
    <t>FGH</t>
  </si>
  <si>
    <t>FGHFG</t>
  </si>
  <si>
    <t>HFG</t>
  </si>
  <si>
    <t>HFGH</t>
  </si>
  <si>
    <t>GH</t>
  </si>
  <si>
    <t>GHGH</t>
  </si>
  <si>
    <t>HDDH</t>
  </si>
  <si>
    <t>DFH</t>
  </si>
  <si>
    <t>DFHGFH</t>
  </si>
  <si>
    <t>DHG</t>
  </si>
  <si>
    <t>GFHFG</t>
  </si>
  <si>
    <t>HJ</t>
  </si>
  <si>
    <t>J</t>
  </si>
  <si>
    <t>GHJ</t>
  </si>
  <si>
    <t>JGH</t>
  </si>
  <si>
    <t>SRGDTYD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</si>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</sst>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1" fontId="1" fillId="7" borderId="2" xfId="1" applyNumberFormat="1" applyFont="1" applyFill="1" applyBorder="1" applyAlignment="1">
      <alignment horizontal="center" vertical="center"/>
    </xf>
    <xf numFmtId="0" fontId="1" fillId="7" borderId="2" xfId="1" applyNumberFormat="1" applyFont="1" applyFill="1" applyBorder="1" applyAlignment="1">
      <alignment horizontal="center" vertical="center"/>
    </xf>
    <xf numFmtId="1" fontId="0" fillId="7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0" xfId="0" applyFont="1"/>
    <xf numFmtId="14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9" fontId="0" fillId="0" borderId="2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" fontId="6" fillId="2" borderId="6" xfId="0" applyNumberFormat="1" applyFont="1" applyFill="1" applyBorder="1" applyAlignment="1">
      <alignment horizontal="center"/>
    </xf>
    <xf numFmtId="17" fontId="6" fillId="2" borderId="7" xfId="0" applyNumberFormat="1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9" fontId="3" fillId="4" borderId="4" xfId="1" applyFont="1" applyFill="1" applyBorder="1" applyAlignment="1">
      <alignment horizontal="center" vertical="center"/>
    </xf>
    <xf numFmtId="9" fontId="3" fillId="4" borderId="3" xfId="1" applyFont="1" applyFill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9" fontId="2" fillId="5" borderId="3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0" fillId="8" borderId="6" xfId="1" applyFont="1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9" borderId="0" xfId="0" applyFill="1"/>
    <xf numFmtId="0" fontId="9" fillId="0" borderId="0" xfId="0" applyFont="1"/>
    <xf numFmtId="14" fontId="0" fillId="0" borderId="0" xfId="0" applyNumberFormat="1"/>
    <xf numFmtId="2" fontId="0" fillId="0" borderId="0" xfId="0" applyNumberFormat="1"/>
    <xf numFmtId="0" fontId="4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</dxf>
    <dxf>
      <font>
        <sz val="8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8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8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P90" totalsRowShown="0" headerRowBorderDxfId="18" tableBorderDxfId="17" totalsRowBorderDxfId="16">
  <autoFilter ref="A1:P90"/>
  <tableColumns count="16">
    <tableColumn id="1" name="TITRE" dataDxfId="15"/>
    <tableColumn id="2" name="NOM" dataDxfId="14"/>
    <tableColumn id="3" name="Prénom" dataDxfId="13"/>
    <tableColumn id="4" name="Date de naissance" dataDxfId="12"/>
    <tableColumn id="5" name="Lieu de provenance" dataDxfId="11"/>
    <tableColumn id="6" name="Nationalité" dataDxfId="10"/>
    <tableColumn id="7" name="Situation familiale" dataDxfId="9"/>
    <tableColumn id="8" name="Date Arrivée" dataDxfId="8"/>
    <tableColumn id="9" name="Date Sortie" dataDxfId="7"/>
    <tableColumn id="10" name="Statut" dataDxfId="6"/>
    <tableColumn id="11" name="Changement de statut :_x000a_PN/PA-&gt; BPI/DEB _x000a_P Dublin -&gt; PN/PA" dataDxfId="5"/>
    <tableColumn id="12" name="Motif Sortie" dataDxfId="4"/>
    <tableColumn id="13" name="Age" dataDxfId="3">
      <calculatedColumnFormula>DATEDIF(D:D,TODAY(),"y")</calculatedColumnFormula>
    </tableColumn>
    <tableColumn id="15" name="Tranche d'âges" dataDxfId="2">
      <calculatedColumnFormula>IF(M:M&lt;=24,"- de 25 ans",IF(M:M&lt;=40,"25-39", IF(M:M&gt;40,"+ de 40 ans",IF(M:M&gt;121,""))))</calculatedColumnFormula>
    </tableColumn>
    <tableColumn id="17" name="Présence entre 01/07 et 31/12/2020" dataDxfId="0">
      <calculatedColumnFormula>IF(Tableau2[Date Sortie]&gt;=31/12/2020,"Présence au 31/12/2020",IF(Tableau2[Date Sortie]="-","-"))</calculatedColumnFormula>
    </tableColumn>
    <tableColumn id="14" name="Durée de séjour " dataDxfId="1">
      <calculatedColumnFormula>IF(I:I="-",DATEDIF(Tableau2[[#This Row],[Date Arrivée]],TODAY(),"d"),DATEDIF(Tableau2[[#This Row],[Date Arrivée]],Tableau2[[#This Row],[Date Sortie]],"d"))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90"/>
  <sheetViews>
    <sheetView tabSelected="1" topLeftCell="G1" workbookViewId="0">
      <selection activeCell="W15" sqref="W15"/>
    </sheetView>
  </sheetViews>
  <sheetFormatPr baseColWidth="10" defaultRowHeight="14.4" x14ac:dyDescent="0.3"/>
  <cols>
    <col min="2" max="2" width="14.88671875" bestFit="1" customWidth="1"/>
    <col min="3" max="3" width="13.33203125" bestFit="1" customWidth="1"/>
    <col min="4" max="4" width="13.6640625" customWidth="1"/>
    <col min="5" max="5" width="14.77734375" customWidth="1"/>
    <col min="7" max="7" width="13.77734375" customWidth="1"/>
    <col min="15" max="15" width="14.5546875" bestFit="1" customWidth="1"/>
  </cols>
  <sheetData>
    <row r="1" spans="1:18" ht="51" x14ac:dyDescent="0.3">
      <c r="A1" s="31" t="s">
        <v>4</v>
      </c>
      <c r="B1" s="26" t="s">
        <v>5</v>
      </c>
      <c r="C1" s="26" t="s">
        <v>6</v>
      </c>
      <c r="D1" s="27" t="s">
        <v>7</v>
      </c>
      <c r="E1" s="27" t="s">
        <v>8</v>
      </c>
      <c r="F1" s="26" t="s">
        <v>9</v>
      </c>
      <c r="G1" s="27" t="s">
        <v>10</v>
      </c>
      <c r="H1" s="28" t="s">
        <v>12</v>
      </c>
      <c r="I1" s="28" t="s">
        <v>15</v>
      </c>
      <c r="J1" s="29" t="s">
        <v>11</v>
      </c>
      <c r="K1" s="30" t="s">
        <v>30</v>
      </c>
      <c r="L1" s="32" t="s">
        <v>17</v>
      </c>
      <c r="M1" s="33" t="s">
        <v>32</v>
      </c>
      <c r="N1" s="33" t="s">
        <v>33</v>
      </c>
      <c r="O1" s="34" t="s">
        <v>34</v>
      </c>
      <c r="P1" s="34" t="s">
        <v>36</v>
      </c>
    </row>
    <row r="2" spans="1:18" ht="20.399999999999999" x14ac:dyDescent="0.3">
      <c r="A2" s="1"/>
      <c r="B2" s="2" t="s">
        <v>45</v>
      </c>
      <c r="C2" s="2"/>
      <c r="D2" s="5"/>
      <c r="E2" s="2"/>
      <c r="F2" s="4"/>
      <c r="G2" s="2"/>
      <c r="H2" s="6">
        <v>43765</v>
      </c>
      <c r="I2" s="6">
        <v>44098</v>
      </c>
      <c r="J2" s="3" t="s">
        <v>13</v>
      </c>
      <c r="K2" s="3"/>
      <c r="L2" s="3"/>
      <c r="M2" s="3">
        <f ca="1">DATEDIF(D:D,TODAY(),"y")</f>
        <v>121</v>
      </c>
      <c r="N2" s="3" t="str">
        <f t="shared" ref="N2:N65" ca="1" si="0">IF(M:M&lt;=24,"- de 25 ans",IF(M:M&lt;=40,"25-39", IF(M:M&gt;40,"+ de 40 ans",IF(M:M&gt;121,""))))</f>
        <v>+ de 40 ans</v>
      </c>
      <c r="O2" s="54" t="str">
        <f>IF(Tableau2[Date Sortie]&gt;=31/12/2020,"Présence au 31/12/2020",IF(Tableau2[Date Sortie]="-","-"))</f>
        <v>Présence au 31/12/2020</v>
      </c>
      <c r="P2" s="1">
        <f ca="1">IF(I:I="-",DATEDIF(Tableau2[[#This Row],[Date Arrivée]],TODAY(),"d"),DATEDIF(Tableau2[[#This Row],[Date Arrivée]],Tableau2[[#This Row],[Date Sortie]],"d"))</f>
        <v>333</v>
      </c>
      <c r="R2" t="s">
        <v>38</v>
      </c>
    </row>
    <row r="3" spans="1:18" ht="20.399999999999999" x14ac:dyDescent="0.3">
      <c r="A3" s="1"/>
      <c r="B3" s="2" t="s">
        <v>46</v>
      </c>
      <c r="C3" s="2"/>
      <c r="D3" s="5"/>
      <c r="E3" s="2"/>
      <c r="F3" s="4"/>
      <c r="G3" s="2"/>
      <c r="H3" s="6">
        <v>43774</v>
      </c>
      <c r="I3" s="6">
        <v>44098</v>
      </c>
      <c r="J3" s="3" t="s">
        <v>1</v>
      </c>
      <c r="K3" s="3"/>
      <c r="L3" s="3"/>
      <c r="M3" s="3">
        <f ca="1">DATEDIF(D:D,TODAY(),"y")</f>
        <v>121</v>
      </c>
      <c r="N3" s="3" t="str">
        <f t="shared" ca="1" si="0"/>
        <v>+ de 40 ans</v>
      </c>
      <c r="O3" s="54" t="str">
        <f>IF(Tableau2[Date Sortie]&gt;=31/12/2020,"Présence au 31/12/2020",IF(Tableau2[Date Sortie]="-","-"))</f>
        <v>Présence au 31/12/2020</v>
      </c>
      <c r="P3" s="1">
        <f ca="1">IF(I:I="-",DATEDIF(Tableau2[[#This Row],[Date Arrivée]],TODAY(),"d"),DATEDIF(Tableau2[[#This Row],[Date Arrivée]],Tableau2[[#This Row],[Date Sortie]],"d"))</f>
        <v>324</v>
      </c>
    </row>
    <row r="4" spans="1:18" ht="20.399999999999999" x14ac:dyDescent="0.3">
      <c r="A4" s="1"/>
      <c r="B4" s="2" t="s">
        <v>47</v>
      </c>
      <c r="C4" s="2"/>
      <c r="D4" s="5"/>
      <c r="E4" s="2"/>
      <c r="F4" s="4"/>
      <c r="G4" s="2"/>
      <c r="H4" s="6">
        <v>43774</v>
      </c>
      <c r="I4" s="6">
        <v>44098</v>
      </c>
      <c r="J4" s="3" t="s">
        <v>1</v>
      </c>
      <c r="K4" s="3"/>
      <c r="L4" s="3"/>
      <c r="M4" s="3">
        <f t="shared" ref="M4:M33" ca="1" si="1">DATEDIF(D:D,TODAY(),"y")</f>
        <v>121</v>
      </c>
      <c r="N4" s="3" t="str">
        <f t="shared" ca="1" si="0"/>
        <v>+ de 40 ans</v>
      </c>
      <c r="O4" s="54" t="str">
        <f>IF(Tableau2[Date Sortie]&gt;=31/12/2020,"Présence au 31/12/2020",IF(Tableau2[Date Sortie]="-","-"))</f>
        <v>Présence au 31/12/2020</v>
      </c>
      <c r="P4" s="1">
        <f ca="1">IF(I:I="-",DATEDIF(Tableau2[[#This Row],[Date Arrivée]],TODAY(),"d"),DATEDIF(Tableau2[[#This Row],[Date Arrivée]],Tableau2[[#This Row],[Date Sortie]],"d"))</f>
        <v>324</v>
      </c>
      <c r="R4" t="s">
        <v>39</v>
      </c>
    </row>
    <row r="5" spans="1:18" ht="20.399999999999999" x14ac:dyDescent="0.3">
      <c r="A5" s="1"/>
      <c r="B5" s="2" t="s">
        <v>47</v>
      </c>
      <c r="C5" s="2"/>
      <c r="D5" s="5"/>
      <c r="E5" s="2"/>
      <c r="F5" s="4"/>
      <c r="G5" s="2"/>
      <c r="H5" s="6">
        <v>43851</v>
      </c>
      <c r="I5" s="6">
        <v>44098</v>
      </c>
      <c r="J5" s="3" t="s">
        <v>0</v>
      </c>
      <c r="K5" s="3"/>
      <c r="L5" s="3"/>
      <c r="M5" s="3">
        <f t="shared" ca="1" si="1"/>
        <v>121</v>
      </c>
      <c r="N5" s="3" t="str">
        <f t="shared" ca="1" si="0"/>
        <v>+ de 40 ans</v>
      </c>
      <c r="O5" s="54" t="str">
        <f>IF(Tableau2[Date Sortie]&gt;=31/12/2020,"Présence au 31/12/2020",IF(Tableau2[Date Sortie]="-","-"))</f>
        <v>Présence au 31/12/2020</v>
      </c>
      <c r="P5" s="1">
        <f ca="1">IF(I:I="-",DATEDIF(Tableau2[[#This Row],[Date Arrivée]],TODAY(),"d"),DATEDIF(Tableau2[[#This Row],[Date Arrivée]],Tableau2[[#This Row],[Date Sortie]],"d"))</f>
        <v>247</v>
      </c>
    </row>
    <row r="6" spans="1:18" ht="20.399999999999999" x14ac:dyDescent="0.3">
      <c r="A6" s="1"/>
      <c r="B6" s="2" t="s">
        <v>48</v>
      </c>
      <c r="C6" s="2"/>
      <c r="D6" s="5"/>
      <c r="E6" s="2"/>
      <c r="F6" s="4"/>
      <c r="G6" s="2"/>
      <c r="H6" s="6">
        <v>43851</v>
      </c>
      <c r="I6" s="6">
        <v>44098</v>
      </c>
      <c r="J6" s="3" t="s">
        <v>0</v>
      </c>
      <c r="K6" s="3"/>
      <c r="L6" s="3"/>
      <c r="M6" s="3">
        <f t="shared" ca="1" si="1"/>
        <v>121</v>
      </c>
      <c r="N6" s="3" t="str">
        <f t="shared" ca="1" si="0"/>
        <v>+ de 40 ans</v>
      </c>
      <c r="O6" s="54" t="str">
        <f>IF(Tableau2[Date Sortie]&gt;=31/12/2020,"Présence au 31/12/2020",IF(Tableau2[Date Sortie]="-","-"))</f>
        <v>Présence au 31/12/2020</v>
      </c>
      <c r="P6" s="1">
        <f ca="1">IF(I:I="-",DATEDIF(Tableau2[[#This Row],[Date Arrivée]],TODAY(),"d"),DATEDIF(Tableau2[[#This Row],[Date Arrivée]],Tableau2[[#This Row],[Date Sortie]],"d"))</f>
        <v>247</v>
      </c>
    </row>
    <row r="7" spans="1:18" ht="20.399999999999999" x14ac:dyDescent="0.3">
      <c r="A7" s="1"/>
      <c r="B7" s="2" t="s">
        <v>46</v>
      </c>
      <c r="C7" s="2"/>
      <c r="D7" s="5"/>
      <c r="E7" s="2"/>
      <c r="F7" s="4"/>
      <c r="G7" s="2"/>
      <c r="H7" s="6">
        <v>43851</v>
      </c>
      <c r="I7" s="6">
        <v>44099</v>
      </c>
      <c r="J7" s="3" t="s">
        <v>0</v>
      </c>
      <c r="K7" s="3"/>
      <c r="L7" s="3"/>
      <c r="M7" s="3">
        <f t="shared" ca="1" si="1"/>
        <v>121</v>
      </c>
      <c r="N7" s="3" t="str">
        <f t="shared" ca="1" si="0"/>
        <v>+ de 40 ans</v>
      </c>
      <c r="O7" s="54" t="str">
        <f>IF(Tableau2[Date Sortie]&gt;=31/12/2020,"Présence au 31/12/2020",IF(Tableau2[Date Sortie]="-","-"))</f>
        <v>Présence au 31/12/2020</v>
      </c>
      <c r="P7" s="1">
        <f ca="1">IF(I:I="-",DATEDIF(Tableau2[[#This Row],[Date Arrivée]],TODAY(),"d"),DATEDIF(Tableau2[[#This Row],[Date Arrivée]],Tableau2[[#This Row],[Date Sortie]],"d"))</f>
        <v>248</v>
      </c>
      <c r="R7" s="50" t="s">
        <v>40</v>
      </c>
    </row>
    <row r="8" spans="1:18" ht="20.399999999999999" x14ac:dyDescent="0.3">
      <c r="A8" s="1"/>
      <c r="B8" s="2" t="s">
        <v>46</v>
      </c>
      <c r="C8" s="2"/>
      <c r="D8" s="5"/>
      <c r="E8" s="2"/>
      <c r="F8" s="4"/>
      <c r="G8" s="2"/>
      <c r="H8" s="6">
        <v>43864</v>
      </c>
      <c r="I8" s="6">
        <v>44098</v>
      </c>
      <c r="J8" s="3" t="s">
        <v>13</v>
      </c>
      <c r="K8" s="3"/>
      <c r="L8" s="3"/>
      <c r="M8" s="3">
        <f t="shared" ca="1" si="1"/>
        <v>121</v>
      </c>
      <c r="N8" s="3" t="str">
        <f t="shared" ca="1" si="0"/>
        <v>+ de 40 ans</v>
      </c>
      <c r="O8" s="54" t="str">
        <f>IF(Tableau2[Date Sortie]&gt;=31/12/2020,"Présence au 31/12/2020",IF(Tableau2[Date Sortie]="-","-"))</f>
        <v>Présence au 31/12/2020</v>
      </c>
      <c r="P8" s="1">
        <f ca="1">IF(I:I="-",DATEDIF(Tableau2[[#This Row],[Date Arrivée]],TODAY(),"d"),DATEDIF(Tableau2[[#This Row],[Date Arrivée]],Tableau2[[#This Row],[Date Sortie]],"d"))</f>
        <v>234</v>
      </c>
    </row>
    <row r="9" spans="1:18" ht="20.399999999999999" x14ac:dyDescent="0.3">
      <c r="A9" s="1"/>
      <c r="B9" s="2" t="s">
        <v>45</v>
      </c>
      <c r="C9" s="2"/>
      <c r="D9" s="5"/>
      <c r="E9" s="2"/>
      <c r="F9" s="4"/>
      <c r="G9" s="2"/>
      <c r="H9" s="6">
        <v>43888</v>
      </c>
      <c r="I9" s="6">
        <v>44098</v>
      </c>
      <c r="J9" s="3" t="s">
        <v>13</v>
      </c>
      <c r="K9" s="3"/>
      <c r="L9" s="3"/>
      <c r="M9" s="3">
        <f t="shared" ca="1" si="1"/>
        <v>121</v>
      </c>
      <c r="N9" s="3" t="str">
        <f t="shared" ca="1" si="0"/>
        <v>+ de 40 ans</v>
      </c>
      <c r="O9" s="54" t="str">
        <f>IF(Tableau2[Date Sortie]&gt;=31/12/2020,"Présence au 31/12/2020",IF(Tableau2[Date Sortie]="-","-"))</f>
        <v>Présence au 31/12/2020</v>
      </c>
      <c r="P9" s="1">
        <f ca="1">IF(I:I="-",DATEDIF(Tableau2[[#This Row],[Date Arrivée]],TODAY(),"d"),DATEDIF(Tableau2[[#This Row],[Date Arrivée]],Tableau2[[#This Row],[Date Sortie]],"d"))</f>
        <v>210</v>
      </c>
      <c r="R9" t="s">
        <v>43</v>
      </c>
    </row>
    <row r="10" spans="1:18" ht="20.399999999999999" x14ac:dyDescent="0.3">
      <c r="A10" s="1"/>
      <c r="B10" s="2" t="s">
        <v>48</v>
      </c>
      <c r="C10" s="2"/>
      <c r="D10" s="5"/>
      <c r="E10" s="2"/>
      <c r="F10" s="4"/>
      <c r="G10" s="2"/>
      <c r="H10" s="6">
        <v>43888</v>
      </c>
      <c r="I10" s="6">
        <v>44098</v>
      </c>
      <c r="J10" s="3" t="s">
        <v>13</v>
      </c>
      <c r="K10" s="3"/>
      <c r="L10" s="3"/>
      <c r="M10" s="3">
        <f t="shared" ca="1" si="1"/>
        <v>121</v>
      </c>
      <c r="N10" s="3" t="str">
        <f t="shared" ca="1" si="0"/>
        <v>+ de 40 ans</v>
      </c>
      <c r="O10" s="54" t="str">
        <f>IF(Tableau2[Date Sortie]&gt;=31/12/2020,"Présence au 31/12/2020",IF(Tableau2[Date Sortie]="-","-"))</f>
        <v>Présence au 31/12/2020</v>
      </c>
      <c r="P10" s="1">
        <f ca="1">IF(I:I="-",DATEDIF(Tableau2[[#This Row],[Date Arrivée]],TODAY(),"d"),DATEDIF(Tableau2[[#This Row],[Date Arrivée]],Tableau2[[#This Row],[Date Sortie]],"d"))</f>
        <v>210</v>
      </c>
      <c r="R10" s="51" t="s">
        <v>41</v>
      </c>
    </row>
    <row r="11" spans="1:18" ht="20.399999999999999" x14ac:dyDescent="0.3">
      <c r="A11" s="1"/>
      <c r="B11" s="2" t="s">
        <v>46</v>
      </c>
      <c r="C11" s="2"/>
      <c r="D11" s="5"/>
      <c r="E11" s="2"/>
      <c r="F11" s="4"/>
      <c r="G11" s="2"/>
      <c r="H11" s="6">
        <v>43888</v>
      </c>
      <c r="I11" s="6">
        <v>44098</v>
      </c>
      <c r="J11" s="3" t="s">
        <v>13</v>
      </c>
      <c r="K11" s="3"/>
      <c r="L11" s="3"/>
      <c r="M11" s="3">
        <f t="shared" ca="1" si="1"/>
        <v>121</v>
      </c>
      <c r="N11" s="3" t="str">
        <f t="shared" ca="1" si="0"/>
        <v>+ de 40 ans</v>
      </c>
      <c r="O11" s="54" t="str">
        <f>IF(Tableau2[Date Sortie]&gt;=31/12/2020,"Présence au 31/12/2020",IF(Tableau2[Date Sortie]="-","-"))</f>
        <v>Présence au 31/12/2020</v>
      </c>
      <c r="P11" s="1">
        <f ca="1">IF(I:I="-",DATEDIF(Tableau2[[#This Row],[Date Arrivée]],TODAY(),"d"),DATEDIF(Tableau2[[#This Row],[Date Arrivée]],Tableau2[[#This Row],[Date Sortie]],"d"))</f>
        <v>210</v>
      </c>
    </row>
    <row r="12" spans="1:18" ht="20.399999999999999" x14ac:dyDescent="0.3">
      <c r="A12" s="1"/>
      <c r="B12" s="2" t="s">
        <v>47</v>
      </c>
      <c r="C12" s="2"/>
      <c r="D12" s="5"/>
      <c r="E12" s="2"/>
      <c r="F12" s="4"/>
      <c r="G12" s="2"/>
      <c r="H12" s="6">
        <v>44118</v>
      </c>
      <c r="I12" s="6">
        <v>44132</v>
      </c>
      <c r="J12" s="3" t="s">
        <v>0</v>
      </c>
      <c r="K12" s="3"/>
      <c r="L12" s="3"/>
      <c r="M12" s="3">
        <f t="shared" ca="1" si="1"/>
        <v>121</v>
      </c>
      <c r="N12" s="3" t="str">
        <f t="shared" ca="1" si="0"/>
        <v>+ de 40 ans</v>
      </c>
      <c r="O12" s="54" t="str">
        <f>IF(Tableau2[Date Sortie]&gt;=31/12/2020,"Présence au 31/12/2020",IF(Tableau2[Date Sortie]="-","-"))</f>
        <v>Présence au 31/12/2020</v>
      </c>
      <c r="P12" s="1">
        <f ca="1">IF(I:I="-",DATEDIF(Tableau2[[#This Row],[Date Arrivée]],TODAY(),"d"),DATEDIF(Tableau2[[#This Row],[Date Arrivée]],Tableau2[[#This Row],[Date Sortie]],"d"))</f>
        <v>14</v>
      </c>
      <c r="R12" t="s">
        <v>44</v>
      </c>
    </row>
    <row r="13" spans="1:18" ht="20.399999999999999" x14ac:dyDescent="0.3">
      <c r="A13" s="1"/>
      <c r="B13" s="2" t="s">
        <v>48</v>
      </c>
      <c r="C13" s="2"/>
      <c r="D13" s="5"/>
      <c r="E13" s="2"/>
      <c r="F13" s="4"/>
      <c r="G13" s="2"/>
      <c r="H13" s="6">
        <v>44118</v>
      </c>
      <c r="I13" s="6">
        <v>44181</v>
      </c>
      <c r="J13" s="3" t="s">
        <v>0</v>
      </c>
      <c r="K13" s="3"/>
      <c r="L13" s="3"/>
      <c r="M13" s="3">
        <f t="shared" ca="1" si="1"/>
        <v>121</v>
      </c>
      <c r="N13" s="3" t="str">
        <f t="shared" ca="1" si="0"/>
        <v>+ de 40 ans</v>
      </c>
      <c r="O13" s="54" t="str">
        <f>IF(Tableau2[Date Sortie]&gt;=31/12/2020,"Présence au 31/12/2020",IF(Tableau2[Date Sortie]="-","-"))</f>
        <v>Présence au 31/12/2020</v>
      </c>
      <c r="P13" s="1">
        <f ca="1">IF(I:I="-",DATEDIF(Tableau2[[#This Row],[Date Arrivée]],TODAY(),"d"),DATEDIF(Tableau2[[#This Row],[Date Arrivée]],Tableau2[[#This Row],[Date Sortie]],"d"))</f>
        <v>63</v>
      </c>
    </row>
    <row r="14" spans="1:18" ht="20.399999999999999" x14ac:dyDescent="0.3">
      <c r="A14" s="1"/>
      <c r="B14" s="2" t="s">
        <v>46</v>
      </c>
      <c r="C14" s="2"/>
      <c r="D14" s="5"/>
      <c r="E14" s="2"/>
      <c r="F14" s="4"/>
      <c r="G14" s="2"/>
      <c r="H14" s="6">
        <v>44118</v>
      </c>
      <c r="I14" s="6">
        <v>44245</v>
      </c>
      <c r="J14" s="3" t="s">
        <v>3</v>
      </c>
      <c r="K14" s="3"/>
      <c r="L14" s="3"/>
      <c r="M14" s="3">
        <f t="shared" ca="1" si="1"/>
        <v>121</v>
      </c>
      <c r="N14" s="3" t="str">
        <f t="shared" ca="1" si="0"/>
        <v>+ de 40 ans</v>
      </c>
      <c r="O14" s="54" t="str">
        <f>IF(Tableau2[Date Sortie]&gt;=31/12/2020,"Présence au 31/12/2020",IF(Tableau2[Date Sortie]="-","-"))</f>
        <v>Présence au 31/12/2020</v>
      </c>
      <c r="P14" s="1">
        <f ca="1">IF(I:I="-",DATEDIF(Tableau2[[#This Row],[Date Arrivée]],TODAY(),"d"),DATEDIF(Tableau2[[#This Row],[Date Arrivée]],Tableau2[[#This Row],[Date Sortie]],"d"))</f>
        <v>127</v>
      </c>
      <c r="R14" s="52">
        <v>44196</v>
      </c>
    </row>
    <row r="15" spans="1:18" ht="20.399999999999999" x14ac:dyDescent="0.3">
      <c r="A15" s="1"/>
      <c r="B15" s="2" t="s">
        <v>49</v>
      </c>
      <c r="C15" s="2"/>
      <c r="D15" s="5"/>
      <c r="E15" s="2"/>
      <c r="F15" s="4"/>
      <c r="G15" s="2"/>
      <c r="H15" s="6">
        <v>44123</v>
      </c>
      <c r="I15" s="6" t="s">
        <v>16</v>
      </c>
      <c r="J15" s="3" t="s">
        <v>13</v>
      </c>
      <c r="K15" s="3"/>
      <c r="L15" s="3"/>
      <c r="M15" s="3">
        <f t="shared" ca="1" si="1"/>
        <v>121</v>
      </c>
      <c r="N15" s="3" t="str">
        <f t="shared" ca="1" si="0"/>
        <v>+ de 40 ans</v>
      </c>
      <c r="O15" s="54" t="str">
        <f>IF(Tableau2[Date Sortie]&gt;=31/12/2020,"Présence au 31/12/2020",IF(Tableau2[Date Sortie]="-","-"))</f>
        <v>Présence au 31/12/2020</v>
      </c>
      <c r="P15" s="1">
        <f ca="1">IF(I:I="-",DATEDIF(Tableau2[[#This Row],[Date Arrivée]],TODAY(),"d"),DATEDIF(Tableau2[[#This Row],[Date Arrivée]],Tableau2[[#This Row],[Date Sortie]],"d"))</f>
        <v>150</v>
      </c>
      <c r="R15" s="25">
        <v>44196</v>
      </c>
    </row>
    <row r="16" spans="1:18" ht="20.399999999999999" x14ac:dyDescent="0.3">
      <c r="A16" s="1"/>
      <c r="B16" s="2" t="s">
        <v>50</v>
      </c>
      <c r="C16" s="2"/>
      <c r="D16" s="5"/>
      <c r="E16" s="2"/>
      <c r="F16" s="4"/>
      <c r="G16" s="2"/>
      <c r="H16" s="6">
        <v>44126</v>
      </c>
      <c r="I16" s="6" t="s">
        <v>16</v>
      </c>
      <c r="J16" s="3" t="s">
        <v>14</v>
      </c>
      <c r="K16" s="3"/>
      <c r="L16" s="3" t="s">
        <v>16</v>
      </c>
      <c r="M16" s="3">
        <f t="shared" ca="1" si="1"/>
        <v>121</v>
      </c>
      <c r="N16" s="3" t="str">
        <f t="shared" ca="1" si="0"/>
        <v>+ de 40 ans</v>
      </c>
      <c r="O16" s="54" t="str">
        <f>IF(Tableau2[Date Sortie]&gt;=31/12/2020,"Présence au 31/12/2020",IF(Tableau2[Date Sortie]="-","-"))</f>
        <v>Présence au 31/12/2020</v>
      </c>
      <c r="P16" s="1">
        <f ca="1">IF(I:I="-",DATEDIF(Tableau2[[#This Row],[Date Arrivée]],TODAY(),"d"),DATEDIF(Tableau2[[#This Row],[Date Arrivée]],Tableau2[[#This Row],[Date Sortie]],"d"))</f>
        <v>147</v>
      </c>
    </row>
    <row r="17" spans="1:18" ht="20.399999999999999" x14ac:dyDescent="0.3">
      <c r="A17" s="1"/>
      <c r="B17" s="2" t="s">
        <v>46</v>
      </c>
      <c r="C17" s="2"/>
      <c r="D17" s="5"/>
      <c r="E17" s="2"/>
      <c r="F17" s="4"/>
      <c r="G17" s="2"/>
      <c r="H17" s="6">
        <v>44126</v>
      </c>
      <c r="I17" s="6" t="s">
        <v>16</v>
      </c>
      <c r="J17" s="3" t="s">
        <v>13</v>
      </c>
      <c r="K17" s="3"/>
      <c r="L17" s="3" t="s">
        <v>16</v>
      </c>
      <c r="M17" s="3">
        <f t="shared" ca="1" si="1"/>
        <v>121</v>
      </c>
      <c r="N17" s="3" t="str">
        <f t="shared" ca="1" si="0"/>
        <v>+ de 40 ans</v>
      </c>
      <c r="O17" s="54" t="str">
        <f>IF(Tableau2[Date Sortie]&gt;=31/12/2020,"Présence au 31/12/2020",IF(Tableau2[Date Sortie]="-","-"))</f>
        <v>Présence au 31/12/2020</v>
      </c>
      <c r="P17" s="1">
        <f ca="1">IF(I:I="-",DATEDIF(Tableau2[[#This Row],[Date Arrivée]],TODAY(),"d"),DATEDIF(Tableau2[[#This Row],[Date Arrivée]],Tableau2[[#This Row],[Date Sortie]],"d"))</f>
        <v>147</v>
      </c>
      <c r="R17" t="s">
        <v>42</v>
      </c>
    </row>
    <row r="18" spans="1:18" ht="20.399999999999999" x14ac:dyDescent="0.3">
      <c r="A18" s="1"/>
      <c r="B18" s="2" t="s">
        <v>51</v>
      </c>
      <c r="C18" s="2"/>
      <c r="D18" s="5"/>
      <c r="E18" s="2"/>
      <c r="F18" s="4"/>
      <c r="G18" s="2"/>
      <c r="H18" s="6">
        <v>44131</v>
      </c>
      <c r="I18" s="6" t="s">
        <v>16</v>
      </c>
      <c r="J18" s="3" t="s">
        <v>13</v>
      </c>
      <c r="K18" s="3"/>
      <c r="L18" s="3" t="s">
        <v>16</v>
      </c>
      <c r="M18" s="3">
        <f t="shared" ca="1" si="1"/>
        <v>121</v>
      </c>
      <c r="N18" s="3" t="str">
        <f t="shared" ca="1" si="0"/>
        <v>+ de 40 ans</v>
      </c>
      <c r="O18" s="54" t="str">
        <f>IF(Tableau2[Date Sortie]&gt;=31/12/2020,"Présence au 31/12/2020",IF(Tableau2[Date Sortie]="-","-"))</f>
        <v>Présence au 31/12/2020</v>
      </c>
      <c r="P18" s="1">
        <f ca="1">IF(I:I="-",DATEDIF(Tableau2[[#This Row],[Date Arrivée]],TODAY(),"d"),DATEDIF(Tableau2[[#This Row],[Date Arrivée]],Tableau2[[#This Row],[Date Sortie]],"d"))</f>
        <v>142</v>
      </c>
    </row>
    <row r="19" spans="1:18" ht="20.399999999999999" x14ac:dyDescent="0.3">
      <c r="A19" s="1"/>
      <c r="B19" s="2" t="s">
        <v>52</v>
      </c>
      <c r="C19" s="2"/>
      <c r="D19" s="5"/>
      <c r="E19" s="2"/>
      <c r="F19" s="4"/>
      <c r="G19" s="2"/>
      <c r="H19" s="6">
        <v>44131</v>
      </c>
      <c r="I19" s="6" t="s">
        <v>16</v>
      </c>
      <c r="J19" s="3" t="s">
        <v>13</v>
      </c>
      <c r="K19" s="3"/>
      <c r="L19" s="3" t="s">
        <v>16</v>
      </c>
      <c r="M19" s="3">
        <f t="shared" ca="1" si="1"/>
        <v>121</v>
      </c>
      <c r="N19" s="3" t="str">
        <f t="shared" ca="1" si="0"/>
        <v>+ de 40 ans</v>
      </c>
      <c r="O19" s="54" t="str">
        <f>IF(Tableau2[Date Sortie]&gt;=31/12/2020,"Présence au 31/12/2020",IF(Tableau2[Date Sortie]="-","-"))</f>
        <v>Présence au 31/12/2020</v>
      </c>
      <c r="P19" s="1">
        <f ca="1">IF(I:I="-",DATEDIF(Tableau2[[#This Row],[Date Arrivée]],TODAY(),"d"),DATEDIF(Tableau2[[#This Row],[Date Arrivée]],Tableau2[[#This Row],[Date Sortie]],"d"))</f>
        <v>142</v>
      </c>
    </row>
    <row r="20" spans="1:18" ht="20.399999999999999" x14ac:dyDescent="0.3">
      <c r="A20" s="1"/>
      <c r="B20" s="2" t="s">
        <v>53</v>
      </c>
      <c r="C20" s="2"/>
      <c r="D20" s="5"/>
      <c r="E20" s="2"/>
      <c r="F20" s="4"/>
      <c r="G20" s="2"/>
      <c r="H20" s="6">
        <v>44133</v>
      </c>
      <c r="I20" s="6" t="s">
        <v>16</v>
      </c>
      <c r="J20" s="3" t="s">
        <v>13</v>
      </c>
      <c r="K20" s="3"/>
      <c r="L20" s="3" t="s">
        <v>16</v>
      </c>
      <c r="M20" s="3">
        <f t="shared" ca="1" si="1"/>
        <v>121</v>
      </c>
      <c r="N20" s="3" t="str">
        <f t="shared" ca="1" si="0"/>
        <v>+ de 40 ans</v>
      </c>
      <c r="O20" s="54" t="str">
        <f>IF(Tableau2[Date Sortie]&gt;=31/12/2020,"Présence au 31/12/2020",IF(Tableau2[Date Sortie]="-","-"))</f>
        <v>Présence au 31/12/2020</v>
      </c>
      <c r="P20" s="1">
        <f ca="1">IF(I:I="-",DATEDIF(Tableau2[[#This Row],[Date Arrivée]],TODAY(),"d"),DATEDIF(Tableau2[[#This Row],[Date Arrivée]],Tableau2[[#This Row],[Date Sortie]],"d"))</f>
        <v>140</v>
      </c>
    </row>
    <row r="21" spans="1:18" ht="20.399999999999999" x14ac:dyDescent="0.3">
      <c r="A21" s="1"/>
      <c r="B21" s="2" t="s">
        <v>54</v>
      </c>
      <c r="C21" s="2"/>
      <c r="D21" s="5"/>
      <c r="E21" s="2"/>
      <c r="F21" s="4"/>
      <c r="G21" s="2"/>
      <c r="H21" s="6">
        <v>44133</v>
      </c>
      <c r="I21" s="6" t="s">
        <v>16</v>
      </c>
      <c r="J21" s="3" t="s">
        <v>1</v>
      </c>
      <c r="K21" s="3"/>
      <c r="L21" s="3" t="s">
        <v>16</v>
      </c>
      <c r="M21" s="3">
        <f t="shared" ca="1" si="1"/>
        <v>121</v>
      </c>
      <c r="N21" s="3" t="str">
        <f t="shared" ca="1" si="0"/>
        <v>+ de 40 ans</v>
      </c>
      <c r="O21" s="54" t="str">
        <f>IF(Tableau2[Date Sortie]&gt;=31/12/2020,"Présence au 31/12/2020",IF(Tableau2[Date Sortie]="-","-"))</f>
        <v>Présence au 31/12/2020</v>
      </c>
      <c r="P21" s="1">
        <f ca="1">IF(I:I="-",DATEDIF(Tableau2[[#This Row],[Date Arrivée]],TODAY(),"d"),DATEDIF(Tableau2[[#This Row],[Date Arrivée]],Tableau2[[#This Row],[Date Sortie]],"d"))</f>
        <v>140</v>
      </c>
    </row>
    <row r="22" spans="1:18" ht="20.399999999999999" x14ac:dyDescent="0.3">
      <c r="A22" s="1"/>
      <c r="B22" s="2" t="s">
        <v>55</v>
      </c>
      <c r="C22" s="2"/>
      <c r="D22" s="5"/>
      <c r="E22" s="2"/>
      <c r="F22" s="4"/>
      <c r="G22" s="2"/>
      <c r="H22" s="6">
        <v>44133</v>
      </c>
      <c r="I22" s="6">
        <v>44179</v>
      </c>
      <c r="J22" s="3" t="s">
        <v>1</v>
      </c>
      <c r="K22" s="3"/>
      <c r="L22" s="3" t="s">
        <v>2</v>
      </c>
      <c r="M22" s="3">
        <f t="shared" ca="1" si="1"/>
        <v>121</v>
      </c>
      <c r="N22" s="3" t="str">
        <f t="shared" ca="1" si="0"/>
        <v>+ de 40 ans</v>
      </c>
      <c r="O22" s="54" t="str">
        <f>IF(Tableau2[Date Sortie]&gt;=31/12/2020,"Présence au 31/12/2020",IF(Tableau2[Date Sortie]="-","-"))</f>
        <v>Présence au 31/12/2020</v>
      </c>
      <c r="P22" s="1">
        <f ca="1">IF(I:I="-",DATEDIF(Tableau2[[#This Row],[Date Arrivée]],TODAY(),"d"),DATEDIF(Tableau2[[#This Row],[Date Arrivée]],Tableau2[[#This Row],[Date Sortie]],"d"))</f>
        <v>46</v>
      </c>
    </row>
    <row r="23" spans="1:18" ht="20.399999999999999" x14ac:dyDescent="0.3">
      <c r="A23" s="1"/>
      <c r="B23" s="2" t="s">
        <v>56</v>
      </c>
      <c r="C23" s="2"/>
      <c r="D23" s="5"/>
      <c r="E23" s="2"/>
      <c r="F23" s="4"/>
      <c r="G23" s="2"/>
      <c r="H23" s="6">
        <v>44137</v>
      </c>
      <c r="I23" s="6">
        <v>44196</v>
      </c>
      <c r="J23" s="3" t="s">
        <v>1</v>
      </c>
      <c r="K23" s="3"/>
      <c r="L23" s="3" t="s">
        <v>2</v>
      </c>
      <c r="M23" s="3">
        <f t="shared" ca="1" si="1"/>
        <v>121</v>
      </c>
      <c r="N23" s="3" t="str">
        <f t="shared" ca="1" si="0"/>
        <v>+ de 40 ans</v>
      </c>
      <c r="O23" s="54" t="str">
        <f>IF(Tableau2[Date Sortie]&gt;=31/12/2020,"Présence au 31/12/2020",IF(Tableau2[Date Sortie]="-","-"))</f>
        <v>Présence au 31/12/2020</v>
      </c>
      <c r="P23" s="1">
        <f ca="1">IF(I:I="-",DATEDIF(Tableau2[[#This Row],[Date Arrivée]],TODAY(),"d"),DATEDIF(Tableau2[[#This Row],[Date Arrivée]],Tableau2[[#This Row],[Date Sortie]],"d"))</f>
        <v>59</v>
      </c>
    </row>
    <row r="24" spans="1:18" ht="20.399999999999999" x14ac:dyDescent="0.3">
      <c r="A24" s="1"/>
      <c r="B24" s="2" t="s">
        <v>57</v>
      </c>
      <c r="C24" s="2"/>
      <c r="D24" s="5"/>
      <c r="E24" s="2"/>
      <c r="F24" s="4"/>
      <c r="G24" s="2"/>
      <c r="H24" s="6">
        <v>44147</v>
      </c>
      <c r="I24" s="6" t="s">
        <v>16</v>
      </c>
      <c r="J24" s="3" t="s">
        <v>13</v>
      </c>
      <c r="K24" s="3"/>
      <c r="L24" s="3" t="s">
        <v>16</v>
      </c>
      <c r="M24" s="3">
        <f t="shared" ca="1" si="1"/>
        <v>121</v>
      </c>
      <c r="N24" s="3" t="str">
        <f t="shared" ca="1" si="0"/>
        <v>+ de 40 ans</v>
      </c>
      <c r="O24" s="54" t="str">
        <f>IF(Tableau2[Date Sortie]&gt;=31/12/2020,"Présence au 31/12/2020",IF(Tableau2[Date Sortie]="-","-"))</f>
        <v>Présence au 31/12/2020</v>
      </c>
      <c r="P24" s="1">
        <f ca="1">IF(I:I="-",DATEDIF(Tableau2[[#This Row],[Date Arrivée]],TODAY(),"d"),DATEDIF(Tableau2[[#This Row],[Date Arrivée]],Tableau2[[#This Row],[Date Sortie]],"d"))</f>
        <v>126</v>
      </c>
    </row>
    <row r="25" spans="1:18" ht="20.399999999999999" x14ac:dyDescent="0.3">
      <c r="A25" s="1"/>
      <c r="B25" s="2" t="s">
        <v>57</v>
      </c>
      <c r="C25" s="2"/>
      <c r="D25" s="5"/>
      <c r="E25" s="2"/>
      <c r="F25" s="4"/>
      <c r="G25" s="2"/>
      <c r="H25" s="6">
        <v>44147</v>
      </c>
      <c r="I25" s="6" t="s">
        <v>16</v>
      </c>
      <c r="J25" s="3" t="s">
        <v>1</v>
      </c>
      <c r="K25" s="3"/>
      <c r="L25" s="3" t="s">
        <v>16</v>
      </c>
      <c r="M25" s="3">
        <f t="shared" ca="1" si="1"/>
        <v>121</v>
      </c>
      <c r="N25" s="3" t="str">
        <f t="shared" ca="1" si="0"/>
        <v>+ de 40 ans</v>
      </c>
      <c r="O25" s="54" t="str">
        <f>IF(Tableau2[Date Sortie]&gt;=31/12/2020,"Présence au 31/12/2020",IF(Tableau2[Date Sortie]="-","-"))</f>
        <v>Présence au 31/12/2020</v>
      </c>
      <c r="P25" s="1">
        <f ca="1">IF(I:I="-",DATEDIF(Tableau2[[#This Row],[Date Arrivée]],TODAY(),"d"),DATEDIF(Tableau2[[#This Row],[Date Arrivée]],Tableau2[[#This Row],[Date Sortie]],"d"))</f>
        <v>126</v>
      </c>
    </row>
    <row r="26" spans="1:18" ht="20.399999999999999" x14ac:dyDescent="0.3">
      <c r="A26" s="1"/>
      <c r="B26" s="2" t="s">
        <v>57</v>
      </c>
      <c r="C26" s="2"/>
      <c r="D26" s="5"/>
      <c r="E26" s="2"/>
      <c r="F26" s="4"/>
      <c r="G26" s="2"/>
      <c r="H26" s="6">
        <v>44147</v>
      </c>
      <c r="I26" s="6" t="s">
        <v>16</v>
      </c>
      <c r="J26" s="3" t="s">
        <v>1</v>
      </c>
      <c r="K26" s="3"/>
      <c r="L26" s="3" t="s">
        <v>16</v>
      </c>
      <c r="M26" s="3">
        <f t="shared" ca="1" si="1"/>
        <v>121</v>
      </c>
      <c r="N26" s="3" t="str">
        <f t="shared" ca="1" si="0"/>
        <v>+ de 40 ans</v>
      </c>
      <c r="O26" s="54" t="str">
        <f>IF(Tableau2[Date Sortie]&gt;=31/12/2020,"Présence au 31/12/2020",IF(Tableau2[Date Sortie]="-","-"))</f>
        <v>Présence au 31/12/2020</v>
      </c>
      <c r="P26" s="1">
        <f ca="1">IF(I:I="-",DATEDIF(Tableau2[[#This Row],[Date Arrivée]],TODAY(),"d"),DATEDIF(Tableau2[[#This Row],[Date Arrivée]],Tableau2[[#This Row],[Date Sortie]],"d"))</f>
        <v>126</v>
      </c>
    </row>
    <row r="27" spans="1:18" ht="20.399999999999999" x14ac:dyDescent="0.3">
      <c r="A27" s="1"/>
      <c r="B27" s="2" t="s">
        <v>58</v>
      </c>
      <c r="C27" s="2"/>
      <c r="D27" s="5"/>
      <c r="E27" s="2"/>
      <c r="F27" s="4"/>
      <c r="G27" s="2"/>
      <c r="H27" s="6">
        <v>44148</v>
      </c>
      <c r="I27" s="6" t="s">
        <v>16</v>
      </c>
      <c r="J27" s="3" t="s">
        <v>14</v>
      </c>
      <c r="K27" s="3"/>
      <c r="L27" s="3" t="s">
        <v>16</v>
      </c>
      <c r="M27" s="3">
        <f t="shared" ca="1" si="1"/>
        <v>121</v>
      </c>
      <c r="N27" s="3" t="str">
        <f t="shared" ca="1" si="0"/>
        <v>+ de 40 ans</v>
      </c>
      <c r="O27" s="54" t="str">
        <f>IF(Tableau2[Date Sortie]&gt;=31/12/2020,"Présence au 31/12/2020",IF(Tableau2[Date Sortie]="-","-"))</f>
        <v>Présence au 31/12/2020</v>
      </c>
      <c r="P27" s="1">
        <f ca="1">IF(I:I="-",DATEDIF(Tableau2[[#This Row],[Date Arrivée]],TODAY(),"d"),DATEDIF(Tableau2[[#This Row],[Date Arrivée]],Tableau2[[#This Row],[Date Sortie]],"d"))</f>
        <v>125</v>
      </c>
    </row>
    <row r="28" spans="1:18" ht="20.399999999999999" x14ac:dyDescent="0.3">
      <c r="A28" s="1"/>
      <c r="B28" s="2" t="s">
        <v>59</v>
      </c>
      <c r="C28" s="2"/>
      <c r="D28" s="5"/>
      <c r="E28" s="2"/>
      <c r="F28" s="4"/>
      <c r="G28" s="2"/>
      <c r="H28" s="6">
        <v>44152</v>
      </c>
      <c r="I28" s="6" t="s">
        <v>16</v>
      </c>
      <c r="J28" s="3" t="s">
        <v>14</v>
      </c>
      <c r="K28" s="3"/>
      <c r="L28" s="3" t="s">
        <v>16</v>
      </c>
      <c r="M28" s="3">
        <f t="shared" ca="1" si="1"/>
        <v>121</v>
      </c>
      <c r="N28" s="3" t="str">
        <f t="shared" ca="1" si="0"/>
        <v>+ de 40 ans</v>
      </c>
      <c r="O28" s="54" t="str">
        <f>IF(Tableau2[Date Sortie]&gt;=31/12/2020,"Présence au 31/12/2020",IF(Tableau2[Date Sortie]="-","-"))</f>
        <v>Présence au 31/12/2020</v>
      </c>
      <c r="P28" s="1">
        <f ca="1">IF(I:I="-",DATEDIF(Tableau2[[#This Row],[Date Arrivée]],TODAY(),"d"),DATEDIF(Tableau2[[#This Row],[Date Arrivée]],Tableau2[[#This Row],[Date Sortie]],"d"))</f>
        <v>121</v>
      </c>
    </row>
    <row r="29" spans="1:18" ht="20.399999999999999" x14ac:dyDescent="0.3">
      <c r="A29" s="1"/>
      <c r="B29" s="2" t="s">
        <v>60</v>
      </c>
      <c r="C29" s="2"/>
      <c r="D29" s="5"/>
      <c r="E29" s="2"/>
      <c r="F29" s="4"/>
      <c r="G29" s="2"/>
      <c r="H29" s="6">
        <v>44152</v>
      </c>
      <c r="I29" s="6" t="s">
        <v>16</v>
      </c>
      <c r="J29" s="3" t="s">
        <v>13</v>
      </c>
      <c r="K29" s="3"/>
      <c r="L29" s="3" t="s">
        <v>16</v>
      </c>
      <c r="M29" s="3">
        <f t="shared" ca="1" si="1"/>
        <v>121</v>
      </c>
      <c r="N29" s="3" t="str">
        <f t="shared" ca="1" si="0"/>
        <v>+ de 40 ans</v>
      </c>
      <c r="O29" s="54" t="str">
        <f>IF(Tableau2[Date Sortie]&gt;=31/12/2020,"Présence au 31/12/2020",IF(Tableau2[Date Sortie]="-","-"))</f>
        <v>Présence au 31/12/2020</v>
      </c>
      <c r="P29" s="1">
        <f ca="1">IF(I:I="-",DATEDIF(Tableau2[[#This Row],[Date Arrivée]],TODAY(),"d"),DATEDIF(Tableau2[[#This Row],[Date Arrivée]],Tableau2[[#This Row],[Date Sortie]],"d"))</f>
        <v>121</v>
      </c>
    </row>
    <row r="30" spans="1:18" ht="20.399999999999999" x14ac:dyDescent="0.3">
      <c r="A30" s="1"/>
      <c r="B30" s="2" t="s">
        <v>57</v>
      </c>
      <c r="C30" s="2"/>
      <c r="D30" s="5"/>
      <c r="E30" s="2"/>
      <c r="F30" s="4"/>
      <c r="G30" s="2"/>
      <c r="H30" s="6">
        <v>44152</v>
      </c>
      <c r="I30" s="6" t="s">
        <v>16</v>
      </c>
      <c r="J30" s="3" t="s">
        <v>13</v>
      </c>
      <c r="K30" s="3"/>
      <c r="L30" s="3" t="s">
        <v>16</v>
      </c>
      <c r="M30" s="3">
        <f t="shared" ca="1" si="1"/>
        <v>121</v>
      </c>
      <c r="N30" s="3" t="str">
        <f t="shared" ca="1" si="0"/>
        <v>+ de 40 ans</v>
      </c>
      <c r="O30" s="54" t="str">
        <f>IF(Tableau2[Date Sortie]&gt;=31/12/2020,"Présence au 31/12/2020",IF(Tableau2[Date Sortie]="-","-"))</f>
        <v>Présence au 31/12/2020</v>
      </c>
      <c r="P30" s="1">
        <f ca="1">IF(I:I="-",DATEDIF(Tableau2[[#This Row],[Date Arrivée]],TODAY(),"d"),DATEDIF(Tableau2[[#This Row],[Date Arrivée]],Tableau2[[#This Row],[Date Sortie]],"d"))</f>
        <v>121</v>
      </c>
    </row>
    <row r="31" spans="1:18" ht="20.399999999999999" x14ac:dyDescent="0.3">
      <c r="A31" s="1"/>
      <c r="B31" s="2" t="s">
        <v>61</v>
      </c>
      <c r="C31" s="2"/>
      <c r="D31" s="5"/>
      <c r="E31" s="2"/>
      <c r="F31" s="4"/>
      <c r="G31" s="2"/>
      <c r="H31" s="6">
        <v>44152</v>
      </c>
      <c r="I31" s="6" t="s">
        <v>16</v>
      </c>
      <c r="J31" s="3" t="s">
        <v>1</v>
      </c>
      <c r="K31" s="3"/>
      <c r="L31" s="3" t="s">
        <v>16</v>
      </c>
      <c r="M31" s="3">
        <f t="shared" ca="1" si="1"/>
        <v>121</v>
      </c>
      <c r="N31" s="3" t="str">
        <f t="shared" ca="1" si="0"/>
        <v>+ de 40 ans</v>
      </c>
      <c r="O31" s="54" t="str">
        <f>IF(Tableau2[Date Sortie]&gt;=31/12/2020,"Présence au 31/12/2020",IF(Tableau2[Date Sortie]="-","-"))</f>
        <v>Présence au 31/12/2020</v>
      </c>
      <c r="P31" s="1">
        <f ca="1">IF(I:I="-",DATEDIF(Tableau2[[#This Row],[Date Arrivée]],TODAY(),"d"),DATEDIF(Tableau2[[#This Row],[Date Arrivée]],Tableau2[[#This Row],[Date Sortie]],"d"))</f>
        <v>121</v>
      </c>
    </row>
    <row r="32" spans="1:18" ht="20.399999999999999" x14ac:dyDescent="0.3">
      <c r="A32" s="1"/>
      <c r="B32" s="2" t="s">
        <v>62</v>
      </c>
      <c r="C32" s="2"/>
      <c r="D32" s="5"/>
      <c r="E32" s="2"/>
      <c r="F32" s="4"/>
      <c r="G32" s="2"/>
      <c r="H32" s="6">
        <v>44152</v>
      </c>
      <c r="I32" s="6" t="s">
        <v>16</v>
      </c>
      <c r="J32" s="3" t="s">
        <v>13</v>
      </c>
      <c r="K32" s="3"/>
      <c r="L32" s="3" t="s">
        <v>16</v>
      </c>
      <c r="M32" s="3">
        <f t="shared" ca="1" si="1"/>
        <v>121</v>
      </c>
      <c r="N32" s="3" t="str">
        <f t="shared" ca="1" si="0"/>
        <v>+ de 40 ans</v>
      </c>
      <c r="O32" s="54" t="str">
        <f>IF(Tableau2[Date Sortie]&gt;=31/12/2020,"Présence au 31/12/2020",IF(Tableau2[Date Sortie]="-","-"))</f>
        <v>Présence au 31/12/2020</v>
      </c>
      <c r="P32" s="1">
        <f ca="1">IF(I:I="-",DATEDIF(Tableau2[[#This Row],[Date Arrivée]],TODAY(),"d"),DATEDIF(Tableau2[[#This Row],[Date Arrivée]],Tableau2[[#This Row],[Date Sortie]],"d"))</f>
        <v>121</v>
      </c>
    </row>
    <row r="33" spans="1:16" ht="20.399999999999999" x14ac:dyDescent="0.3">
      <c r="A33" s="1"/>
      <c r="B33" s="2" t="s">
        <v>61</v>
      </c>
      <c r="C33" s="2"/>
      <c r="D33" s="5"/>
      <c r="E33" s="2"/>
      <c r="F33" s="4"/>
      <c r="G33" s="2"/>
      <c r="H33" s="6">
        <v>44154</v>
      </c>
      <c r="I33" s="6" t="s">
        <v>16</v>
      </c>
      <c r="J33" s="3" t="s">
        <v>1</v>
      </c>
      <c r="K33" s="3"/>
      <c r="L33" s="3" t="s">
        <v>16</v>
      </c>
      <c r="M33" s="3">
        <f t="shared" ca="1" si="1"/>
        <v>121</v>
      </c>
      <c r="N33" s="3" t="str">
        <f t="shared" ca="1" si="0"/>
        <v>+ de 40 ans</v>
      </c>
      <c r="O33" s="54" t="str">
        <f>IF(Tableau2[Date Sortie]&gt;=31/12/2020,"Présence au 31/12/2020",IF(Tableau2[Date Sortie]="-","-"))</f>
        <v>Présence au 31/12/2020</v>
      </c>
      <c r="P33" s="1">
        <f ca="1">IF(I:I="-",DATEDIF(Tableau2[[#This Row],[Date Arrivée]],TODAY(),"d"),DATEDIF(Tableau2[[#This Row],[Date Arrivée]],Tableau2[[#This Row],[Date Sortie]],"d"))</f>
        <v>119</v>
      </c>
    </row>
    <row r="34" spans="1:16" ht="20.399999999999999" x14ac:dyDescent="0.3">
      <c r="A34" s="1"/>
      <c r="B34" s="2" t="s">
        <v>63</v>
      </c>
      <c r="C34" s="2"/>
      <c r="D34" s="5"/>
      <c r="E34" s="2"/>
      <c r="F34" s="4"/>
      <c r="G34" s="2"/>
      <c r="H34" s="6">
        <v>44154</v>
      </c>
      <c r="I34" s="6" t="s">
        <v>16</v>
      </c>
      <c r="J34" s="3" t="s">
        <v>1</v>
      </c>
      <c r="K34" s="3"/>
      <c r="L34" s="3" t="s">
        <v>16</v>
      </c>
      <c r="M34" s="3">
        <f t="shared" ref="M34:M65" ca="1" si="2">DATEDIF(D:D,TODAY(),"y")</f>
        <v>121</v>
      </c>
      <c r="N34" s="3" t="str">
        <f t="shared" ca="1" si="0"/>
        <v>+ de 40 ans</v>
      </c>
      <c r="O34" s="54" t="str">
        <f>IF(Tableau2[Date Sortie]&gt;=31/12/2020,"Présence au 31/12/2020",IF(Tableau2[Date Sortie]="-","-"))</f>
        <v>Présence au 31/12/2020</v>
      </c>
      <c r="P34" s="1">
        <f ca="1">IF(I:I="-",DATEDIF(Tableau2[[#This Row],[Date Arrivée]],TODAY(),"d"),DATEDIF(Tableau2[[#This Row],[Date Arrivée]],Tableau2[[#This Row],[Date Sortie]],"d"))</f>
        <v>119</v>
      </c>
    </row>
    <row r="35" spans="1:16" ht="20.399999999999999" x14ac:dyDescent="0.3">
      <c r="A35" s="1"/>
      <c r="B35" s="2" t="s">
        <v>64</v>
      </c>
      <c r="C35" s="2"/>
      <c r="D35" s="5"/>
      <c r="E35" s="2"/>
      <c r="F35" s="4"/>
      <c r="G35" s="2"/>
      <c r="H35" s="6">
        <v>44159</v>
      </c>
      <c r="I35" s="6" t="s">
        <v>16</v>
      </c>
      <c r="J35" s="3" t="s">
        <v>1</v>
      </c>
      <c r="K35" s="3"/>
      <c r="L35" s="3" t="s">
        <v>16</v>
      </c>
      <c r="M35" s="3">
        <f t="shared" ca="1" si="2"/>
        <v>121</v>
      </c>
      <c r="N35" s="3" t="str">
        <f t="shared" ca="1" si="0"/>
        <v>+ de 40 ans</v>
      </c>
      <c r="O35" s="54" t="str">
        <f>IF(Tableau2[Date Sortie]&gt;=31/12/2020,"Présence au 31/12/2020",IF(Tableau2[Date Sortie]="-","-"))</f>
        <v>Présence au 31/12/2020</v>
      </c>
      <c r="P35" s="1">
        <f ca="1">IF(I:I="-",DATEDIF(Tableau2[[#This Row],[Date Arrivée]],TODAY(),"d"),DATEDIF(Tableau2[[#This Row],[Date Arrivée]],Tableau2[[#This Row],[Date Sortie]],"d"))</f>
        <v>114</v>
      </c>
    </row>
    <row r="36" spans="1:16" ht="20.399999999999999" x14ac:dyDescent="0.3">
      <c r="A36" s="1"/>
      <c r="B36" s="2" t="s">
        <v>65</v>
      </c>
      <c r="C36" s="2"/>
      <c r="D36" s="5"/>
      <c r="E36" s="2"/>
      <c r="F36" s="4"/>
      <c r="G36" s="2"/>
      <c r="H36" s="6">
        <v>44159</v>
      </c>
      <c r="I36" s="6" t="s">
        <v>16</v>
      </c>
      <c r="J36" s="3" t="s">
        <v>13</v>
      </c>
      <c r="K36" s="3"/>
      <c r="L36" s="3" t="s">
        <v>16</v>
      </c>
      <c r="M36" s="3">
        <f t="shared" ca="1" si="2"/>
        <v>121</v>
      </c>
      <c r="N36" s="3" t="str">
        <f t="shared" ca="1" si="0"/>
        <v>+ de 40 ans</v>
      </c>
      <c r="O36" s="54" t="str">
        <f>IF(Tableau2[Date Sortie]&gt;=31/12/2020,"Présence au 31/12/2020",IF(Tableau2[Date Sortie]="-","-"))</f>
        <v>Présence au 31/12/2020</v>
      </c>
      <c r="P36" s="1">
        <f ca="1">IF(I:I="-",DATEDIF(Tableau2[[#This Row],[Date Arrivée]],TODAY(),"d"),DATEDIF(Tableau2[[#This Row],[Date Arrivée]],Tableau2[[#This Row],[Date Sortie]],"d"))</f>
        <v>114</v>
      </c>
    </row>
    <row r="37" spans="1:16" ht="20.399999999999999" x14ac:dyDescent="0.3">
      <c r="A37" s="1"/>
      <c r="B37" s="2" t="s">
        <v>66</v>
      </c>
      <c r="C37" s="2"/>
      <c r="D37" s="5"/>
      <c r="E37" s="2"/>
      <c r="F37" s="4"/>
      <c r="G37" s="2"/>
      <c r="H37" s="6">
        <v>44159</v>
      </c>
      <c r="I37" s="6" t="s">
        <v>16</v>
      </c>
      <c r="J37" s="3" t="s">
        <v>1</v>
      </c>
      <c r="K37" s="3"/>
      <c r="L37" s="3" t="s">
        <v>16</v>
      </c>
      <c r="M37" s="3">
        <f t="shared" ca="1" si="2"/>
        <v>121</v>
      </c>
      <c r="N37" s="3" t="str">
        <f t="shared" ca="1" si="0"/>
        <v>+ de 40 ans</v>
      </c>
      <c r="O37" s="54" t="str">
        <f>IF(Tableau2[Date Sortie]&gt;=31/12/2020,"Présence au 31/12/2020",IF(Tableau2[Date Sortie]="-","-"))</f>
        <v>Présence au 31/12/2020</v>
      </c>
      <c r="P37" s="1">
        <f ca="1">IF(I:I="-",DATEDIF(Tableau2[[#This Row],[Date Arrivée]],TODAY(),"d"),DATEDIF(Tableau2[[#This Row],[Date Arrivée]],Tableau2[[#This Row],[Date Sortie]],"d"))</f>
        <v>114</v>
      </c>
    </row>
    <row r="38" spans="1:16" ht="20.399999999999999" x14ac:dyDescent="0.3">
      <c r="A38" s="1"/>
      <c r="B38" s="2" t="s">
        <v>61</v>
      </c>
      <c r="C38" s="2"/>
      <c r="D38" s="5"/>
      <c r="E38" s="2"/>
      <c r="F38" s="4"/>
      <c r="G38" s="2"/>
      <c r="H38" s="6">
        <v>44159</v>
      </c>
      <c r="I38" s="6" t="s">
        <v>16</v>
      </c>
      <c r="J38" s="3" t="s">
        <v>1</v>
      </c>
      <c r="K38" s="3"/>
      <c r="L38" s="3" t="s">
        <v>16</v>
      </c>
      <c r="M38" s="3">
        <f t="shared" ca="1" si="2"/>
        <v>121</v>
      </c>
      <c r="N38" s="3" t="str">
        <f t="shared" ca="1" si="0"/>
        <v>+ de 40 ans</v>
      </c>
      <c r="O38" s="54" t="str">
        <f>IF(Tableau2[Date Sortie]&gt;=31/12/2020,"Présence au 31/12/2020",IF(Tableau2[Date Sortie]="-","-"))</f>
        <v>Présence au 31/12/2020</v>
      </c>
      <c r="P38" s="1">
        <f ca="1">IF(I:I="-",DATEDIF(Tableau2[[#This Row],[Date Arrivée]],TODAY(),"d"),DATEDIF(Tableau2[[#This Row],[Date Arrivée]],Tableau2[[#This Row],[Date Sortie]],"d"))</f>
        <v>114</v>
      </c>
    </row>
    <row r="39" spans="1:16" ht="20.399999999999999" x14ac:dyDescent="0.3">
      <c r="A39" s="1"/>
      <c r="B39" s="2" t="s">
        <v>67</v>
      </c>
      <c r="C39" s="2"/>
      <c r="D39" s="5"/>
      <c r="E39" s="2"/>
      <c r="F39" s="4"/>
      <c r="G39" s="2"/>
      <c r="H39" s="6">
        <v>44161</v>
      </c>
      <c r="I39" s="6" t="s">
        <v>16</v>
      </c>
      <c r="J39" s="3" t="s">
        <v>1</v>
      </c>
      <c r="K39" s="3"/>
      <c r="L39" s="3" t="s">
        <v>16</v>
      </c>
      <c r="M39" s="3">
        <f t="shared" ca="1" si="2"/>
        <v>121</v>
      </c>
      <c r="N39" s="3" t="str">
        <f t="shared" ca="1" si="0"/>
        <v>+ de 40 ans</v>
      </c>
      <c r="O39" s="54" t="str">
        <f>IF(Tableau2[Date Sortie]&gt;=31/12/2020,"Présence au 31/12/2020",IF(Tableau2[Date Sortie]="-","-"))</f>
        <v>Présence au 31/12/2020</v>
      </c>
      <c r="P39" s="1">
        <f ca="1">IF(I:I="-",DATEDIF(Tableau2[[#This Row],[Date Arrivée]],TODAY(),"d"),DATEDIF(Tableau2[[#This Row],[Date Arrivée]],Tableau2[[#This Row],[Date Sortie]],"d"))</f>
        <v>112</v>
      </c>
    </row>
    <row r="40" spans="1:16" ht="20.399999999999999" x14ac:dyDescent="0.3">
      <c r="A40" s="1"/>
      <c r="B40" s="2" t="s">
        <v>59</v>
      </c>
      <c r="C40" s="2"/>
      <c r="D40" s="5"/>
      <c r="E40" s="2"/>
      <c r="F40" s="4"/>
      <c r="G40" s="2"/>
      <c r="H40" s="6">
        <v>44174</v>
      </c>
      <c r="I40" s="6" t="s">
        <v>16</v>
      </c>
      <c r="J40" s="3" t="s">
        <v>1</v>
      </c>
      <c r="K40" s="3"/>
      <c r="L40" s="3" t="s">
        <v>16</v>
      </c>
      <c r="M40" s="3">
        <f t="shared" ca="1" si="2"/>
        <v>121</v>
      </c>
      <c r="N40" s="3" t="str">
        <f t="shared" ca="1" si="0"/>
        <v>+ de 40 ans</v>
      </c>
      <c r="O40" s="54" t="str">
        <f>IF(Tableau2[Date Sortie]&gt;=31/12/2020,"Présence au 31/12/2020",IF(Tableau2[Date Sortie]="-","-"))</f>
        <v>Présence au 31/12/2020</v>
      </c>
      <c r="P40" s="1">
        <f ca="1">IF(I:I="-",DATEDIF(Tableau2[[#This Row],[Date Arrivée]],TODAY(),"d"),DATEDIF(Tableau2[[#This Row],[Date Arrivée]],Tableau2[[#This Row],[Date Sortie]],"d"))</f>
        <v>99</v>
      </c>
    </row>
    <row r="41" spans="1:16" ht="20.399999999999999" x14ac:dyDescent="0.3">
      <c r="A41" s="1"/>
      <c r="B41" s="2" t="s">
        <v>68</v>
      </c>
      <c r="C41" s="2"/>
      <c r="D41" s="5"/>
      <c r="E41" s="2"/>
      <c r="F41" s="4"/>
      <c r="G41" s="2"/>
      <c r="H41" s="6">
        <v>44174</v>
      </c>
      <c r="I41" s="6" t="s">
        <v>16</v>
      </c>
      <c r="J41" s="3" t="s">
        <v>1</v>
      </c>
      <c r="K41" s="3"/>
      <c r="L41" s="3" t="s">
        <v>16</v>
      </c>
      <c r="M41" s="3">
        <f t="shared" ca="1" si="2"/>
        <v>121</v>
      </c>
      <c r="N41" s="3" t="str">
        <f t="shared" ca="1" si="0"/>
        <v>+ de 40 ans</v>
      </c>
      <c r="O41" s="54" t="str">
        <f>IF(Tableau2[Date Sortie]&gt;=31/12/2020,"Présence au 31/12/2020",IF(Tableau2[Date Sortie]="-","-"))</f>
        <v>Présence au 31/12/2020</v>
      </c>
      <c r="P41" s="1">
        <f ca="1">IF(I:I="-",DATEDIF(Tableau2[[#This Row],[Date Arrivée]],TODAY(),"d"),DATEDIF(Tableau2[[#This Row],[Date Arrivée]],Tableau2[[#This Row],[Date Sortie]],"d"))</f>
        <v>99</v>
      </c>
    </row>
    <row r="42" spans="1:16" ht="20.399999999999999" x14ac:dyDescent="0.3">
      <c r="A42" s="1"/>
      <c r="B42" s="2" t="s">
        <v>68</v>
      </c>
      <c r="C42" s="2"/>
      <c r="D42" s="5"/>
      <c r="E42" s="2"/>
      <c r="F42" s="4"/>
      <c r="G42" s="2"/>
      <c r="H42" s="6">
        <v>44207</v>
      </c>
      <c r="I42" s="6" t="s">
        <v>16</v>
      </c>
      <c r="J42" s="3" t="s">
        <v>13</v>
      </c>
      <c r="K42" s="3"/>
      <c r="L42" s="3" t="s">
        <v>16</v>
      </c>
      <c r="M42" s="3">
        <f t="shared" ca="1" si="2"/>
        <v>121</v>
      </c>
      <c r="N42" s="3" t="str">
        <f t="shared" ca="1" si="0"/>
        <v>+ de 40 ans</v>
      </c>
      <c r="O42" s="54" t="str">
        <f>IF(Tableau2[Date Sortie]&gt;=31/12/2020,"Présence au 31/12/2020",IF(Tableau2[Date Sortie]="-","-"))</f>
        <v>Présence au 31/12/2020</v>
      </c>
      <c r="P42" s="1">
        <f ca="1">IF(I:I="-",DATEDIF(Tableau2[[#This Row],[Date Arrivée]],TODAY(),"d"),DATEDIF(Tableau2[[#This Row],[Date Arrivée]],Tableau2[[#This Row],[Date Sortie]],"d"))</f>
        <v>66</v>
      </c>
    </row>
    <row r="43" spans="1:16" ht="20.399999999999999" x14ac:dyDescent="0.3">
      <c r="A43" s="1"/>
      <c r="B43" s="2" t="s">
        <v>61</v>
      </c>
      <c r="C43" s="2"/>
      <c r="D43" s="5"/>
      <c r="E43" s="2"/>
      <c r="F43" s="4"/>
      <c r="G43" s="2"/>
      <c r="H43" s="6">
        <v>44214</v>
      </c>
      <c r="I43" s="6" t="s">
        <v>16</v>
      </c>
      <c r="J43" s="3" t="s">
        <v>13</v>
      </c>
      <c r="K43" s="3"/>
      <c r="L43" s="3" t="s">
        <v>16</v>
      </c>
      <c r="M43" s="3">
        <f t="shared" ca="1" si="2"/>
        <v>121</v>
      </c>
      <c r="N43" s="3" t="str">
        <f t="shared" ca="1" si="0"/>
        <v>+ de 40 ans</v>
      </c>
      <c r="O43" s="54" t="str">
        <f>IF(Tableau2[Date Sortie]&gt;=31/12/2020,"Présence au 31/12/2020",IF(Tableau2[Date Sortie]="-","-"))</f>
        <v>Présence au 31/12/2020</v>
      </c>
      <c r="P43" s="1">
        <f ca="1">IF(I:I="-",DATEDIF(Tableau2[[#This Row],[Date Arrivée]],TODAY(),"d"),DATEDIF(Tableau2[[#This Row],[Date Arrivée]],Tableau2[[#This Row],[Date Sortie]],"d"))</f>
        <v>59</v>
      </c>
    </row>
    <row r="44" spans="1:16" ht="20.399999999999999" x14ac:dyDescent="0.3">
      <c r="A44" s="1"/>
      <c r="B44" s="2" t="s">
        <v>69</v>
      </c>
      <c r="C44" s="2"/>
      <c r="D44" s="5"/>
      <c r="E44" s="2"/>
      <c r="F44" s="4"/>
      <c r="G44" s="2"/>
      <c r="H44" s="6">
        <v>44214</v>
      </c>
      <c r="I44" s="6" t="s">
        <v>16</v>
      </c>
      <c r="J44" s="3" t="s">
        <v>13</v>
      </c>
      <c r="K44" s="3"/>
      <c r="L44" s="3" t="s">
        <v>16</v>
      </c>
      <c r="M44" s="3">
        <f t="shared" ca="1" si="2"/>
        <v>121</v>
      </c>
      <c r="N44" s="3" t="str">
        <f t="shared" ca="1" si="0"/>
        <v>+ de 40 ans</v>
      </c>
      <c r="O44" s="54" t="str">
        <f>IF(Tableau2[Date Sortie]&gt;=31/12/2020,"Présence au 31/12/2020",IF(Tableau2[Date Sortie]="-","-"))</f>
        <v>Présence au 31/12/2020</v>
      </c>
      <c r="P44" s="1">
        <f ca="1">IF(I:I="-",DATEDIF(Tableau2[[#This Row],[Date Arrivée]],TODAY(),"d"),DATEDIF(Tableau2[[#This Row],[Date Arrivée]],Tableau2[[#This Row],[Date Sortie]],"d"))</f>
        <v>59</v>
      </c>
    </row>
    <row r="45" spans="1:16" ht="20.399999999999999" x14ac:dyDescent="0.3">
      <c r="A45" s="1"/>
      <c r="B45" s="2" t="s">
        <v>70</v>
      </c>
      <c r="C45" s="2"/>
      <c r="D45" s="5"/>
      <c r="E45" s="2"/>
      <c r="F45" s="4"/>
      <c r="G45" s="2"/>
      <c r="H45" s="6">
        <v>44217</v>
      </c>
      <c r="I45" s="6" t="s">
        <v>16</v>
      </c>
      <c r="J45" s="3" t="s">
        <v>13</v>
      </c>
      <c r="K45" s="3"/>
      <c r="L45" s="3" t="s">
        <v>16</v>
      </c>
      <c r="M45" s="3">
        <f t="shared" ca="1" si="2"/>
        <v>121</v>
      </c>
      <c r="N45" s="3" t="str">
        <f t="shared" ca="1" si="0"/>
        <v>+ de 40 ans</v>
      </c>
      <c r="O45" s="54" t="str">
        <f>IF(Tableau2[Date Sortie]&gt;=31/12/2020,"Présence au 31/12/2020",IF(Tableau2[Date Sortie]="-","-"))</f>
        <v>Présence au 31/12/2020</v>
      </c>
      <c r="P45" s="1">
        <f ca="1">IF(I:I="-",DATEDIF(Tableau2[[#This Row],[Date Arrivée]],TODAY(),"d"),DATEDIF(Tableau2[[#This Row],[Date Arrivée]],Tableau2[[#This Row],[Date Sortie]],"d"))</f>
        <v>56</v>
      </c>
    </row>
    <row r="46" spans="1:16" ht="20.399999999999999" x14ac:dyDescent="0.3">
      <c r="A46" s="1"/>
      <c r="B46" s="2" t="s">
        <v>70</v>
      </c>
      <c r="C46" s="2"/>
      <c r="D46" s="5"/>
      <c r="E46" s="2"/>
      <c r="F46" s="4"/>
      <c r="G46" s="2"/>
      <c r="H46" s="6">
        <v>44217</v>
      </c>
      <c r="I46" s="6" t="s">
        <v>16</v>
      </c>
      <c r="J46" s="3" t="s">
        <v>13</v>
      </c>
      <c r="K46" s="3" t="s">
        <v>35</v>
      </c>
      <c r="L46" s="3" t="s">
        <v>16</v>
      </c>
      <c r="M46" s="3">
        <f t="shared" ca="1" si="2"/>
        <v>121</v>
      </c>
      <c r="N46" s="3" t="str">
        <f t="shared" ca="1" si="0"/>
        <v>+ de 40 ans</v>
      </c>
      <c r="O46" s="54" t="str">
        <f>IF(Tableau2[Date Sortie]&gt;=31/12/2020,"Présence au 31/12/2020",IF(Tableau2[Date Sortie]="-","-"))</f>
        <v>Présence au 31/12/2020</v>
      </c>
      <c r="P46" s="1">
        <f ca="1">IF(I:I="-",DATEDIF(Tableau2[[#This Row],[Date Arrivée]],TODAY(),"d"),DATEDIF(Tableau2[[#This Row],[Date Arrivée]],Tableau2[[#This Row],[Date Sortie]],"d"))</f>
        <v>56</v>
      </c>
    </row>
    <row r="47" spans="1:16" ht="20.399999999999999" x14ac:dyDescent="0.3">
      <c r="A47" s="1"/>
      <c r="B47" s="2" t="s">
        <v>70</v>
      </c>
      <c r="C47" s="2"/>
      <c r="D47" s="5"/>
      <c r="E47" s="2"/>
      <c r="F47" s="4"/>
      <c r="G47" s="2"/>
      <c r="H47" s="6">
        <v>44231</v>
      </c>
      <c r="I47" s="6" t="s">
        <v>16</v>
      </c>
      <c r="J47" s="3" t="s">
        <v>13</v>
      </c>
      <c r="K47" s="3"/>
      <c r="L47" s="3" t="s">
        <v>16</v>
      </c>
      <c r="M47" s="3">
        <f t="shared" ca="1" si="2"/>
        <v>121</v>
      </c>
      <c r="N47" s="3" t="str">
        <f t="shared" ca="1" si="0"/>
        <v>+ de 40 ans</v>
      </c>
      <c r="O47" s="54" t="str">
        <f>IF(Tableau2[Date Sortie]&gt;=31/12/2020,"Présence au 31/12/2020",IF(Tableau2[Date Sortie]="-","-"))</f>
        <v>Présence au 31/12/2020</v>
      </c>
      <c r="P47" s="1">
        <f ca="1">IF(I:I="-",DATEDIF(Tableau2[[#This Row],[Date Arrivée]],TODAY(),"d"),DATEDIF(Tableau2[[#This Row],[Date Arrivée]],Tableau2[[#This Row],[Date Sortie]],"d"))</f>
        <v>42</v>
      </c>
    </row>
    <row r="48" spans="1:16" ht="20.399999999999999" x14ac:dyDescent="0.3">
      <c r="A48" s="1"/>
      <c r="B48" s="2" t="s">
        <v>61</v>
      </c>
      <c r="C48" s="2"/>
      <c r="D48" s="5"/>
      <c r="E48" s="2"/>
      <c r="F48" s="4"/>
      <c r="G48" s="2"/>
      <c r="H48" s="6">
        <v>44231</v>
      </c>
      <c r="I48" s="6" t="s">
        <v>16</v>
      </c>
      <c r="J48" s="3" t="s">
        <v>13</v>
      </c>
      <c r="K48" s="3"/>
      <c r="L48" s="3" t="s">
        <v>16</v>
      </c>
      <c r="M48" s="3">
        <f t="shared" ca="1" si="2"/>
        <v>121</v>
      </c>
      <c r="N48" s="3" t="str">
        <f t="shared" ca="1" si="0"/>
        <v>+ de 40 ans</v>
      </c>
      <c r="O48" s="54" t="str">
        <f>IF(Tableau2[Date Sortie]&gt;=31/12/2020,"Présence au 31/12/2020",IF(Tableau2[Date Sortie]="-","-"))</f>
        <v>Présence au 31/12/2020</v>
      </c>
      <c r="P48" s="1">
        <f ca="1">IF(I:I="-",DATEDIF(Tableau2[[#This Row],[Date Arrivée]],TODAY(),"d"),DATEDIF(Tableau2[[#This Row],[Date Arrivée]],Tableau2[[#This Row],[Date Sortie]],"d"))</f>
        <v>42</v>
      </c>
    </row>
    <row r="49" spans="1:18" ht="20.399999999999999" x14ac:dyDescent="0.3">
      <c r="A49" s="1"/>
      <c r="B49" s="2" t="s">
        <v>71</v>
      </c>
      <c r="C49" s="2"/>
      <c r="D49" s="5"/>
      <c r="E49" s="2"/>
      <c r="F49" s="4"/>
      <c r="G49" s="2"/>
      <c r="H49" s="6">
        <v>44231</v>
      </c>
      <c r="I49" s="6" t="s">
        <v>16</v>
      </c>
      <c r="J49" s="3" t="s">
        <v>13</v>
      </c>
      <c r="K49" s="3"/>
      <c r="L49" s="3" t="s">
        <v>16</v>
      </c>
      <c r="M49" s="3">
        <f t="shared" ca="1" si="2"/>
        <v>121</v>
      </c>
      <c r="N49" s="3" t="str">
        <f t="shared" ca="1" si="0"/>
        <v>+ de 40 ans</v>
      </c>
      <c r="O49" s="54" t="str">
        <f>IF(Tableau2[Date Sortie]&gt;=31/12/2020,"Présence au 31/12/2020",IF(Tableau2[Date Sortie]="-","-"))</f>
        <v>Présence au 31/12/2020</v>
      </c>
      <c r="P49" s="1">
        <f ca="1">IF(I:I="-",DATEDIF(Tableau2[[#This Row],[Date Arrivée]],TODAY(),"d"),DATEDIF(Tableau2[[#This Row],[Date Arrivée]],Tableau2[[#This Row],[Date Sortie]],"d"))</f>
        <v>42</v>
      </c>
    </row>
    <row r="50" spans="1:18" ht="20.399999999999999" x14ac:dyDescent="0.3">
      <c r="A50" s="1"/>
      <c r="B50" s="2" t="s">
        <v>69</v>
      </c>
      <c r="C50" s="2"/>
      <c r="D50" s="5"/>
      <c r="E50" s="2"/>
      <c r="F50" s="4"/>
      <c r="G50" s="2"/>
      <c r="H50" s="6">
        <v>44231</v>
      </c>
      <c r="I50" s="6" t="s">
        <v>16</v>
      </c>
      <c r="J50" s="3" t="s">
        <v>13</v>
      </c>
      <c r="K50" s="3"/>
      <c r="L50" s="3" t="s">
        <v>16</v>
      </c>
      <c r="M50" s="3">
        <f t="shared" ca="1" si="2"/>
        <v>121</v>
      </c>
      <c r="N50" s="3" t="str">
        <f t="shared" ca="1" si="0"/>
        <v>+ de 40 ans</v>
      </c>
      <c r="O50" s="54" t="str">
        <f>IF(Tableau2[Date Sortie]&gt;=31/12/2020,"Présence au 31/12/2020",IF(Tableau2[Date Sortie]="-","-"))</f>
        <v>Présence au 31/12/2020</v>
      </c>
      <c r="P50" s="1">
        <f ca="1">IF(I:I="-",DATEDIF(Tableau2[[#This Row],[Date Arrivée]],TODAY(),"d"),DATEDIF(Tableau2[[#This Row],[Date Arrivée]],Tableau2[[#This Row],[Date Sortie]],"d"))</f>
        <v>42</v>
      </c>
      <c r="R50" s="53">
        <v>44196</v>
      </c>
    </row>
    <row r="51" spans="1:18" ht="20.399999999999999" x14ac:dyDescent="0.3">
      <c r="A51" s="1"/>
      <c r="B51" s="2" t="s">
        <v>70</v>
      </c>
      <c r="C51" s="2"/>
      <c r="D51" s="5"/>
      <c r="E51" s="2"/>
      <c r="F51" s="4"/>
      <c r="G51" s="2"/>
      <c r="H51" s="6">
        <v>44249</v>
      </c>
      <c r="I51" s="6" t="s">
        <v>16</v>
      </c>
      <c r="J51" s="3" t="s">
        <v>14</v>
      </c>
      <c r="K51" s="3"/>
      <c r="L51" s="3" t="s">
        <v>16</v>
      </c>
      <c r="M51" s="3">
        <f t="shared" ca="1" si="2"/>
        <v>121</v>
      </c>
      <c r="N51" s="3" t="str">
        <f t="shared" ca="1" si="0"/>
        <v>+ de 40 ans</v>
      </c>
      <c r="O51" s="54" t="str">
        <f>IF(Tableau2[Date Sortie]&gt;=31/12/2020,"Présence au 31/12/2020",IF(Tableau2[Date Sortie]="-","-"))</f>
        <v>Présence au 31/12/2020</v>
      </c>
      <c r="P51" s="1">
        <f ca="1">IF(I:I="-",DATEDIF(Tableau2[[#This Row],[Date Arrivée]],TODAY(),"d"),DATEDIF(Tableau2[[#This Row],[Date Arrivée]],Tableau2[[#This Row],[Date Sortie]],"d"))</f>
        <v>24</v>
      </c>
    </row>
    <row r="52" spans="1:18" ht="20.399999999999999" x14ac:dyDescent="0.3">
      <c r="A52" s="1"/>
      <c r="B52" s="2" t="s">
        <v>72</v>
      </c>
      <c r="C52" s="2"/>
      <c r="D52" s="5"/>
      <c r="E52" s="2"/>
      <c r="F52" s="4"/>
      <c r="G52" s="2"/>
      <c r="H52" s="6">
        <v>44252</v>
      </c>
      <c r="I52" s="6" t="s">
        <v>16</v>
      </c>
      <c r="J52" s="3" t="s">
        <v>13</v>
      </c>
      <c r="K52" s="3"/>
      <c r="L52" s="3" t="s">
        <v>16</v>
      </c>
      <c r="M52" s="3">
        <f t="shared" ca="1" si="2"/>
        <v>121</v>
      </c>
      <c r="N52" s="3" t="str">
        <f t="shared" ca="1" si="0"/>
        <v>+ de 40 ans</v>
      </c>
      <c r="O52" s="54" t="str">
        <f>IF(Tableau2[Date Sortie]&gt;=31/12/2020,"Présence au 31/12/2020",IF(Tableau2[Date Sortie]="-","-"))</f>
        <v>Présence au 31/12/2020</v>
      </c>
      <c r="P52" s="1">
        <f ca="1">IF(I:I="-",DATEDIF(Tableau2[[#This Row],[Date Arrivée]],TODAY(),"d"),DATEDIF(Tableau2[[#This Row],[Date Arrivée]],Tableau2[[#This Row],[Date Sortie]],"d"))</f>
        <v>21</v>
      </c>
    </row>
    <row r="53" spans="1:18" ht="20.399999999999999" x14ac:dyDescent="0.3">
      <c r="A53" s="1"/>
      <c r="B53" s="2" t="s">
        <v>70</v>
      </c>
      <c r="C53" s="2"/>
      <c r="D53" s="5"/>
      <c r="E53" s="2"/>
      <c r="F53" s="4"/>
      <c r="G53" s="2"/>
      <c r="H53" s="6">
        <v>44252</v>
      </c>
      <c r="I53" s="6" t="s">
        <v>16</v>
      </c>
      <c r="J53" s="3" t="s">
        <v>14</v>
      </c>
      <c r="K53" s="3"/>
      <c r="L53" s="3" t="s">
        <v>16</v>
      </c>
      <c r="M53" s="3">
        <f t="shared" ca="1" si="2"/>
        <v>121</v>
      </c>
      <c r="N53" s="3" t="str">
        <f t="shared" ca="1" si="0"/>
        <v>+ de 40 ans</v>
      </c>
      <c r="O53" s="54" t="str">
        <f>IF(Tableau2[Date Sortie]&gt;=31/12/2020,"Présence au 31/12/2020",IF(Tableau2[Date Sortie]="-","-"))</f>
        <v>Présence au 31/12/2020</v>
      </c>
      <c r="P53" s="1">
        <f ca="1">IF(I:I="-",DATEDIF(Tableau2[[#This Row],[Date Arrivée]],TODAY(),"d"),DATEDIF(Tableau2[[#This Row],[Date Arrivée]],Tableau2[[#This Row],[Date Sortie]],"d"))</f>
        <v>21</v>
      </c>
    </row>
    <row r="54" spans="1:18" ht="20.399999999999999" x14ac:dyDescent="0.3">
      <c r="A54" s="1"/>
      <c r="B54" s="2" t="s">
        <v>61</v>
      </c>
      <c r="C54" s="2"/>
      <c r="D54" s="5"/>
      <c r="E54" s="2"/>
      <c r="F54" s="4"/>
      <c r="G54" s="2"/>
      <c r="H54" s="6">
        <v>44252</v>
      </c>
      <c r="I54" s="6" t="s">
        <v>16</v>
      </c>
      <c r="J54" s="3" t="s">
        <v>14</v>
      </c>
      <c r="K54" s="3"/>
      <c r="L54" s="3" t="s">
        <v>16</v>
      </c>
      <c r="M54" s="3">
        <f t="shared" ca="1" si="2"/>
        <v>121</v>
      </c>
      <c r="N54" s="3" t="str">
        <f t="shared" ca="1" si="0"/>
        <v>+ de 40 ans</v>
      </c>
      <c r="O54" s="54" t="str">
        <f>IF(Tableau2[Date Sortie]&gt;=31/12/2020,"Présence au 31/12/2020",IF(Tableau2[Date Sortie]="-","-"))</f>
        <v>Présence au 31/12/2020</v>
      </c>
      <c r="P54" s="1">
        <f ca="1">IF(I:I="-",DATEDIF(Tableau2[[#This Row],[Date Arrivée]],TODAY(),"d"),DATEDIF(Tableau2[[#This Row],[Date Arrivée]],Tableau2[[#This Row],[Date Sortie]],"d"))</f>
        <v>21</v>
      </c>
    </row>
    <row r="55" spans="1:18" ht="20.399999999999999" x14ac:dyDescent="0.3">
      <c r="A55" s="1"/>
      <c r="B55" s="2" t="s">
        <v>73</v>
      </c>
      <c r="C55" s="2"/>
      <c r="D55" s="5"/>
      <c r="E55" s="2"/>
      <c r="F55" s="4"/>
      <c r="G55" s="2"/>
      <c r="H55" s="6">
        <v>44256</v>
      </c>
      <c r="I55" s="6" t="s">
        <v>16</v>
      </c>
      <c r="J55" s="3" t="s">
        <v>13</v>
      </c>
      <c r="K55" s="3"/>
      <c r="L55" s="3" t="s">
        <v>16</v>
      </c>
      <c r="M55" s="3">
        <f t="shared" ca="1" si="2"/>
        <v>121</v>
      </c>
      <c r="N55" s="3" t="str">
        <f t="shared" ca="1" si="0"/>
        <v>+ de 40 ans</v>
      </c>
      <c r="O55" s="54" t="str">
        <f>IF(Tableau2[Date Sortie]&gt;=31/12/2020,"Présence au 31/12/2020",IF(Tableau2[Date Sortie]="-","-"))</f>
        <v>Présence au 31/12/2020</v>
      </c>
      <c r="P55" s="1">
        <f ca="1">IF(I:I="-",DATEDIF(Tableau2[[#This Row],[Date Arrivée]],TODAY(),"d"),DATEDIF(Tableau2[[#This Row],[Date Arrivée]],Tableau2[[#This Row],[Date Sortie]],"d"))</f>
        <v>17</v>
      </c>
    </row>
    <row r="56" spans="1:18" ht="20.399999999999999" x14ac:dyDescent="0.3">
      <c r="A56" s="1"/>
      <c r="B56" s="2" t="s">
        <v>53</v>
      </c>
      <c r="C56" s="2"/>
      <c r="D56" s="5"/>
      <c r="E56" s="2"/>
      <c r="F56" s="4"/>
      <c r="G56" s="2"/>
      <c r="H56" s="6">
        <v>44256</v>
      </c>
      <c r="I56" s="6" t="s">
        <v>16</v>
      </c>
      <c r="J56" s="3" t="s">
        <v>13</v>
      </c>
      <c r="K56" s="3"/>
      <c r="L56" s="3" t="s">
        <v>16</v>
      </c>
      <c r="M56" s="3">
        <f t="shared" ca="1" si="2"/>
        <v>121</v>
      </c>
      <c r="N56" s="3" t="str">
        <f t="shared" ca="1" si="0"/>
        <v>+ de 40 ans</v>
      </c>
      <c r="O56" s="54" t="str">
        <f>IF(Tableau2[Date Sortie]&gt;=31/12/2020,"Présence au 31/12/2020",IF(Tableau2[Date Sortie]="-","-"))</f>
        <v>Présence au 31/12/2020</v>
      </c>
      <c r="P56" s="1">
        <f ca="1">IF(I:I="-",DATEDIF(Tableau2[[#This Row],[Date Arrivée]],TODAY(),"d"),DATEDIF(Tableau2[[#This Row],[Date Arrivée]],Tableau2[[#This Row],[Date Sortie]],"d"))</f>
        <v>17</v>
      </c>
    </row>
    <row r="57" spans="1:18" ht="20.399999999999999" x14ac:dyDescent="0.3">
      <c r="A57" s="1"/>
      <c r="B57" s="2" t="s">
        <v>73</v>
      </c>
      <c r="C57" s="2"/>
      <c r="D57" s="5"/>
      <c r="E57" s="2"/>
      <c r="F57" s="4"/>
      <c r="G57" s="2"/>
      <c r="H57" s="6">
        <v>44256</v>
      </c>
      <c r="I57" s="6" t="s">
        <v>16</v>
      </c>
      <c r="J57" s="3" t="s">
        <v>13</v>
      </c>
      <c r="K57" s="3"/>
      <c r="L57" s="3" t="s">
        <v>16</v>
      </c>
      <c r="M57" s="3">
        <f t="shared" ca="1" si="2"/>
        <v>121</v>
      </c>
      <c r="N57" s="3" t="str">
        <f t="shared" ca="1" si="0"/>
        <v>+ de 40 ans</v>
      </c>
      <c r="O57" s="54" t="str">
        <f>IF(Tableau2[Date Sortie]&gt;=31/12/2020,"Présence au 31/12/2020",IF(Tableau2[Date Sortie]="-","-"))</f>
        <v>Présence au 31/12/2020</v>
      </c>
      <c r="P57" s="1">
        <f ca="1">IF(I:I="-",DATEDIF(Tableau2[[#This Row],[Date Arrivée]],TODAY(),"d"),DATEDIF(Tableau2[[#This Row],[Date Arrivée]],Tableau2[[#This Row],[Date Sortie]],"d"))</f>
        <v>17</v>
      </c>
    </row>
    <row r="58" spans="1:18" ht="20.399999999999999" x14ac:dyDescent="0.3">
      <c r="A58" s="1"/>
      <c r="B58" s="2" t="s">
        <v>53</v>
      </c>
      <c r="C58" s="2"/>
      <c r="D58" s="5"/>
      <c r="E58" s="2"/>
      <c r="F58" s="4"/>
      <c r="G58" s="2"/>
      <c r="H58" s="6">
        <v>44256</v>
      </c>
      <c r="I58" s="6" t="s">
        <v>16</v>
      </c>
      <c r="J58" s="3" t="s">
        <v>13</v>
      </c>
      <c r="K58" s="3"/>
      <c r="L58" s="3" t="s">
        <v>16</v>
      </c>
      <c r="M58" s="3">
        <f t="shared" ca="1" si="2"/>
        <v>121</v>
      </c>
      <c r="N58" s="3" t="str">
        <f t="shared" ca="1" si="0"/>
        <v>+ de 40 ans</v>
      </c>
      <c r="O58" s="54" t="str">
        <f>IF(Tableau2[Date Sortie]&gt;=31/12/2020,"Présence au 31/12/2020",IF(Tableau2[Date Sortie]="-","-"))</f>
        <v>Présence au 31/12/2020</v>
      </c>
      <c r="P58" s="1">
        <f ca="1">IF(I:I="-",DATEDIF(Tableau2[[#This Row],[Date Arrivée]],TODAY(),"d"),DATEDIF(Tableau2[[#This Row],[Date Arrivée]],Tableau2[[#This Row],[Date Sortie]],"d"))</f>
        <v>17</v>
      </c>
    </row>
    <row r="59" spans="1:18" ht="20.399999999999999" x14ac:dyDescent="0.3">
      <c r="A59" s="1"/>
      <c r="B59" s="2"/>
      <c r="C59" s="2"/>
      <c r="D59" s="5"/>
      <c r="E59" s="2"/>
      <c r="F59" s="4"/>
      <c r="G59" s="2"/>
      <c r="H59" s="6"/>
      <c r="I59" s="6"/>
      <c r="J59" s="3"/>
      <c r="K59" s="3"/>
      <c r="L59" s="3" t="s">
        <v>16</v>
      </c>
      <c r="M59" s="3">
        <f t="shared" ca="1" si="2"/>
        <v>121</v>
      </c>
      <c r="N59" s="3" t="str">
        <f t="shared" ca="1" si="0"/>
        <v>+ de 40 ans</v>
      </c>
      <c r="O59" s="54" t="b">
        <f>IF(Tableau2[Date Sortie]&gt;=31/12/2020,"Présence au 31/12/2020",IF(Tableau2[Date Sortie]="-","-"))</f>
        <v>0</v>
      </c>
      <c r="P59" s="1">
        <f ca="1">IF(I:I="-",DATEDIF(Tableau2[[#This Row],[Date Arrivée]],TODAY(),"d"),DATEDIF(Tableau2[[#This Row],[Date Arrivée]],Tableau2[[#This Row],[Date Sortie]],"d"))</f>
        <v>0</v>
      </c>
    </row>
    <row r="60" spans="1:18" ht="20.399999999999999" x14ac:dyDescent="0.3">
      <c r="A60" s="1"/>
      <c r="B60" s="2"/>
      <c r="C60" s="2"/>
      <c r="D60" s="5"/>
      <c r="E60" s="2"/>
      <c r="F60" s="4"/>
      <c r="G60" s="2"/>
      <c r="H60" s="6"/>
      <c r="I60" s="6"/>
      <c r="J60" s="3"/>
      <c r="K60" s="3"/>
      <c r="L60" s="3" t="s">
        <v>16</v>
      </c>
      <c r="M60" s="3">
        <f t="shared" ca="1" si="2"/>
        <v>121</v>
      </c>
      <c r="N60" s="3" t="str">
        <f t="shared" ca="1" si="0"/>
        <v>+ de 40 ans</v>
      </c>
      <c r="O60" s="54" t="b">
        <f>IF(Tableau2[Date Sortie]&gt;=31/12/2020,"Présence au 31/12/2020",IF(Tableau2[Date Sortie]="-","-"))</f>
        <v>0</v>
      </c>
      <c r="P60" s="1">
        <f ca="1">IF(I:I="-",DATEDIF(Tableau2[[#This Row],[Date Arrivée]],TODAY(),"d"),DATEDIF(Tableau2[[#This Row],[Date Arrivée]],Tableau2[[#This Row],[Date Sortie]],"d"))</f>
        <v>0</v>
      </c>
    </row>
    <row r="61" spans="1:18" ht="20.399999999999999" x14ac:dyDescent="0.3">
      <c r="A61" s="1"/>
      <c r="B61" s="2"/>
      <c r="C61" s="2"/>
      <c r="D61" s="5"/>
      <c r="E61" s="2"/>
      <c r="F61" s="4"/>
      <c r="G61" s="2"/>
      <c r="H61" s="6"/>
      <c r="I61" s="6"/>
      <c r="J61" s="3"/>
      <c r="K61" s="3"/>
      <c r="L61" s="3" t="s">
        <v>16</v>
      </c>
      <c r="M61" s="3">
        <f t="shared" ca="1" si="2"/>
        <v>121</v>
      </c>
      <c r="N61" s="3" t="str">
        <f t="shared" ca="1" si="0"/>
        <v>+ de 40 ans</v>
      </c>
      <c r="O61" s="54" t="b">
        <f>IF(Tableau2[Date Sortie]&gt;=31/12/2020,"Présence au 31/12/2020",IF(Tableau2[Date Sortie]="-","-"))</f>
        <v>0</v>
      </c>
      <c r="P61" s="1">
        <f ca="1">IF(I:I="-",DATEDIF(Tableau2[[#This Row],[Date Arrivée]],TODAY(),"d"),DATEDIF(Tableau2[[#This Row],[Date Arrivée]],Tableau2[[#This Row],[Date Sortie]],"d"))</f>
        <v>0</v>
      </c>
    </row>
    <row r="62" spans="1:18" ht="20.399999999999999" x14ac:dyDescent="0.3">
      <c r="A62" s="1"/>
      <c r="B62" s="2"/>
      <c r="C62" s="2"/>
      <c r="D62" s="5"/>
      <c r="E62" s="2"/>
      <c r="F62" s="4"/>
      <c r="G62" s="2"/>
      <c r="H62" s="6"/>
      <c r="I62" s="6"/>
      <c r="J62" s="3"/>
      <c r="K62" s="3"/>
      <c r="L62" s="3" t="s">
        <v>16</v>
      </c>
      <c r="M62" s="3">
        <f t="shared" ca="1" si="2"/>
        <v>121</v>
      </c>
      <c r="N62" s="3" t="str">
        <f t="shared" ca="1" si="0"/>
        <v>+ de 40 ans</v>
      </c>
      <c r="O62" s="54" t="b">
        <f>IF(Tableau2[Date Sortie]&gt;=31/12/2020,"Présence au 31/12/2020",IF(Tableau2[Date Sortie]="-","-"))</f>
        <v>0</v>
      </c>
      <c r="P62" s="1">
        <f ca="1">IF(I:I="-",DATEDIF(Tableau2[[#This Row],[Date Arrivée]],TODAY(),"d"),DATEDIF(Tableau2[[#This Row],[Date Arrivée]],Tableau2[[#This Row],[Date Sortie]],"d"))</f>
        <v>0</v>
      </c>
    </row>
    <row r="63" spans="1:18" ht="20.399999999999999" x14ac:dyDescent="0.3">
      <c r="A63" s="1"/>
      <c r="B63" s="2"/>
      <c r="C63" s="2"/>
      <c r="D63" s="5"/>
      <c r="E63" s="2"/>
      <c r="F63" s="4"/>
      <c r="G63" s="2"/>
      <c r="H63" s="6"/>
      <c r="I63" s="6"/>
      <c r="J63" s="3"/>
      <c r="K63" s="3"/>
      <c r="L63" s="3" t="s">
        <v>16</v>
      </c>
      <c r="M63" s="3">
        <f t="shared" ca="1" si="2"/>
        <v>121</v>
      </c>
      <c r="N63" s="3" t="str">
        <f t="shared" ca="1" si="0"/>
        <v>+ de 40 ans</v>
      </c>
      <c r="O63" s="54" t="b">
        <f>IF(Tableau2[Date Sortie]&gt;=31/12/2020,"Présence au 31/12/2020",IF(Tableau2[Date Sortie]="-","-"))</f>
        <v>0</v>
      </c>
      <c r="P63" s="1">
        <f ca="1">IF(I:I="-",DATEDIF(Tableau2[[#This Row],[Date Arrivée]],TODAY(),"d"),DATEDIF(Tableau2[[#This Row],[Date Arrivée]],Tableau2[[#This Row],[Date Sortie]],"d"))</f>
        <v>0</v>
      </c>
    </row>
    <row r="64" spans="1:18" ht="20.399999999999999" x14ac:dyDescent="0.3">
      <c r="A64" s="1"/>
      <c r="B64" s="2"/>
      <c r="C64" s="2"/>
      <c r="D64" s="5"/>
      <c r="E64" s="2"/>
      <c r="F64" s="4"/>
      <c r="G64" s="2"/>
      <c r="H64" s="6"/>
      <c r="I64" s="6"/>
      <c r="J64" s="3"/>
      <c r="K64" s="3"/>
      <c r="L64" s="3" t="s">
        <v>16</v>
      </c>
      <c r="M64" s="3">
        <f t="shared" ca="1" si="2"/>
        <v>121</v>
      </c>
      <c r="N64" s="3" t="str">
        <f t="shared" ca="1" si="0"/>
        <v>+ de 40 ans</v>
      </c>
      <c r="O64" s="54" t="b">
        <f>IF(Tableau2[Date Sortie]&gt;=31/12/2020,"Présence au 31/12/2020",IF(Tableau2[Date Sortie]="-","-"))</f>
        <v>0</v>
      </c>
      <c r="P64" s="1">
        <f ca="1">IF(I:I="-",DATEDIF(Tableau2[[#This Row],[Date Arrivée]],TODAY(),"d"),DATEDIF(Tableau2[[#This Row],[Date Arrivée]],Tableau2[[#This Row],[Date Sortie]],"d"))</f>
        <v>0</v>
      </c>
    </row>
    <row r="65" spans="1:16" ht="20.399999999999999" x14ac:dyDescent="0.3">
      <c r="A65" s="1"/>
      <c r="B65" s="2"/>
      <c r="C65" s="2"/>
      <c r="D65" s="5"/>
      <c r="E65" s="2"/>
      <c r="F65" s="4"/>
      <c r="G65" s="2"/>
      <c r="H65" s="6"/>
      <c r="I65" s="6"/>
      <c r="J65" s="3"/>
      <c r="K65" s="3"/>
      <c r="L65" s="3" t="s">
        <v>16</v>
      </c>
      <c r="M65" s="3">
        <f t="shared" ca="1" si="2"/>
        <v>121</v>
      </c>
      <c r="N65" s="3" t="str">
        <f t="shared" ca="1" si="0"/>
        <v>+ de 40 ans</v>
      </c>
      <c r="O65" s="54" t="b">
        <f>IF(Tableau2[Date Sortie]&gt;=31/12/2020,"Présence au 31/12/2020",IF(Tableau2[Date Sortie]="-","-"))</f>
        <v>0</v>
      </c>
      <c r="P65" s="1">
        <f ca="1">IF(I:I="-",DATEDIF(Tableau2[[#This Row],[Date Arrivée]],TODAY(),"d"),DATEDIF(Tableau2[[#This Row],[Date Arrivée]],Tableau2[[#This Row],[Date Sortie]],"d"))</f>
        <v>0</v>
      </c>
    </row>
    <row r="66" spans="1:16" ht="20.399999999999999" x14ac:dyDescent="0.3">
      <c r="A66" s="1"/>
      <c r="B66" s="2"/>
      <c r="C66" s="2"/>
      <c r="D66" s="5"/>
      <c r="E66" s="2"/>
      <c r="F66" s="4"/>
      <c r="G66" s="2"/>
      <c r="H66" s="6"/>
      <c r="I66" s="6"/>
      <c r="J66" s="3"/>
      <c r="K66" s="3"/>
      <c r="L66" s="3" t="s">
        <v>16</v>
      </c>
      <c r="M66" s="3">
        <f t="shared" ref="M66:M90" ca="1" si="3">DATEDIF(D:D,TODAY(),"y")</f>
        <v>121</v>
      </c>
      <c r="N66" s="3" t="str">
        <f t="shared" ref="N66:N88" ca="1" si="4">IF(M:M&lt;=24,"- de 25 ans",IF(M:M&lt;=40,"25-39", IF(M:M&gt;40,"+ de 40 ans",IF(M:M&gt;121,""))))</f>
        <v>+ de 40 ans</v>
      </c>
      <c r="O66" s="54" t="b">
        <f>IF(Tableau2[Date Sortie]&gt;=31/12/2020,"Présence au 31/12/2020",IF(Tableau2[Date Sortie]="-","-"))</f>
        <v>0</v>
      </c>
      <c r="P66" s="1">
        <f ca="1">IF(I:I="-",DATEDIF(Tableau2[[#This Row],[Date Arrivée]],TODAY(),"d"),DATEDIF(Tableau2[[#This Row],[Date Arrivée]],Tableau2[[#This Row],[Date Sortie]],"d"))</f>
        <v>0</v>
      </c>
    </row>
    <row r="67" spans="1:16" ht="20.399999999999999" x14ac:dyDescent="0.3">
      <c r="A67" s="1"/>
      <c r="B67" s="2"/>
      <c r="C67" s="2"/>
      <c r="D67" s="5"/>
      <c r="E67" s="2"/>
      <c r="F67" s="4"/>
      <c r="G67" s="2"/>
      <c r="H67" s="6"/>
      <c r="I67" s="6"/>
      <c r="J67" s="3"/>
      <c r="K67" s="3"/>
      <c r="L67" s="3" t="s">
        <v>16</v>
      </c>
      <c r="M67" s="3">
        <f t="shared" ca="1" si="3"/>
        <v>121</v>
      </c>
      <c r="N67" s="3" t="str">
        <f t="shared" ca="1" si="4"/>
        <v>+ de 40 ans</v>
      </c>
      <c r="O67" s="54" t="b">
        <f>IF(Tableau2[Date Sortie]&gt;=31/12/2020,"Présence au 31/12/2020",IF(Tableau2[Date Sortie]="-","-"))</f>
        <v>0</v>
      </c>
      <c r="P67" s="1">
        <f ca="1">IF(I:I="-",DATEDIF(Tableau2[[#This Row],[Date Arrivée]],TODAY(),"d"),DATEDIF(Tableau2[[#This Row],[Date Arrivée]],Tableau2[[#This Row],[Date Sortie]],"d"))</f>
        <v>0</v>
      </c>
    </row>
    <row r="68" spans="1:16" ht="20.399999999999999" x14ac:dyDescent="0.3">
      <c r="A68" s="1"/>
      <c r="B68" s="2"/>
      <c r="C68" s="2"/>
      <c r="D68" s="5"/>
      <c r="E68" s="2"/>
      <c r="F68" s="4"/>
      <c r="G68" s="2"/>
      <c r="H68" s="6"/>
      <c r="I68" s="6"/>
      <c r="J68" s="3"/>
      <c r="K68" s="3"/>
      <c r="L68" s="3" t="s">
        <v>16</v>
      </c>
      <c r="M68" s="3">
        <f t="shared" ca="1" si="3"/>
        <v>121</v>
      </c>
      <c r="N68" s="3" t="str">
        <f t="shared" ca="1" si="4"/>
        <v>+ de 40 ans</v>
      </c>
      <c r="O68" s="54" t="b">
        <f>IF(Tableau2[Date Sortie]&gt;=31/12/2020,"Présence au 31/12/2020",IF(Tableau2[Date Sortie]="-","-"))</f>
        <v>0</v>
      </c>
      <c r="P68" s="1">
        <f ca="1">IF(I:I="-",DATEDIF(Tableau2[[#This Row],[Date Arrivée]],TODAY(),"d"),DATEDIF(Tableau2[[#This Row],[Date Arrivée]],Tableau2[[#This Row],[Date Sortie]],"d"))</f>
        <v>0</v>
      </c>
    </row>
    <row r="69" spans="1:16" ht="20.399999999999999" x14ac:dyDescent="0.3">
      <c r="A69" s="1"/>
      <c r="B69" s="2"/>
      <c r="C69" s="2"/>
      <c r="D69" s="5"/>
      <c r="E69" s="2"/>
      <c r="F69" s="4"/>
      <c r="G69" s="2"/>
      <c r="H69" s="6"/>
      <c r="I69" s="6"/>
      <c r="J69" s="3"/>
      <c r="K69" s="3"/>
      <c r="L69" s="3" t="s">
        <v>16</v>
      </c>
      <c r="M69" s="3">
        <f t="shared" ca="1" si="3"/>
        <v>121</v>
      </c>
      <c r="N69" s="3" t="str">
        <f t="shared" ca="1" si="4"/>
        <v>+ de 40 ans</v>
      </c>
      <c r="O69" s="54" t="b">
        <f>IF(Tableau2[Date Sortie]&gt;=31/12/2020,"Présence au 31/12/2020",IF(Tableau2[Date Sortie]="-","-"))</f>
        <v>0</v>
      </c>
      <c r="P69" s="1">
        <f ca="1">IF(I:I="-",DATEDIF(Tableau2[[#This Row],[Date Arrivée]],TODAY(),"d"),DATEDIF(Tableau2[[#This Row],[Date Arrivée]],Tableau2[[#This Row],[Date Sortie]],"d"))</f>
        <v>0</v>
      </c>
    </row>
    <row r="70" spans="1:16" ht="20.399999999999999" x14ac:dyDescent="0.3">
      <c r="A70" s="1"/>
      <c r="B70" s="2"/>
      <c r="C70" s="2"/>
      <c r="D70" s="5"/>
      <c r="E70" s="2"/>
      <c r="F70" s="4"/>
      <c r="G70" s="2"/>
      <c r="H70" s="6"/>
      <c r="I70" s="6"/>
      <c r="J70" s="3"/>
      <c r="K70" s="3"/>
      <c r="L70" s="3" t="s">
        <v>16</v>
      </c>
      <c r="M70" s="3">
        <f t="shared" ca="1" si="3"/>
        <v>121</v>
      </c>
      <c r="N70" s="3" t="str">
        <f t="shared" ca="1" si="4"/>
        <v>+ de 40 ans</v>
      </c>
      <c r="O70" s="54" t="b">
        <f>IF(Tableau2[Date Sortie]&gt;=31/12/2020,"Présence au 31/12/2020",IF(Tableau2[Date Sortie]="-","-"))</f>
        <v>0</v>
      </c>
      <c r="P70" s="1">
        <f ca="1">IF(I:I="-",DATEDIF(Tableau2[[#This Row],[Date Arrivée]],TODAY(),"d"),DATEDIF(Tableau2[[#This Row],[Date Arrivée]],Tableau2[[#This Row],[Date Sortie]],"d"))</f>
        <v>0</v>
      </c>
    </row>
    <row r="71" spans="1:16" ht="20.399999999999999" x14ac:dyDescent="0.3">
      <c r="A71" s="1"/>
      <c r="B71" s="2"/>
      <c r="C71" s="2"/>
      <c r="D71" s="5"/>
      <c r="E71" s="2"/>
      <c r="F71" s="4"/>
      <c r="G71" s="2"/>
      <c r="H71" s="6"/>
      <c r="I71" s="6"/>
      <c r="J71" s="3"/>
      <c r="K71" s="3"/>
      <c r="L71" s="3" t="s">
        <v>16</v>
      </c>
      <c r="M71" s="3">
        <f t="shared" ca="1" si="3"/>
        <v>121</v>
      </c>
      <c r="N71" s="3" t="str">
        <f t="shared" ca="1" si="4"/>
        <v>+ de 40 ans</v>
      </c>
      <c r="O71" s="54" t="b">
        <f>IF(Tableau2[Date Sortie]&gt;=31/12/2020,"Présence au 31/12/2020",IF(Tableau2[Date Sortie]="-","-"))</f>
        <v>0</v>
      </c>
      <c r="P71" s="1">
        <f ca="1">IF(I:I="-",DATEDIF(Tableau2[[#This Row],[Date Arrivée]],TODAY(),"d"),DATEDIF(Tableau2[[#This Row],[Date Arrivée]],Tableau2[[#This Row],[Date Sortie]],"d"))</f>
        <v>0</v>
      </c>
    </row>
    <row r="72" spans="1:16" ht="20.399999999999999" x14ac:dyDescent="0.3">
      <c r="A72" s="1"/>
      <c r="B72" s="2"/>
      <c r="C72" s="2"/>
      <c r="D72" s="5"/>
      <c r="E72" s="2"/>
      <c r="F72" s="4"/>
      <c r="G72" s="2"/>
      <c r="H72" s="6"/>
      <c r="I72" s="6"/>
      <c r="J72" s="3"/>
      <c r="K72" s="3"/>
      <c r="L72" s="3" t="s">
        <v>16</v>
      </c>
      <c r="M72" s="3">
        <f t="shared" ca="1" si="3"/>
        <v>121</v>
      </c>
      <c r="N72" s="3" t="str">
        <f t="shared" ca="1" si="4"/>
        <v>+ de 40 ans</v>
      </c>
      <c r="O72" s="54" t="b">
        <f>IF(Tableau2[Date Sortie]&gt;=31/12/2020,"Présence au 31/12/2020",IF(Tableau2[Date Sortie]="-","-"))</f>
        <v>0</v>
      </c>
      <c r="P72" s="1">
        <f ca="1">IF(I:I="-",DATEDIF(Tableau2[[#This Row],[Date Arrivée]],TODAY(),"d"),DATEDIF(Tableau2[[#This Row],[Date Arrivée]],Tableau2[[#This Row],[Date Sortie]],"d"))</f>
        <v>0</v>
      </c>
    </row>
    <row r="73" spans="1:16" ht="20.399999999999999" x14ac:dyDescent="0.3">
      <c r="A73" s="1"/>
      <c r="B73" s="2"/>
      <c r="C73" s="2"/>
      <c r="D73" s="5"/>
      <c r="E73" s="2"/>
      <c r="F73" s="4"/>
      <c r="G73" s="2"/>
      <c r="H73" s="6"/>
      <c r="I73" s="6"/>
      <c r="J73" s="3"/>
      <c r="K73" s="3"/>
      <c r="L73" s="3" t="s">
        <v>16</v>
      </c>
      <c r="M73" s="3">
        <f t="shared" ca="1" si="3"/>
        <v>121</v>
      </c>
      <c r="N73" s="3" t="str">
        <f t="shared" ca="1" si="4"/>
        <v>+ de 40 ans</v>
      </c>
      <c r="O73" s="54" t="b">
        <f>IF(Tableau2[Date Sortie]&gt;=31/12/2020,"Présence au 31/12/2020",IF(Tableau2[Date Sortie]="-","-"))</f>
        <v>0</v>
      </c>
      <c r="P73" s="1">
        <f ca="1">IF(I:I="-",DATEDIF(Tableau2[[#This Row],[Date Arrivée]],TODAY(),"d"),DATEDIF(Tableau2[[#This Row],[Date Arrivée]],Tableau2[[#This Row],[Date Sortie]],"d"))</f>
        <v>0</v>
      </c>
    </row>
    <row r="74" spans="1:16" ht="20.399999999999999" x14ac:dyDescent="0.3">
      <c r="A74" s="1"/>
      <c r="B74" s="2"/>
      <c r="C74" s="2"/>
      <c r="D74" s="5"/>
      <c r="E74" s="2"/>
      <c r="F74" s="4"/>
      <c r="G74" s="2"/>
      <c r="H74" s="6"/>
      <c r="I74" s="6"/>
      <c r="J74" s="3"/>
      <c r="K74" s="3"/>
      <c r="L74" s="3" t="s">
        <v>16</v>
      </c>
      <c r="M74" s="3">
        <f t="shared" ca="1" si="3"/>
        <v>121</v>
      </c>
      <c r="N74" s="3" t="str">
        <f t="shared" ca="1" si="4"/>
        <v>+ de 40 ans</v>
      </c>
      <c r="O74" s="54" t="b">
        <f>IF(Tableau2[Date Sortie]&gt;=31/12/2020,"Présence au 31/12/2020",IF(Tableau2[Date Sortie]="-","-"))</f>
        <v>0</v>
      </c>
      <c r="P74" s="1">
        <f ca="1">IF(I:I="-",DATEDIF(Tableau2[[#This Row],[Date Arrivée]],TODAY(),"d"),DATEDIF(Tableau2[[#This Row],[Date Arrivée]],Tableau2[[#This Row],[Date Sortie]],"d"))</f>
        <v>0</v>
      </c>
    </row>
    <row r="75" spans="1:16" ht="20.399999999999999" x14ac:dyDescent="0.3">
      <c r="A75" s="1"/>
      <c r="B75" s="2"/>
      <c r="C75" s="2"/>
      <c r="D75" s="5"/>
      <c r="E75" s="2"/>
      <c r="F75" s="4"/>
      <c r="G75" s="2"/>
      <c r="H75" s="6"/>
      <c r="I75" s="6"/>
      <c r="J75" s="3"/>
      <c r="K75" s="3"/>
      <c r="L75" s="3" t="s">
        <v>16</v>
      </c>
      <c r="M75" s="3">
        <f t="shared" ca="1" si="3"/>
        <v>121</v>
      </c>
      <c r="N75" s="3" t="str">
        <f t="shared" ca="1" si="4"/>
        <v>+ de 40 ans</v>
      </c>
      <c r="O75" s="54" t="b">
        <f>IF(Tableau2[Date Sortie]&gt;=31/12/2020,"Présence au 31/12/2020",IF(Tableau2[Date Sortie]="-","-"))</f>
        <v>0</v>
      </c>
      <c r="P75" s="1">
        <f ca="1">IF(I:I="-",DATEDIF(Tableau2[[#This Row],[Date Arrivée]],TODAY(),"d"),DATEDIF(Tableau2[[#This Row],[Date Arrivée]],Tableau2[[#This Row],[Date Sortie]],"d"))</f>
        <v>0</v>
      </c>
    </row>
    <row r="76" spans="1:16" ht="20.399999999999999" x14ac:dyDescent="0.3">
      <c r="A76" s="1"/>
      <c r="B76" s="2"/>
      <c r="C76" s="2"/>
      <c r="D76" s="5"/>
      <c r="E76" s="2"/>
      <c r="F76" s="4"/>
      <c r="G76" s="2"/>
      <c r="H76" s="6"/>
      <c r="I76" s="6"/>
      <c r="J76" s="3"/>
      <c r="K76" s="3"/>
      <c r="L76" s="3" t="s">
        <v>16</v>
      </c>
      <c r="M76" s="3">
        <f t="shared" ca="1" si="3"/>
        <v>121</v>
      </c>
      <c r="N76" s="3" t="str">
        <f t="shared" ca="1" si="4"/>
        <v>+ de 40 ans</v>
      </c>
      <c r="O76" s="54" t="b">
        <f>IF(Tableau2[Date Sortie]&gt;=31/12/2020,"Présence au 31/12/2020",IF(Tableau2[Date Sortie]="-","-"))</f>
        <v>0</v>
      </c>
      <c r="P76" s="1">
        <f ca="1">IF(I:I="-",DATEDIF(Tableau2[[#This Row],[Date Arrivée]],TODAY(),"d"),DATEDIF(Tableau2[[#This Row],[Date Arrivée]],Tableau2[[#This Row],[Date Sortie]],"d"))</f>
        <v>0</v>
      </c>
    </row>
    <row r="77" spans="1:16" ht="20.399999999999999" x14ac:dyDescent="0.3">
      <c r="A77" s="1"/>
      <c r="B77" s="2"/>
      <c r="C77" s="2"/>
      <c r="D77" s="5"/>
      <c r="E77" s="2"/>
      <c r="F77" s="4"/>
      <c r="G77" s="2"/>
      <c r="H77" s="6"/>
      <c r="I77" s="6"/>
      <c r="J77" s="3"/>
      <c r="K77" s="3"/>
      <c r="L77" s="3" t="s">
        <v>16</v>
      </c>
      <c r="M77" s="3">
        <f t="shared" ca="1" si="3"/>
        <v>121</v>
      </c>
      <c r="N77" s="3" t="str">
        <f t="shared" ca="1" si="4"/>
        <v>+ de 40 ans</v>
      </c>
      <c r="O77" s="54" t="b">
        <f>IF(Tableau2[Date Sortie]&gt;=31/12/2020,"Présence au 31/12/2020",IF(Tableau2[Date Sortie]="-","-"))</f>
        <v>0</v>
      </c>
      <c r="P77" s="1">
        <f ca="1">IF(I:I="-",DATEDIF(Tableau2[[#This Row],[Date Arrivée]],TODAY(),"d"),DATEDIF(Tableau2[[#This Row],[Date Arrivée]],Tableau2[[#This Row],[Date Sortie]],"d"))</f>
        <v>0</v>
      </c>
    </row>
    <row r="78" spans="1:16" ht="20.399999999999999" x14ac:dyDescent="0.3">
      <c r="A78" s="1"/>
      <c r="B78" s="2"/>
      <c r="C78" s="2"/>
      <c r="D78" s="5"/>
      <c r="E78" s="2"/>
      <c r="F78" s="4"/>
      <c r="G78" s="2"/>
      <c r="H78" s="6"/>
      <c r="I78" s="6"/>
      <c r="J78" s="3"/>
      <c r="K78" s="3"/>
      <c r="L78" s="3" t="s">
        <v>16</v>
      </c>
      <c r="M78" s="3">
        <f t="shared" ca="1" si="3"/>
        <v>121</v>
      </c>
      <c r="N78" s="3" t="str">
        <f t="shared" ca="1" si="4"/>
        <v>+ de 40 ans</v>
      </c>
      <c r="O78" s="54" t="b">
        <f>IF(Tableau2[Date Sortie]&gt;=31/12/2020,"Présence au 31/12/2020",IF(Tableau2[Date Sortie]="-","-"))</f>
        <v>0</v>
      </c>
      <c r="P78" s="1">
        <f ca="1">IF(I:I="-",DATEDIF(Tableau2[[#This Row],[Date Arrivée]],TODAY(),"d"),DATEDIF(Tableau2[[#This Row],[Date Arrivée]],Tableau2[[#This Row],[Date Sortie]],"d"))</f>
        <v>0</v>
      </c>
    </row>
    <row r="79" spans="1:16" ht="20.399999999999999" x14ac:dyDescent="0.3">
      <c r="A79" s="1"/>
      <c r="B79" s="2"/>
      <c r="C79" s="2"/>
      <c r="D79" s="5"/>
      <c r="E79" s="2"/>
      <c r="F79" s="4"/>
      <c r="G79" s="2"/>
      <c r="H79" s="6"/>
      <c r="I79" s="6"/>
      <c r="J79" s="3"/>
      <c r="K79" s="3"/>
      <c r="L79" s="3" t="s">
        <v>16</v>
      </c>
      <c r="M79" s="3">
        <f t="shared" ca="1" si="3"/>
        <v>121</v>
      </c>
      <c r="N79" s="3" t="str">
        <f t="shared" ca="1" si="4"/>
        <v>+ de 40 ans</v>
      </c>
      <c r="O79" s="54" t="b">
        <f>IF(Tableau2[Date Sortie]&gt;=31/12/2020,"Présence au 31/12/2020",IF(Tableau2[Date Sortie]="-","-"))</f>
        <v>0</v>
      </c>
      <c r="P79" s="1">
        <f ca="1">IF(I:I="-",DATEDIF(Tableau2[[#This Row],[Date Arrivée]],TODAY(),"d"),DATEDIF(Tableau2[[#This Row],[Date Arrivée]],Tableau2[[#This Row],[Date Sortie]],"d"))</f>
        <v>0</v>
      </c>
    </row>
    <row r="80" spans="1:16" ht="20.399999999999999" x14ac:dyDescent="0.3">
      <c r="A80" s="1"/>
      <c r="B80" s="2"/>
      <c r="C80" s="2"/>
      <c r="D80" s="5"/>
      <c r="E80" s="2"/>
      <c r="F80" s="4"/>
      <c r="G80" s="2"/>
      <c r="H80" s="6"/>
      <c r="I80" s="6"/>
      <c r="J80" s="3"/>
      <c r="K80" s="3"/>
      <c r="L80" s="3" t="s">
        <v>16</v>
      </c>
      <c r="M80" s="3">
        <f t="shared" ca="1" si="3"/>
        <v>121</v>
      </c>
      <c r="N80" s="3" t="str">
        <f t="shared" ca="1" si="4"/>
        <v>+ de 40 ans</v>
      </c>
      <c r="O80" s="54" t="b">
        <f>IF(Tableau2[Date Sortie]&gt;=31/12/2020,"Présence au 31/12/2020",IF(Tableau2[Date Sortie]="-","-"))</f>
        <v>0</v>
      </c>
      <c r="P80" s="1">
        <f ca="1">IF(I:I="-",DATEDIF(Tableau2[[#This Row],[Date Arrivée]],TODAY(),"d"),DATEDIF(Tableau2[[#This Row],[Date Arrivée]],Tableau2[[#This Row],[Date Sortie]],"d"))</f>
        <v>0</v>
      </c>
    </row>
    <row r="81" spans="1:16" ht="20.399999999999999" x14ac:dyDescent="0.3">
      <c r="A81" s="1"/>
      <c r="B81" s="2"/>
      <c r="C81" s="2"/>
      <c r="D81" s="5"/>
      <c r="E81" s="2"/>
      <c r="F81" s="4"/>
      <c r="G81" s="2"/>
      <c r="H81" s="6"/>
      <c r="I81" s="6"/>
      <c r="J81" s="3"/>
      <c r="K81" s="3"/>
      <c r="L81" s="3" t="s">
        <v>16</v>
      </c>
      <c r="M81" s="3">
        <f t="shared" ca="1" si="3"/>
        <v>121</v>
      </c>
      <c r="N81" s="3" t="str">
        <f t="shared" ca="1" si="4"/>
        <v>+ de 40 ans</v>
      </c>
      <c r="O81" s="54" t="b">
        <f>IF(Tableau2[Date Sortie]&gt;=31/12/2020,"Présence au 31/12/2020",IF(Tableau2[Date Sortie]="-","-"))</f>
        <v>0</v>
      </c>
      <c r="P81" s="1">
        <f ca="1">IF(I:I="-",DATEDIF(Tableau2[[#This Row],[Date Arrivée]],TODAY(),"d"),DATEDIF(Tableau2[[#This Row],[Date Arrivée]],Tableau2[[#This Row],[Date Sortie]],"d"))</f>
        <v>0</v>
      </c>
    </row>
    <row r="82" spans="1:16" ht="20.399999999999999" x14ac:dyDescent="0.3">
      <c r="A82" s="1"/>
      <c r="B82" s="2"/>
      <c r="C82" s="2"/>
      <c r="D82" s="5"/>
      <c r="E82" s="2"/>
      <c r="F82" s="4"/>
      <c r="G82" s="2"/>
      <c r="H82" s="6"/>
      <c r="I82" s="6"/>
      <c r="J82" s="3"/>
      <c r="K82" s="3"/>
      <c r="L82" s="3" t="s">
        <v>16</v>
      </c>
      <c r="M82" s="3">
        <f t="shared" ca="1" si="3"/>
        <v>121</v>
      </c>
      <c r="N82" s="3" t="str">
        <f t="shared" ca="1" si="4"/>
        <v>+ de 40 ans</v>
      </c>
      <c r="O82" s="54" t="b">
        <f>IF(Tableau2[Date Sortie]&gt;=31/12/2020,"Présence au 31/12/2020",IF(Tableau2[Date Sortie]="-","-"))</f>
        <v>0</v>
      </c>
      <c r="P82" s="1">
        <f ca="1">IF(I:I="-",DATEDIF(Tableau2[[#This Row],[Date Arrivée]],TODAY(),"d"),DATEDIF(Tableau2[[#This Row],[Date Arrivée]],Tableau2[[#This Row],[Date Sortie]],"d"))</f>
        <v>0</v>
      </c>
    </row>
    <row r="83" spans="1:16" ht="20.399999999999999" x14ac:dyDescent="0.3">
      <c r="A83" s="1"/>
      <c r="B83" s="2"/>
      <c r="C83" s="2"/>
      <c r="D83" s="5"/>
      <c r="E83" s="2"/>
      <c r="F83" s="4"/>
      <c r="G83" s="2"/>
      <c r="H83" s="6"/>
      <c r="I83" s="6"/>
      <c r="J83" s="3"/>
      <c r="K83" s="3"/>
      <c r="L83" s="3" t="s">
        <v>16</v>
      </c>
      <c r="M83" s="3">
        <f t="shared" ca="1" si="3"/>
        <v>121</v>
      </c>
      <c r="N83" s="3" t="str">
        <f t="shared" ca="1" si="4"/>
        <v>+ de 40 ans</v>
      </c>
      <c r="O83" s="54" t="b">
        <f>IF(Tableau2[Date Sortie]&gt;=31/12/2020,"Présence au 31/12/2020",IF(Tableau2[Date Sortie]="-","-"))</f>
        <v>0</v>
      </c>
      <c r="P83" s="1">
        <f ca="1">IF(I:I="-",DATEDIF(Tableau2[[#This Row],[Date Arrivée]],TODAY(),"d"),DATEDIF(Tableau2[[#This Row],[Date Arrivée]],Tableau2[[#This Row],[Date Sortie]],"d"))</f>
        <v>0</v>
      </c>
    </row>
    <row r="84" spans="1:16" ht="20.399999999999999" x14ac:dyDescent="0.3">
      <c r="A84" s="1"/>
      <c r="B84" s="2"/>
      <c r="C84" s="2"/>
      <c r="D84" s="5"/>
      <c r="E84" s="2"/>
      <c r="F84" s="4"/>
      <c r="G84" s="2"/>
      <c r="H84" s="6"/>
      <c r="I84" s="6"/>
      <c r="J84" s="3"/>
      <c r="K84" s="3"/>
      <c r="L84" s="3" t="s">
        <v>16</v>
      </c>
      <c r="M84" s="3">
        <f t="shared" ca="1" si="3"/>
        <v>121</v>
      </c>
      <c r="N84" s="3" t="str">
        <f t="shared" ca="1" si="4"/>
        <v>+ de 40 ans</v>
      </c>
      <c r="O84" s="54" t="b">
        <f>IF(Tableau2[Date Sortie]&gt;=31/12/2020,"Présence au 31/12/2020",IF(Tableau2[Date Sortie]="-","-"))</f>
        <v>0</v>
      </c>
      <c r="P84" s="1">
        <f ca="1">IF(I:I="-",DATEDIF(Tableau2[[#This Row],[Date Arrivée]],TODAY(),"d"),DATEDIF(Tableau2[[#This Row],[Date Arrivée]],Tableau2[[#This Row],[Date Sortie]],"d"))</f>
        <v>0</v>
      </c>
    </row>
    <row r="85" spans="1:16" ht="20.399999999999999" x14ac:dyDescent="0.3">
      <c r="A85" s="1"/>
      <c r="B85" s="2"/>
      <c r="C85" s="2"/>
      <c r="D85" s="5"/>
      <c r="E85" s="2"/>
      <c r="F85" s="4"/>
      <c r="G85" s="2"/>
      <c r="H85" s="6"/>
      <c r="I85" s="6"/>
      <c r="J85" s="3"/>
      <c r="K85" s="3"/>
      <c r="L85" s="3" t="s">
        <v>16</v>
      </c>
      <c r="M85" s="3">
        <f t="shared" ca="1" si="3"/>
        <v>121</v>
      </c>
      <c r="N85" s="3" t="str">
        <f t="shared" ca="1" si="4"/>
        <v>+ de 40 ans</v>
      </c>
      <c r="O85" s="54" t="b">
        <f>IF(Tableau2[Date Sortie]&gt;=31/12/2020,"Présence au 31/12/2020",IF(Tableau2[Date Sortie]="-","-"))</f>
        <v>0</v>
      </c>
      <c r="P85" s="1">
        <f ca="1">IF(I:I="-",DATEDIF(Tableau2[[#This Row],[Date Arrivée]],TODAY(),"d"),DATEDIF(Tableau2[[#This Row],[Date Arrivée]],Tableau2[[#This Row],[Date Sortie]],"d"))</f>
        <v>0</v>
      </c>
    </row>
    <row r="86" spans="1:16" ht="20.399999999999999" x14ac:dyDescent="0.3">
      <c r="A86" s="1"/>
      <c r="B86" s="2"/>
      <c r="C86" s="2"/>
      <c r="D86" s="5"/>
      <c r="E86" s="2"/>
      <c r="F86" s="4"/>
      <c r="G86" s="2"/>
      <c r="H86" s="6"/>
      <c r="I86" s="6"/>
      <c r="J86" s="3"/>
      <c r="K86" s="3"/>
      <c r="L86" s="3" t="s">
        <v>16</v>
      </c>
      <c r="M86" s="3">
        <f t="shared" ca="1" si="3"/>
        <v>121</v>
      </c>
      <c r="N86" s="3" t="str">
        <f t="shared" ca="1" si="4"/>
        <v>+ de 40 ans</v>
      </c>
      <c r="O86" s="54" t="b">
        <f>IF(Tableau2[Date Sortie]&gt;=31/12/2020,"Présence au 31/12/2020",IF(Tableau2[Date Sortie]="-","-"))</f>
        <v>0</v>
      </c>
      <c r="P86" s="1">
        <f ca="1">IF(I:I="-",DATEDIF(Tableau2[[#This Row],[Date Arrivée]],TODAY(),"d"),DATEDIF(Tableau2[[#This Row],[Date Arrivée]],Tableau2[[#This Row],[Date Sortie]],"d"))</f>
        <v>0</v>
      </c>
    </row>
    <row r="87" spans="1:16" x14ac:dyDescent="0.3">
      <c r="A87" s="1"/>
      <c r="B87" s="2"/>
      <c r="C87" s="2"/>
      <c r="D87" s="5"/>
      <c r="E87" s="2"/>
      <c r="F87" s="4"/>
      <c r="G87" s="2"/>
      <c r="H87" s="6"/>
      <c r="I87" s="6"/>
      <c r="J87" s="3"/>
      <c r="K87" s="3"/>
      <c r="L87" s="3" t="s">
        <v>16</v>
      </c>
      <c r="M87" s="3">
        <f t="shared" ca="1" si="3"/>
        <v>121</v>
      </c>
      <c r="N87" s="3" t="str">
        <f t="shared" ca="1" si="4"/>
        <v>+ de 40 ans</v>
      </c>
      <c r="O87" s="54" t="b">
        <f>IF(Tableau2[Date Sortie]&gt;=31/12/2020,"Présence au 31/12/2020",IF(Tableau2[Date Sortie]="-","-"))</f>
        <v>0</v>
      </c>
      <c r="P87" s="1">
        <f ca="1">IF(I:I="-",DATEDIF(Tableau2[[#This Row],[Date Arrivée]],TODAY(),"d"),DATEDIF(Tableau2[[#This Row],[Date Arrivée]],Tableau2[[#This Row],[Date Sortie]],"d"))</f>
        <v>0</v>
      </c>
    </row>
    <row r="88" spans="1:16" x14ac:dyDescent="0.3">
      <c r="A88" s="1"/>
      <c r="B88" s="2"/>
      <c r="C88" s="2"/>
      <c r="D88" s="5"/>
      <c r="E88" s="2"/>
      <c r="F88" s="4"/>
      <c r="G88" s="2"/>
      <c r="H88" s="6"/>
      <c r="I88" s="6"/>
      <c r="J88" s="3"/>
      <c r="K88" s="3"/>
      <c r="L88" s="3" t="s">
        <v>16</v>
      </c>
      <c r="M88" s="3">
        <f t="shared" ca="1" si="3"/>
        <v>121</v>
      </c>
      <c r="N88" s="3" t="str">
        <f t="shared" ca="1" si="4"/>
        <v>+ de 40 ans</v>
      </c>
      <c r="O88" s="54" t="b">
        <f>IF(Tableau2[Date Sortie]&gt;=31/12/2020,"Présence au 31/12/2020",IF(Tableau2[Date Sortie]="-","-"))</f>
        <v>0</v>
      </c>
      <c r="P88" s="1">
        <f ca="1">IF(I:I="-",DATEDIF(Tableau2[[#This Row],[Date Arrivée]],TODAY(),"d"),DATEDIF(Tableau2[[#This Row],[Date Arrivée]],Tableau2[[#This Row],[Date Sortie]],"d"))</f>
        <v>0</v>
      </c>
    </row>
    <row r="89" spans="1:16" x14ac:dyDescent="0.3">
      <c r="A89" s="1"/>
      <c r="B89" s="2"/>
      <c r="C89" s="2"/>
      <c r="D89" s="5"/>
      <c r="E89" s="2"/>
      <c r="F89" s="4"/>
      <c r="G89" s="2"/>
      <c r="H89" s="6"/>
      <c r="I89" s="6"/>
      <c r="J89" s="3"/>
      <c r="K89" s="3"/>
      <c r="L89" s="3" t="s">
        <v>16</v>
      </c>
      <c r="M89" s="3">
        <f t="shared" ca="1" si="3"/>
        <v>121</v>
      </c>
      <c r="N89" s="3" t="str">
        <f t="shared" ref="N89:N90" ca="1" si="5">IF(M:M&lt;=24,"- de 25 ans",IF(M:M&lt;=40,"25-39", IF(M:M&gt;40,"+ de 40 ans",IF(M:M&gt;121,""))))</f>
        <v>+ de 40 ans</v>
      </c>
      <c r="O89" s="54" t="b">
        <f>IF(Tableau2[Date Sortie]&gt;=31/12/2020,"Présence au 31/12/2020",IF(Tableau2[Date Sortie]="-","-"))</f>
        <v>0</v>
      </c>
      <c r="P89" s="1">
        <f ca="1">IF(I:I="-",DATEDIF(Tableau2[[#This Row],[Date Arrivée]],TODAY(),"d"),DATEDIF(Tableau2[[#This Row],[Date Arrivée]],Tableau2[[#This Row],[Date Sortie]],"d"))</f>
        <v>0</v>
      </c>
    </row>
    <row r="90" spans="1:16" x14ac:dyDescent="0.3">
      <c r="A90" s="1"/>
      <c r="B90" s="2"/>
      <c r="C90" s="2"/>
      <c r="D90" s="5"/>
      <c r="E90" s="2"/>
      <c r="F90" s="4"/>
      <c r="G90" s="2"/>
      <c r="H90" s="6"/>
      <c r="I90" s="6"/>
      <c r="J90" s="3"/>
      <c r="K90" s="3"/>
      <c r="L90" s="3" t="s">
        <v>16</v>
      </c>
      <c r="M90" s="3">
        <f t="shared" ca="1" si="3"/>
        <v>121</v>
      </c>
      <c r="N90" s="3" t="str">
        <f t="shared" ca="1" si="5"/>
        <v>+ de 40 ans</v>
      </c>
      <c r="O90" s="54" t="b">
        <f>IF(Tableau2[Date Sortie]&gt;=31/12/2020,"Présence au 31/12/2020",IF(Tableau2[Date Sortie]="-","-"))</f>
        <v>0</v>
      </c>
      <c r="P90" s="1">
        <f ca="1">IF(I:I="-",DATEDIF(Tableau2[[#This Row],[Date Arrivée]],TODAY(),"d"),DATEDIF(Tableau2[[#This Row],[Date Arrivée]],Tableau2[[#This Row],[Date Sortie]],"d"))</f>
        <v>0</v>
      </c>
    </row>
  </sheetData>
  <sortState ref="A2:K58">
    <sortCondition ref="H2:H58"/>
  </sortState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L16"/>
  <sheetViews>
    <sheetView zoomScaleNormal="100" workbookViewId="0">
      <pane xSplit="1" ySplit="3" topLeftCell="B4" activePane="bottomRight" state="frozen"/>
      <selection activeCell="N90" sqref="A1:N90"/>
      <selection pane="topRight" activeCell="N90" sqref="A1:N90"/>
      <selection pane="bottomLeft" activeCell="N90" sqref="A1:N90"/>
      <selection pane="bottomRight" activeCell="B3" sqref="B3:OL3"/>
    </sheetView>
  </sheetViews>
  <sheetFormatPr baseColWidth="10" defaultRowHeight="14.4" x14ac:dyDescent="0.3"/>
  <sheetData>
    <row r="1" spans="1:402" ht="15.6" x14ac:dyDescent="0.3">
      <c r="B1" s="35">
        <v>44197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3"/>
      <c r="AJ1" s="35">
        <v>44228</v>
      </c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35">
        <v>44256</v>
      </c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7"/>
      <c r="CW1" s="35">
        <v>44287</v>
      </c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7"/>
      <c r="ED1" s="35">
        <v>44317</v>
      </c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7"/>
      <c r="FL1" s="35">
        <v>44348</v>
      </c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7"/>
      <c r="GS1" s="35">
        <v>44378</v>
      </c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7"/>
      <c r="IA1" s="35">
        <v>44409</v>
      </c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7"/>
      <c r="JI1" s="35">
        <v>44440</v>
      </c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7"/>
      <c r="KP1" s="35">
        <v>44470</v>
      </c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7"/>
      <c r="LX1" s="35">
        <v>44501</v>
      </c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7"/>
      <c r="NE1" s="35">
        <v>44531</v>
      </c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7"/>
    </row>
    <row r="2" spans="1:402" x14ac:dyDescent="0.3">
      <c r="A2" s="7"/>
      <c r="B2" s="19">
        <v>44197</v>
      </c>
      <c r="C2" s="19">
        <v>44198</v>
      </c>
      <c r="D2" s="19">
        <v>44199</v>
      </c>
      <c r="E2" s="19">
        <v>44200</v>
      </c>
      <c r="F2" s="19">
        <v>44201</v>
      </c>
      <c r="G2" s="19">
        <v>44202</v>
      </c>
      <c r="H2" s="19">
        <v>44203</v>
      </c>
      <c r="I2" s="19">
        <v>44204</v>
      </c>
      <c r="J2" s="19">
        <v>44205</v>
      </c>
      <c r="K2" s="19">
        <v>44206</v>
      </c>
      <c r="L2" s="19">
        <v>44207</v>
      </c>
      <c r="M2" s="19">
        <v>44208</v>
      </c>
      <c r="N2" s="19">
        <v>44209</v>
      </c>
      <c r="O2" s="19">
        <v>44210</v>
      </c>
      <c r="P2" s="19">
        <v>44211</v>
      </c>
      <c r="Q2" s="19">
        <v>44212</v>
      </c>
      <c r="R2" s="19">
        <v>44213</v>
      </c>
      <c r="S2" s="19">
        <v>44214</v>
      </c>
      <c r="T2" s="19">
        <v>44215</v>
      </c>
      <c r="U2" s="19">
        <v>44216</v>
      </c>
      <c r="V2" s="19">
        <v>44217</v>
      </c>
      <c r="W2" s="19">
        <v>44218</v>
      </c>
      <c r="X2" s="19">
        <v>44219</v>
      </c>
      <c r="Y2" s="19">
        <v>44220</v>
      </c>
      <c r="Z2" s="19">
        <v>44221</v>
      </c>
      <c r="AA2" s="19">
        <v>44222</v>
      </c>
      <c r="AB2" s="19">
        <v>44223</v>
      </c>
      <c r="AC2" s="19">
        <v>44224</v>
      </c>
      <c r="AD2" s="19">
        <v>44225</v>
      </c>
      <c r="AE2" s="19">
        <v>44226</v>
      </c>
      <c r="AF2" s="19">
        <v>44227</v>
      </c>
      <c r="AG2" s="8" t="s">
        <v>18</v>
      </c>
      <c r="AH2" s="9" t="s">
        <v>19</v>
      </c>
      <c r="AI2" s="10" t="s">
        <v>20</v>
      </c>
      <c r="AJ2" s="19">
        <v>44228</v>
      </c>
      <c r="AK2" s="19">
        <v>44229</v>
      </c>
      <c r="AL2" s="19">
        <v>44230</v>
      </c>
      <c r="AM2" s="19">
        <v>44231</v>
      </c>
      <c r="AN2" s="19">
        <v>44232</v>
      </c>
      <c r="AO2" s="19">
        <v>44233</v>
      </c>
      <c r="AP2" s="19">
        <v>44234</v>
      </c>
      <c r="AQ2" s="19">
        <v>44235</v>
      </c>
      <c r="AR2" s="19">
        <v>44236</v>
      </c>
      <c r="AS2" s="19">
        <v>44237</v>
      </c>
      <c r="AT2" s="19">
        <v>44238</v>
      </c>
      <c r="AU2" s="19">
        <v>44239</v>
      </c>
      <c r="AV2" s="19">
        <v>44240</v>
      </c>
      <c r="AW2" s="19">
        <v>44241</v>
      </c>
      <c r="AX2" s="19">
        <v>44242</v>
      </c>
      <c r="AY2" s="19">
        <v>44243</v>
      </c>
      <c r="AZ2" s="19">
        <v>44244</v>
      </c>
      <c r="BA2" s="19">
        <v>44245</v>
      </c>
      <c r="BB2" s="19">
        <v>44246</v>
      </c>
      <c r="BC2" s="19">
        <v>44247</v>
      </c>
      <c r="BD2" s="19">
        <v>44248</v>
      </c>
      <c r="BE2" s="19">
        <v>44249</v>
      </c>
      <c r="BF2" s="19">
        <v>44250</v>
      </c>
      <c r="BG2" s="19">
        <v>44251</v>
      </c>
      <c r="BH2" s="19">
        <v>44252</v>
      </c>
      <c r="BI2" s="19">
        <v>44253</v>
      </c>
      <c r="BJ2" s="19">
        <v>44254</v>
      </c>
      <c r="BK2" s="19">
        <v>44255</v>
      </c>
      <c r="BL2" s="8" t="s">
        <v>18</v>
      </c>
      <c r="BM2" s="9" t="s">
        <v>19</v>
      </c>
      <c r="BN2" s="10" t="s">
        <v>20</v>
      </c>
      <c r="BO2" s="19">
        <v>44256</v>
      </c>
      <c r="BP2" s="19">
        <v>44257</v>
      </c>
      <c r="BQ2" s="19">
        <v>44258</v>
      </c>
      <c r="BR2" s="19">
        <v>44259</v>
      </c>
      <c r="BS2" s="19">
        <v>44260</v>
      </c>
      <c r="BT2" s="19">
        <v>44261</v>
      </c>
      <c r="BU2" s="19">
        <v>44262</v>
      </c>
      <c r="BV2" s="19">
        <v>44263</v>
      </c>
      <c r="BW2" s="19">
        <v>44264</v>
      </c>
      <c r="BX2" s="19">
        <v>44265</v>
      </c>
      <c r="BY2" s="19">
        <v>44266</v>
      </c>
      <c r="BZ2" s="19">
        <v>44267</v>
      </c>
      <c r="CA2" s="19">
        <v>44268</v>
      </c>
      <c r="CB2" s="19">
        <v>44269</v>
      </c>
      <c r="CC2" s="19">
        <v>44270</v>
      </c>
      <c r="CD2" s="19">
        <v>44271</v>
      </c>
      <c r="CE2" s="19">
        <v>44272</v>
      </c>
      <c r="CF2" s="19">
        <v>44273</v>
      </c>
      <c r="CG2" s="19">
        <v>44274</v>
      </c>
      <c r="CH2" s="19">
        <v>44275</v>
      </c>
      <c r="CI2" s="19">
        <v>44276</v>
      </c>
      <c r="CJ2" s="19">
        <v>44277</v>
      </c>
      <c r="CK2" s="19">
        <v>44278</v>
      </c>
      <c r="CL2" s="19">
        <v>44279</v>
      </c>
      <c r="CM2" s="19">
        <v>44280</v>
      </c>
      <c r="CN2" s="19">
        <v>44281</v>
      </c>
      <c r="CO2" s="19">
        <v>44282</v>
      </c>
      <c r="CP2" s="19">
        <v>44283</v>
      </c>
      <c r="CQ2" s="19">
        <v>44284</v>
      </c>
      <c r="CR2" s="19">
        <v>44285</v>
      </c>
      <c r="CS2" s="19">
        <v>44286</v>
      </c>
      <c r="CT2" s="8" t="s">
        <v>18</v>
      </c>
      <c r="CU2" s="9" t="s">
        <v>19</v>
      </c>
      <c r="CV2" s="10" t="s">
        <v>20</v>
      </c>
      <c r="CW2" s="19">
        <v>44287</v>
      </c>
      <c r="CX2" s="19">
        <v>44288</v>
      </c>
      <c r="CY2" s="19">
        <v>44289</v>
      </c>
      <c r="CZ2" s="19">
        <v>44290</v>
      </c>
      <c r="DA2" s="19">
        <v>44291</v>
      </c>
      <c r="DB2" s="19">
        <v>44292</v>
      </c>
      <c r="DC2" s="19">
        <v>44293</v>
      </c>
      <c r="DD2" s="19">
        <v>44294</v>
      </c>
      <c r="DE2" s="19">
        <v>44295</v>
      </c>
      <c r="DF2" s="19">
        <v>44296</v>
      </c>
      <c r="DG2" s="19">
        <v>44297</v>
      </c>
      <c r="DH2" s="19">
        <v>44298</v>
      </c>
      <c r="DI2" s="19">
        <v>44299</v>
      </c>
      <c r="DJ2" s="19">
        <v>44300</v>
      </c>
      <c r="DK2" s="19">
        <v>44301</v>
      </c>
      <c r="DL2" s="19">
        <v>44302</v>
      </c>
      <c r="DM2" s="19">
        <v>44303</v>
      </c>
      <c r="DN2" s="19">
        <v>44304</v>
      </c>
      <c r="DO2" s="19">
        <v>44305</v>
      </c>
      <c r="DP2" s="19">
        <v>44306</v>
      </c>
      <c r="DQ2" s="19">
        <v>44307</v>
      </c>
      <c r="DR2" s="19">
        <v>44308</v>
      </c>
      <c r="DS2" s="19">
        <v>44309</v>
      </c>
      <c r="DT2" s="19">
        <v>44310</v>
      </c>
      <c r="DU2" s="19">
        <v>44311</v>
      </c>
      <c r="DV2" s="19">
        <v>44312</v>
      </c>
      <c r="DW2" s="19">
        <v>44313</v>
      </c>
      <c r="DX2" s="19">
        <v>44314</v>
      </c>
      <c r="DY2" s="19">
        <v>44315</v>
      </c>
      <c r="DZ2" s="19">
        <v>44316</v>
      </c>
      <c r="EA2" s="8" t="s">
        <v>18</v>
      </c>
      <c r="EB2" s="9" t="s">
        <v>19</v>
      </c>
      <c r="EC2" s="10" t="s">
        <v>20</v>
      </c>
      <c r="ED2" s="19">
        <v>44317</v>
      </c>
      <c r="EE2" s="19">
        <v>44318</v>
      </c>
      <c r="EF2" s="19">
        <v>44319</v>
      </c>
      <c r="EG2" s="19">
        <v>44320</v>
      </c>
      <c r="EH2" s="19">
        <v>44321</v>
      </c>
      <c r="EI2" s="19">
        <v>44322</v>
      </c>
      <c r="EJ2" s="19">
        <v>44323</v>
      </c>
      <c r="EK2" s="19">
        <v>44324</v>
      </c>
      <c r="EL2" s="19">
        <v>44325</v>
      </c>
      <c r="EM2" s="19">
        <v>44326</v>
      </c>
      <c r="EN2" s="19">
        <v>44327</v>
      </c>
      <c r="EO2" s="19">
        <v>44328</v>
      </c>
      <c r="EP2" s="19">
        <v>44329</v>
      </c>
      <c r="EQ2" s="19">
        <v>44330</v>
      </c>
      <c r="ER2" s="19">
        <v>44331</v>
      </c>
      <c r="ES2" s="19">
        <v>44332</v>
      </c>
      <c r="ET2" s="19">
        <v>44333</v>
      </c>
      <c r="EU2" s="19">
        <v>44334</v>
      </c>
      <c r="EV2" s="19">
        <v>44335</v>
      </c>
      <c r="EW2" s="19">
        <v>44336</v>
      </c>
      <c r="EX2" s="19">
        <v>44337</v>
      </c>
      <c r="EY2" s="19">
        <v>44338</v>
      </c>
      <c r="EZ2" s="19">
        <v>44339</v>
      </c>
      <c r="FA2" s="19">
        <v>44340</v>
      </c>
      <c r="FB2" s="19">
        <v>44341</v>
      </c>
      <c r="FC2" s="19">
        <v>44342</v>
      </c>
      <c r="FD2" s="19">
        <v>44343</v>
      </c>
      <c r="FE2" s="19">
        <v>44344</v>
      </c>
      <c r="FF2" s="19">
        <v>44345</v>
      </c>
      <c r="FG2" s="19">
        <v>44346</v>
      </c>
      <c r="FH2" s="19">
        <v>44347</v>
      </c>
      <c r="FI2" s="8" t="s">
        <v>18</v>
      </c>
      <c r="FJ2" s="9" t="s">
        <v>19</v>
      </c>
      <c r="FK2" s="10" t="s">
        <v>20</v>
      </c>
      <c r="FL2" s="19">
        <v>44348</v>
      </c>
      <c r="FM2" s="19">
        <v>44349</v>
      </c>
      <c r="FN2" s="19">
        <v>44350</v>
      </c>
      <c r="FO2" s="19">
        <v>44351</v>
      </c>
      <c r="FP2" s="19">
        <v>44352</v>
      </c>
      <c r="FQ2" s="19">
        <v>44353</v>
      </c>
      <c r="FR2" s="19">
        <v>44354</v>
      </c>
      <c r="FS2" s="19">
        <v>44355</v>
      </c>
      <c r="FT2" s="19">
        <v>44356</v>
      </c>
      <c r="FU2" s="19">
        <v>44357</v>
      </c>
      <c r="FV2" s="19">
        <v>44358</v>
      </c>
      <c r="FW2" s="19">
        <v>44359</v>
      </c>
      <c r="FX2" s="19">
        <v>44360</v>
      </c>
      <c r="FY2" s="19">
        <v>44361</v>
      </c>
      <c r="FZ2" s="19">
        <v>44362</v>
      </c>
      <c r="GA2" s="19">
        <v>44363</v>
      </c>
      <c r="GB2" s="19">
        <v>44364</v>
      </c>
      <c r="GC2" s="19">
        <v>44365</v>
      </c>
      <c r="GD2" s="19">
        <v>44366</v>
      </c>
      <c r="GE2" s="19">
        <v>44367</v>
      </c>
      <c r="GF2" s="19">
        <v>44368</v>
      </c>
      <c r="GG2" s="19">
        <v>44369</v>
      </c>
      <c r="GH2" s="19">
        <v>44370</v>
      </c>
      <c r="GI2" s="19">
        <v>44371</v>
      </c>
      <c r="GJ2" s="19">
        <v>44372</v>
      </c>
      <c r="GK2" s="19">
        <v>44373</v>
      </c>
      <c r="GL2" s="19">
        <v>44374</v>
      </c>
      <c r="GM2" s="19">
        <v>44375</v>
      </c>
      <c r="GN2" s="19">
        <v>44376</v>
      </c>
      <c r="GO2" s="19">
        <v>44377</v>
      </c>
      <c r="GP2" s="8" t="s">
        <v>18</v>
      </c>
      <c r="GQ2" s="9" t="s">
        <v>19</v>
      </c>
      <c r="GR2" s="10" t="s">
        <v>20</v>
      </c>
      <c r="GS2" s="19">
        <v>44378</v>
      </c>
      <c r="GT2" s="19">
        <v>44379</v>
      </c>
      <c r="GU2" s="19">
        <v>44380</v>
      </c>
      <c r="GV2" s="19">
        <v>44381</v>
      </c>
      <c r="GW2" s="19">
        <v>44382</v>
      </c>
      <c r="GX2" s="19">
        <v>44383</v>
      </c>
      <c r="GY2" s="19">
        <v>44384</v>
      </c>
      <c r="GZ2" s="19">
        <v>44385</v>
      </c>
      <c r="HA2" s="19">
        <v>44386</v>
      </c>
      <c r="HB2" s="19">
        <v>44387</v>
      </c>
      <c r="HC2" s="19">
        <v>44388</v>
      </c>
      <c r="HD2" s="19">
        <v>44389</v>
      </c>
      <c r="HE2" s="19">
        <v>44390</v>
      </c>
      <c r="HF2" s="19">
        <v>44391</v>
      </c>
      <c r="HG2" s="19">
        <v>44392</v>
      </c>
      <c r="HH2" s="19">
        <v>44393</v>
      </c>
      <c r="HI2" s="19">
        <v>44394</v>
      </c>
      <c r="HJ2" s="19">
        <v>44395</v>
      </c>
      <c r="HK2" s="19">
        <v>44396</v>
      </c>
      <c r="HL2" s="19">
        <v>44397</v>
      </c>
      <c r="HM2" s="19">
        <v>44398</v>
      </c>
      <c r="HN2" s="19">
        <v>44399</v>
      </c>
      <c r="HO2" s="19">
        <v>44400</v>
      </c>
      <c r="HP2" s="19">
        <v>44401</v>
      </c>
      <c r="HQ2" s="19">
        <v>44402</v>
      </c>
      <c r="HR2" s="19">
        <v>44403</v>
      </c>
      <c r="HS2" s="19">
        <v>44404</v>
      </c>
      <c r="HT2" s="19">
        <v>44405</v>
      </c>
      <c r="HU2" s="19">
        <v>44406</v>
      </c>
      <c r="HV2" s="19">
        <v>44407</v>
      </c>
      <c r="HW2" s="19">
        <v>44408</v>
      </c>
      <c r="HX2" s="8" t="s">
        <v>18</v>
      </c>
      <c r="HY2" s="9" t="s">
        <v>19</v>
      </c>
      <c r="HZ2" s="10" t="s">
        <v>20</v>
      </c>
      <c r="IA2" s="19">
        <v>44409</v>
      </c>
      <c r="IB2" s="19">
        <v>44410</v>
      </c>
      <c r="IC2" s="19">
        <v>44411</v>
      </c>
      <c r="ID2" s="19">
        <v>44412</v>
      </c>
      <c r="IE2" s="19">
        <v>44413</v>
      </c>
      <c r="IF2" s="19">
        <v>44414</v>
      </c>
      <c r="IG2" s="19">
        <v>44415</v>
      </c>
      <c r="IH2" s="19">
        <v>44416</v>
      </c>
      <c r="II2" s="19">
        <v>44417</v>
      </c>
      <c r="IJ2" s="19">
        <v>44418</v>
      </c>
      <c r="IK2" s="19">
        <v>44419</v>
      </c>
      <c r="IL2" s="19">
        <v>44420</v>
      </c>
      <c r="IM2" s="19">
        <v>44421</v>
      </c>
      <c r="IN2" s="19">
        <v>44422</v>
      </c>
      <c r="IO2" s="19">
        <v>44423</v>
      </c>
      <c r="IP2" s="19">
        <v>44424</v>
      </c>
      <c r="IQ2" s="19">
        <v>44425</v>
      </c>
      <c r="IR2" s="19">
        <v>44426</v>
      </c>
      <c r="IS2" s="19">
        <v>44427</v>
      </c>
      <c r="IT2" s="19">
        <v>44428</v>
      </c>
      <c r="IU2" s="19">
        <v>44429</v>
      </c>
      <c r="IV2" s="19">
        <v>44430</v>
      </c>
      <c r="IW2" s="19">
        <v>44431</v>
      </c>
      <c r="IX2" s="19">
        <v>44432</v>
      </c>
      <c r="IY2" s="19">
        <v>44433</v>
      </c>
      <c r="IZ2" s="19">
        <v>44434</v>
      </c>
      <c r="JA2" s="19">
        <v>44435</v>
      </c>
      <c r="JB2" s="19">
        <v>44436</v>
      </c>
      <c r="JC2" s="19">
        <v>44437</v>
      </c>
      <c r="JD2" s="19">
        <v>44438</v>
      </c>
      <c r="JE2" s="19">
        <v>44439</v>
      </c>
      <c r="JF2" s="8" t="s">
        <v>18</v>
      </c>
      <c r="JG2" s="9" t="s">
        <v>19</v>
      </c>
      <c r="JH2" s="10" t="s">
        <v>20</v>
      </c>
      <c r="JI2" s="19">
        <v>44440</v>
      </c>
      <c r="JJ2" s="19">
        <v>44441</v>
      </c>
      <c r="JK2" s="19">
        <v>44442</v>
      </c>
      <c r="JL2" s="19">
        <v>44443</v>
      </c>
      <c r="JM2" s="19">
        <v>44444</v>
      </c>
      <c r="JN2" s="19">
        <v>44445</v>
      </c>
      <c r="JO2" s="19">
        <v>44446</v>
      </c>
      <c r="JP2" s="19">
        <v>44447</v>
      </c>
      <c r="JQ2" s="19">
        <v>44448</v>
      </c>
      <c r="JR2" s="19">
        <v>44449</v>
      </c>
      <c r="JS2" s="19">
        <v>44450</v>
      </c>
      <c r="JT2" s="19">
        <v>44451</v>
      </c>
      <c r="JU2" s="19">
        <v>44452</v>
      </c>
      <c r="JV2" s="19">
        <v>44453</v>
      </c>
      <c r="JW2" s="19">
        <v>44454</v>
      </c>
      <c r="JX2" s="19">
        <v>44455</v>
      </c>
      <c r="JY2" s="19">
        <v>44456</v>
      </c>
      <c r="JZ2" s="19">
        <v>44457</v>
      </c>
      <c r="KA2" s="19">
        <v>44458</v>
      </c>
      <c r="KB2" s="19">
        <v>44459</v>
      </c>
      <c r="KC2" s="19">
        <v>44460</v>
      </c>
      <c r="KD2" s="19">
        <v>44461</v>
      </c>
      <c r="KE2" s="19">
        <v>44462</v>
      </c>
      <c r="KF2" s="19">
        <v>44463</v>
      </c>
      <c r="KG2" s="19">
        <v>44464</v>
      </c>
      <c r="KH2" s="19">
        <v>44465</v>
      </c>
      <c r="KI2" s="19">
        <v>44466</v>
      </c>
      <c r="KJ2" s="19">
        <v>44467</v>
      </c>
      <c r="KK2" s="19">
        <v>44468</v>
      </c>
      <c r="KL2" s="19">
        <v>44469</v>
      </c>
      <c r="KM2" s="8" t="s">
        <v>18</v>
      </c>
      <c r="KN2" s="9" t="s">
        <v>19</v>
      </c>
      <c r="KO2" s="10" t="s">
        <v>20</v>
      </c>
      <c r="KP2" s="19">
        <v>44470</v>
      </c>
      <c r="KQ2" s="19">
        <v>44471</v>
      </c>
      <c r="KR2" s="19">
        <v>44472</v>
      </c>
      <c r="KS2" s="19">
        <v>44473</v>
      </c>
      <c r="KT2" s="19">
        <v>44474</v>
      </c>
      <c r="KU2" s="19">
        <v>44475</v>
      </c>
      <c r="KV2" s="19">
        <v>44476</v>
      </c>
      <c r="KW2" s="19">
        <v>44477</v>
      </c>
      <c r="KX2" s="19">
        <v>44478</v>
      </c>
      <c r="KY2" s="19">
        <v>44479</v>
      </c>
      <c r="KZ2" s="19">
        <v>44480</v>
      </c>
      <c r="LA2" s="19">
        <v>44481</v>
      </c>
      <c r="LB2" s="19">
        <v>44482</v>
      </c>
      <c r="LC2" s="19">
        <v>44483</v>
      </c>
      <c r="LD2" s="19">
        <v>44484</v>
      </c>
      <c r="LE2" s="19">
        <v>44485</v>
      </c>
      <c r="LF2" s="19">
        <v>44486</v>
      </c>
      <c r="LG2" s="19">
        <v>44487</v>
      </c>
      <c r="LH2" s="19">
        <v>44488</v>
      </c>
      <c r="LI2" s="19">
        <v>44489</v>
      </c>
      <c r="LJ2" s="19">
        <v>44490</v>
      </c>
      <c r="LK2" s="19">
        <v>44491</v>
      </c>
      <c r="LL2" s="19">
        <v>44492</v>
      </c>
      <c r="LM2" s="19">
        <v>44493</v>
      </c>
      <c r="LN2" s="19">
        <v>44494</v>
      </c>
      <c r="LO2" s="19">
        <v>44495</v>
      </c>
      <c r="LP2" s="19">
        <v>44496</v>
      </c>
      <c r="LQ2" s="19">
        <v>44497</v>
      </c>
      <c r="LR2" s="19">
        <v>44498</v>
      </c>
      <c r="LS2" s="19">
        <v>44499</v>
      </c>
      <c r="LT2" s="19">
        <v>44500</v>
      </c>
      <c r="LU2" s="8" t="s">
        <v>18</v>
      </c>
      <c r="LV2" s="9" t="s">
        <v>19</v>
      </c>
      <c r="LW2" s="10" t="s">
        <v>20</v>
      </c>
      <c r="LX2" s="19">
        <v>44501</v>
      </c>
      <c r="LY2" s="19">
        <v>44502</v>
      </c>
      <c r="LZ2" s="19">
        <v>44503</v>
      </c>
      <c r="MA2" s="19">
        <v>44504</v>
      </c>
      <c r="MB2" s="19">
        <v>44505</v>
      </c>
      <c r="MC2" s="19">
        <v>44506</v>
      </c>
      <c r="MD2" s="19">
        <v>44507</v>
      </c>
      <c r="ME2" s="19">
        <v>44508</v>
      </c>
      <c r="MF2" s="19">
        <v>44509</v>
      </c>
      <c r="MG2" s="19">
        <v>44510</v>
      </c>
      <c r="MH2" s="19">
        <v>44511</v>
      </c>
      <c r="MI2" s="19">
        <v>44512</v>
      </c>
      <c r="MJ2" s="19">
        <v>44513</v>
      </c>
      <c r="MK2" s="19">
        <v>44514</v>
      </c>
      <c r="ML2" s="19">
        <v>44515</v>
      </c>
      <c r="MM2" s="19">
        <v>44516</v>
      </c>
      <c r="MN2" s="19">
        <v>44517</v>
      </c>
      <c r="MO2" s="19">
        <v>44518</v>
      </c>
      <c r="MP2" s="19">
        <v>44519</v>
      </c>
      <c r="MQ2" s="19">
        <v>44520</v>
      </c>
      <c r="MR2" s="19">
        <v>44521</v>
      </c>
      <c r="MS2" s="19">
        <v>44522</v>
      </c>
      <c r="MT2" s="19">
        <v>44523</v>
      </c>
      <c r="MU2" s="19">
        <v>44524</v>
      </c>
      <c r="MV2" s="19">
        <v>44525</v>
      </c>
      <c r="MW2" s="19">
        <v>44526</v>
      </c>
      <c r="MX2" s="19">
        <v>44527</v>
      </c>
      <c r="MY2" s="19">
        <v>44528</v>
      </c>
      <c r="MZ2" s="19">
        <v>44529</v>
      </c>
      <c r="NA2" s="19">
        <v>44530</v>
      </c>
      <c r="NB2" s="8" t="s">
        <v>18</v>
      </c>
      <c r="NC2" s="9" t="s">
        <v>19</v>
      </c>
      <c r="ND2" s="10" t="s">
        <v>20</v>
      </c>
      <c r="NE2" s="19">
        <v>44531</v>
      </c>
      <c r="NF2" s="19">
        <v>44532</v>
      </c>
      <c r="NG2" s="19">
        <v>44533</v>
      </c>
      <c r="NH2" s="19">
        <v>44534</v>
      </c>
      <c r="NI2" s="19">
        <v>44535</v>
      </c>
      <c r="NJ2" s="19">
        <v>44536</v>
      </c>
      <c r="NK2" s="19">
        <v>44537</v>
      </c>
      <c r="NL2" s="19">
        <v>44538</v>
      </c>
      <c r="NM2" s="19">
        <v>44539</v>
      </c>
      <c r="NN2" s="19">
        <v>44540</v>
      </c>
      <c r="NO2" s="19">
        <v>44541</v>
      </c>
      <c r="NP2" s="19">
        <v>44542</v>
      </c>
      <c r="NQ2" s="19">
        <v>44543</v>
      </c>
      <c r="NR2" s="19">
        <v>44544</v>
      </c>
      <c r="NS2" s="19">
        <v>44545</v>
      </c>
      <c r="NT2" s="19">
        <v>44546</v>
      </c>
      <c r="NU2" s="19">
        <v>44547</v>
      </c>
      <c r="NV2" s="19">
        <v>44548</v>
      </c>
      <c r="NW2" s="19">
        <v>44549</v>
      </c>
      <c r="NX2" s="19">
        <v>44550</v>
      </c>
      <c r="NY2" s="19">
        <v>44551</v>
      </c>
      <c r="NZ2" s="19">
        <v>44552</v>
      </c>
      <c r="OA2" s="19">
        <v>44553</v>
      </c>
      <c r="OB2" s="19">
        <v>44554</v>
      </c>
      <c r="OC2" s="19">
        <v>44555</v>
      </c>
      <c r="OD2" s="19">
        <v>44556</v>
      </c>
      <c r="OE2" s="19">
        <v>44557</v>
      </c>
      <c r="OF2" s="19">
        <v>44558</v>
      </c>
      <c r="OG2" s="19">
        <v>44559</v>
      </c>
      <c r="OH2" s="19">
        <v>44560</v>
      </c>
      <c r="OI2" s="19">
        <v>44561</v>
      </c>
      <c r="OJ2" s="8" t="s">
        <v>18</v>
      </c>
      <c r="OK2" s="9" t="s">
        <v>19</v>
      </c>
      <c r="OL2" s="10" t="s">
        <v>20</v>
      </c>
    </row>
    <row r="3" spans="1:402" x14ac:dyDescent="0.3">
      <c r="A3" s="11" t="s">
        <v>23</v>
      </c>
      <c r="B3" s="47">
        <v>52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</row>
    <row r="4" spans="1:402" ht="43.2" x14ac:dyDescent="0.3">
      <c r="A4" s="12" t="s">
        <v>21</v>
      </c>
      <c r="B4" s="13">
        <f>B3-B5</f>
        <v>26</v>
      </c>
      <c r="C4" s="13">
        <f>B3-C5</f>
        <v>26</v>
      </c>
      <c r="D4" s="13">
        <f>B3-D5</f>
        <v>26</v>
      </c>
      <c r="E4" s="13">
        <f>B3-E5</f>
        <v>26</v>
      </c>
      <c r="F4" s="13">
        <f>B3-F5</f>
        <v>26</v>
      </c>
      <c r="G4" s="13">
        <f>B3-G5</f>
        <v>26</v>
      </c>
      <c r="H4" s="13">
        <f>B3-H5</f>
        <v>26</v>
      </c>
      <c r="I4" s="13">
        <f>B3-I5</f>
        <v>26</v>
      </c>
      <c r="J4" s="13">
        <f>B3-J5</f>
        <v>26</v>
      </c>
      <c r="K4" s="13">
        <f>B3-K5</f>
        <v>26</v>
      </c>
      <c r="L4" s="13">
        <f>B3-L5</f>
        <v>25</v>
      </c>
      <c r="M4" s="13">
        <f>B3-M5</f>
        <v>25</v>
      </c>
      <c r="N4" s="13">
        <f>B3-N5</f>
        <v>25</v>
      </c>
      <c r="O4" s="13">
        <f>B3-O5</f>
        <v>25</v>
      </c>
      <c r="P4" s="13">
        <f>B3-P5</f>
        <v>25</v>
      </c>
      <c r="Q4" s="13">
        <f>B3-Q5</f>
        <v>25</v>
      </c>
      <c r="R4" s="13">
        <f>B3-R5</f>
        <v>25</v>
      </c>
      <c r="S4" s="13">
        <f>B3-S5</f>
        <v>23</v>
      </c>
      <c r="T4" s="13">
        <f>B3-T5</f>
        <v>23</v>
      </c>
      <c r="U4" s="13">
        <f>B3-U5</f>
        <v>23</v>
      </c>
      <c r="V4" s="13">
        <f>B3-V5</f>
        <v>21</v>
      </c>
      <c r="W4" s="13">
        <f>B3-W5</f>
        <v>21</v>
      </c>
      <c r="X4" s="13">
        <f>B3-X5</f>
        <v>21</v>
      </c>
      <c r="Y4" s="13">
        <f>B3-Y5</f>
        <v>21</v>
      </c>
      <c r="Z4" s="13">
        <f>B3-Z5</f>
        <v>21</v>
      </c>
      <c r="AA4" s="13">
        <f>B3-AA5</f>
        <v>21</v>
      </c>
      <c r="AB4" s="13">
        <f>B3-AB5</f>
        <v>21</v>
      </c>
      <c r="AC4" s="13">
        <f>B3-AC5</f>
        <v>21</v>
      </c>
      <c r="AD4" s="13">
        <f>B3-AD5</f>
        <v>21</v>
      </c>
      <c r="AE4" s="13">
        <f>B3-AE5</f>
        <v>21</v>
      </c>
      <c r="AF4" s="13">
        <f>B3-AF5</f>
        <v>21</v>
      </c>
      <c r="AG4" s="14">
        <f>SUM(B4:AF4)/31</f>
        <v>23.70967741935484</v>
      </c>
      <c r="AH4" s="38">
        <f>AG4/B3</f>
        <v>0.45595533498759305</v>
      </c>
      <c r="AI4" s="40">
        <f>AG5/B3</f>
        <v>0.54404466501240689</v>
      </c>
      <c r="AJ4" s="13">
        <f>$B3-AJ5</f>
        <v>21</v>
      </c>
      <c r="AK4" s="13">
        <f t="shared" ref="AK4:BK4" si="0">$B3-AK5</f>
        <v>21</v>
      </c>
      <c r="AL4" s="13">
        <f t="shared" si="0"/>
        <v>21</v>
      </c>
      <c r="AM4" s="13">
        <f t="shared" si="0"/>
        <v>17</v>
      </c>
      <c r="AN4" s="13">
        <f t="shared" si="0"/>
        <v>17</v>
      </c>
      <c r="AO4" s="13">
        <f t="shared" si="0"/>
        <v>17</v>
      </c>
      <c r="AP4" s="13">
        <f t="shared" si="0"/>
        <v>17</v>
      </c>
      <c r="AQ4" s="13">
        <f t="shared" si="0"/>
        <v>17</v>
      </c>
      <c r="AR4" s="13">
        <f t="shared" si="0"/>
        <v>17</v>
      </c>
      <c r="AS4" s="13">
        <f t="shared" si="0"/>
        <v>17</v>
      </c>
      <c r="AT4" s="13">
        <f t="shared" si="0"/>
        <v>17</v>
      </c>
      <c r="AU4" s="13">
        <f t="shared" si="0"/>
        <v>17</v>
      </c>
      <c r="AV4" s="13">
        <f t="shared" si="0"/>
        <v>17</v>
      </c>
      <c r="AW4" s="13">
        <f t="shared" si="0"/>
        <v>17</v>
      </c>
      <c r="AX4" s="13">
        <f t="shared" si="0"/>
        <v>17</v>
      </c>
      <c r="AY4" s="13">
        <f t="shared" si="0"/>
        <v>17</v>
      </c>
      <c r="AZ4" s="13">
        <f t="shared" si="0"/>
        <v>17</v>
      </c>
      <c r="BA4" s="13">
        <f t="shared" si="0"/>
        <v>17</v>
      </c>
      <c r="BB4" s="13">
        <f t="shared" si="0"/>
        <v>18</v>
      </c>
      <c r="BC4" s="13">
        <f t="shared" si="0"/>
        <v>18</v>
      </c>
      <c r="BD4" s="13">
        <f t="shared" si="0"/>
        <v>18</v>
      </c>
      <c r="BE4" s="13">
        <f t="shared" si="0"/>
        <v>17</v>
      </c>
      <c r="BF4" s="13">
        <f t="shared" si="0"/>
        <v>17</v>
      </c>
      <c r="BG4" s="13">
        <f t="shared" si="0"/>
        <v>17</v>
      </c>
      <c r="BH4" s="13">
        <f t="shared" si="0"/>
        <v>14</v>
      </c>
      <c r="BI4" s="13">
        <f t="shared" si="0"/>
        <v>14</v>
      </c>
      <c r="BJ4" s="13">
        <f t="shared" si="0"/>
        <v>14</v>
      </c>
      <c r="BK4" s="13">
        <f t="shared" si="0"/>
        <v>14</v>
      </c>
      <c r="BL4" s="14">
        <f>SUM(AJ4:BK4)/28</f>
        <v>17.107142857142858</v>
      </c>
      <c r="BM4" s="38">
        <f>BL4/B3</f>
        <v>0.32898351648351648</v>
      </c>
      <c r="BN4" s="40">
        <f>BL5/B3</f>
        <v>0.67101648351648358</v>
      </c>
      <c r="BO4" s="13">
        <f>$B3-BO5</f>
        <v>10</v>
      </c>
      <c r="BP4" s="13">
        <f t="shared" ref="BP4:CP4" si="1">$B3-BP5</f>
        <v>10</v>
      </c>
      <c r="BQ4" s="13">
        <f t="shared" si="1"/>
        <v>10</v>
      </c>
      <c r="BR4" s="13">
        <f t="shared" si="1"/>
        <v>10</v>
      </c>
      <c r="BS4" s="13">
        <f t="shared" si="1"/>
        <v>10</v>
      </c>
      <c r="BT4" s="13">
        <f t="shared" si="1"/>
        <v>10</v>
      </c>
      <c r="BU4" s="13">
        <f t="shared" si="1"/>
        <v>10</v>
      </c>
      <c r="BV4" s="13">
        <f t="shared" si="1"/>
        <v>10</v>
      </c>
      <c r="BW4" s="13">
        <f t="shared" si="1"/>
        <v>10</v>
      </c>
      <c r="BX4" s="13">
        <f t="shared" si="1"/>
        <v>10</v>
      </c>
      <c r="BY4" s="13">
        <f t="shared" si="1"/>
        <v>10</v>
      </c>
      <c r="BZ4" s="13">
        <f t="shared" si="1"/>
        <v>10</v>
      </c>
      <c r="CA4" s="13">
        <f t="shared" si="1"/>
        <v>10</v>
      </c>
      <c r="CB4" s="13">
        <f t="shared" si="1"/>
        <v>10</v>
      </c>
      <c r="CC4" s="13">
        <f t="shared" si="1"/>
        <v>10</v>
      </c>
      <c r="CD4" s="13">
        <f t="shared" si="1"/>
        <v>10</v>
      </c>
      <c r="CE4" s="13">
        <f t="shared" si="1"/>
        <v>10</v>
      </c>
      <c r="CF4" s="13">
        <f t="shared" si="1"/>
        <v>10</v>
      </c>
      <c r="CG4" s="13">
        <f t="shared" si="1"/>
        <v>10</v>
      </c>
      <c r="CH4" s="13">
        <f t="shared" si="1"/>
        <v>10</v>
      </c>
      <c r="CI4" s="13">
        <f t="shared" si="1"/>
        <v>10</v>
      </c>
      <c r="CJ4" s="13">
        <f t="shared" si="1"/>
        <v>10</v>
      </c>
      <c r="CK4" s="13">
        <f t="shared" si="1"/>
        <v>10</v>
      </c>
      <c r="CL4" s="13">
        <f t="shared" si="1"/>
        <v>10</v>
      </c>
      <c r="CM4" s="13">
        <f t="shared" si="1"/>
        <v>10</v>
      </c>
      <c r="CN4" s="13">
        <f t="shared" si="1"/>
        <v>10</v>
      </c>
      <c r="CO4" s="13">
        <f t="shared" si="1"/>
        <v>10</v>
      </c>
      <c r="CP4" s="13">
        <f t="shared" si="1"/>
        <v>10</v>
      </c>
      <c r="CQ4" s="13">
        <f>$B3-CQ5</f>
        <v>10</v>
      </c>
      <c r="CR4" s="13">
        <f t="shared" ref="CR4:CS4" si="2">$B3-CR5</f>
        <v>10</v>
      </c>
      <c r="CS4" s="13">
        <f t="shared" si="2"/>
        <v>10</v>
      </c>
      <c r="CT4" s="14">
        <f>SUM(BO4:CS4)/31</f>
        <v>10</v>
      </c>
      <c r="CU4" s="38">
        <f>CT4/B3</f>
        <v>0.19230769230769232</v>
      </c>
      <c r="CV4" s="40">
        <f>CT5/B3</f>
        <v>0.80769230769230771</v>
      </c>
      <c r="CW4" s="13">
        <f>$B3-CW5</f>
        <v>10</v>
      </c>
      <c r="CX4" s="13">
        <f t="shared" ref="CX4:DZ4" si="3">$B3-CX5</f>
        <v>10</v>
      </c>
      <c r="CY4" s="13">
        <f t="shared" si="3"/>
        <v>10</v>
      </c>
      <c r="CZ4" s="13">
        <f t="shared" si="3"/>
        <v>10</v>
      </c>
      <c r="DA4" s="13">
        <f t="shared" si="3"/>
        <v>10</v>
      </c>
      <c r="DB4" s="13">
        <f t="shared" si="3"/>
        <v>10</v>
      </c>
      <c r="DC4" s="13">
        <f t="shared" si="3"/>
        <v>10</v>
      </c>
      <c r="DD4" s="13">
        <f t="shared" si="3"/>
        <v>10</v>
      </c>
      <c r="DE4" s="13">
        <f t="shared" si="3"/>
        <v>10</v>
      </c>
      <c r="DF4" s="13">
        <f t="shared" si="3"/>
        <v>10</v>
      </c>
      <c r="DG4" s="13">
        <f t="shared" si="3"/>
        <v>10</v>
      </c>
      <c r="DH4" s="13">
        <f t="shared" si="3"/>
        <v>10</v>
      </c>
      <c r="DI4" s="13">
        <f t="shared" si="3"/>
        <v>10</v>
      </c>
      <c r="DJ4" s="13">
        <f t="shared" si="3"/>
        <v>10</v>
      </c>
      <c r="DK4" s="13">
        <f t="shared" si="3"/>
        <v>10</v>
      </c>
      <c r="DL4" s="13">
        <f t="shared" si="3"/>
        <v>10</v>
      </c>
      <c r="DM4" s="13">
        <f t="shared" si="3"/>
        <v>10</v>
      </c>
      <c r="DN4" s="13">
        <f t="shared" si="3"/>
        <v>10</v>
      </c>
      <c r="DO4" s="13">
        <f t="shared" si="3"/>
        <v>10</v>
      </c>
      <c r="DP4" s="13">
        <f t="shared" si="3"/>
        <v>10</v>
      </c>
      <c r="DQ4" s="13">
        <f t="shared" si="3"/>
        <v>10</v>
      </c>
      <c r="DR4" s="13">
        <f t="shared" si="3"/>
        <v>10</v>
      </c>
      <c r="DS4" s="13">
        <f t="shared" si="3"/>
        <v>10</v>
      </c>
      <c r="DT4" s="13">
        <f t="shared" si="3"/>
        <v>10</v>
      </c>
      <c r="DU4" s="13">
        <f t="shared" si="3"/>
        <v>10</v>
      </c>
      <c r="DV4" s="13">
        <f t="shared" si="3"/>
        <v>10</v>
      </c>
      <c r="DW4" s="13">
        <f t="shared" si="3"/>
        <v>10</v>
      </c>
      <c r="DX4" s="13">
        <f t="shared" si="3"/>
        <v>10</v>
      </c>
      <c r="DY4" s="13">
        <f t="shared" si="3"/>
        <v>10</v>
      </c>
      <c r="DZ4" s="13">
        <f t="shared" si="3"/>
        <v>10</v>
      </c>
      <c r="EA4" s="15">
        <f>SUM(CW4:DZ4)/30</f>
        <v>10</v>
      </c>
      <c r="EB4" s="38">
        <f>EA4/B3</f>
        <v>0.19230769230769232</v>
      </c>
      <c r="EC4" s="40">
        <f>EA5/B3</f>
        <v>0.80769230769230771</v>
      </c>
      <c r="ED4" s="13">
        <f>$B3-ED5</f>
        <v>10</v>
      </c>
      <c r="EE4" s="13">
        <f t="shared" ref="EE4:FE4" si="4">$B3-EE5</f>
        <v>10</v>
      </c>
      <c r="EF4" s="13">
        <f t="shared" si="4"/>
        <v>10</v>
      </c>
      <c r="EG4" s="13">
        <f t="shared" si="4"/>
        <v>10</v>
      </c>
      <c r="EH4" s="13">
        <f t="shared" si="4"/>
        <v>10</v>
      </c>
      <c r="EI4" s="13">
        <f t="shared" si="4"/>
        <v>10</v>
      </c>
      <c r="EJ4" s="13">
        <f t="shared" si="4"/>
        <v>10</v>
      </c>
      <c r="EK4" s="13">
        <f t="shared" si="4"/>
        <v>10</v>
      </c>
      <c r="EL4" s="13">
        <f t="shared" si="4"/>
        <v>10</v>
      </c>
      <c r="EM4" s="13">
        <f t="shared" si="4"/>
        <v>10</v>
      </c>
      <c r="EN4" s="13">
        <f t="shared" si="4"/>
        <v>10</v>
      </c>
      <c r="EO4" s="13">
        <f t="shared" si="4"/>
        <v>10</v>
      </c>
      <c r="EP4" s="13">
        <f t="shared" si="4"/>
        <v>10</v>
      </c>
      <c r="EQ4" s="13">
        <f t="shared" si="4"/>
        <v>10</v>
      </c>
      <c r="ER4" s="13">
        <f t="shared" si="4"/>
        <v>10</v>
      </c>
      <c r="ES4" s="13">
        <f t="shared" si="4"/>
        <v>10</v>
      </c>
      <c r="ET4" s="13">
        <f t="shared" si="4"/>
        <v>10</v>
      </c>
      <c r="EU4" s="13">
        <f t="shared" si="4"/>
        <v>10</v>
      </c>
      <c r="EV4" s="13">
        <f t="shared" si="4"/>
        <v>10</v>
      </c>
      <c r="EW4" s="13">
        <f t="shared" si="4"/>
        <v>10</v>
      </c>
      <c r="EX4" s="13">
        <f t="shared" si="4"/>
        <v>10</v>
      </c>
      <c r="EY4" s="13">
        <f t="shared" si="4"/>
        <v>10</v>
      </c>
      <c r="EZ4" s="13">
        <f t="shared" si="4"/>
        <v>10</v>
      </c>
      <c r="FA4" s="13">
        <f t="shared" si="4"/>
        <v>10</v>
      </c>
      <c r="FB4" s="13">
        <f t="shared" si="4"/>
        <v>10</v>
      </c>
      <c r="FC4" s="13">
        <f t="shared" si="4"/>
        <v>10</v>
      </c>
      <c r="FD4" s="13">
        <f t="shared" si="4"/>
        <v>10</v>
      </c>
      <c r="FE4" s="13">
        <f t="shared" si="4"/>
        <v>10</v>
      </c>
      <c r="FF4" s="13">
        <f t="shared" ref="FF4" si="5">$B3-FF5</f>
        <v>10</v>
      </c>
      <c r="FG4" s="13">
        <f t="shared" ref="FG4" si="6">$B3-FG5</f>
        <v>10</v>
      </c>
      <c r="FH4" s="13">
        <f t="shared" ref="FH4" si="7">$B3-FH5</f>
        <v>10</v>
      </c>
      <c r="FI4" s="14">
        <f>SUM(ED4:FH4)/31</f>
        <v>10</v>
      </c>
      <c r="FJ4" s="38">
        <f>FI4/B3</f>
        <v>0.19230769230769232</v>
      </c>
      <c r="FK4" s="40">
        <f>FI5/B3</f>
        <v>0.80769230769230771</v>
      </c>
      <c r="FL4" s="13">
        <f>$FL3-FL5</f>
        <v>-42</v>
      </c>
      <c r="FM4" s="13">
        <f t="shared" ref="FM4:GO4" si="8">$FL3-FM5</f>
        <v>-42</v>
      </c>
      <c r="FN4" s="13">
        <f t="shared" si="8"/>
        <v>-42</v>
      </c>
      <c r="FO4" s="13">
        <f t="shared" si="8"/>
        <v>-42</v>
      </c>
      <c r="FP4" s="13">
        <f t="shared" si="8"/>
        <v>-42</v>
      </c>
      <c r="FQ4" s="13">
        <f t="shared" si="8"/>
        <v>-42</v>
      </c>
      <c r="FR4" s="13">
        <f t="shared" si="8"/>
        <v>-42</v>
      </c>
      <c r="FS4" s="13">
        <f t="shared" si="8"/>
        <v>-42</v>
      </c>
      <c r="FT4" s="13">
        <f t="shared" si="8"/>
        <v>-42</v>
      </c>
      <c r="FU4" s="13">
        <f t="shared" si="8"/>
        <v>-42</v>
      </c>
      <c r="FV4" s="13">
        <f t="shared" si="8"/>
        <v>-42</v>
      </c>
      <c r="FW4" s="13">
        <f t="shared" si="8"/>
        <v>-42</v>
      </c>
      <c r="FX4" s="13">
        <f t="shared" si="8"/>
        <v>-42</v>
      </c>
      <c r="FY4" s="13">
        <f t="shared" si="8"/>
        <v>-42</v>
      </c>
      <c r="FZ4" s="13">
        <f t="shared" si="8"/>
        <v>-42</v>
      </c>
      <c r="GA4" s="13">
        <f t="shared" si="8"/>
        <v>-42</v>
      </c>
      <c r="GB4" s="13">
        <f t="shared" si="8"/>
        <v>-42</v>
      </c>
      <c r="GC4" s="13">
        <f t="shared" si="8"/>
        <v>-42</v>
      </c>
      <c r="GD4" s="13">
        <f t="shared" si="8"/>
        <v>-42</v>
      </c>
      <c r="GE4" s="13">
        <f t="shared" si="8"/>
        <v>-42</v>
      </c>
      <c r="GF4" s="13">
        <f t="shared" si="8"/>
        <v>-42</v>
      </c>
      <c r="GG4" s="13">
        <f t="shared" si="8"/>
        <v>-42</v>
      </c>
      <c r="GH4" s="13">
        <f t="shared" si="8"/>
        <v>-42</v>
      </c>
      <c r="GI4" s="13">
        <f t="shared" si="8"/>
        <v>-42</v>
      </c>
      <c r="GJ4" s="13">
        <f t="shared" si="8"/>
        <v>-42</v>
      </c>
      <c r="GK4" s="13">
        <f t="shared" si="8"/>
        <v>-42</v>
      </c>
      <c r="GL4" s="13">
        <f t="shared" si="8"/>
        <v>-42</v>
      </c>
      <c r="GM4" s="13">
        <f t="shared" si="8"/>
        <v>-42</v>
      </c>
      <c r="GN4" s="13">
        <f t="shared" si="8"/>
        <v>-42</v>
      </c>
      <c r="GO4" s="13">
        <f t="shared" si="8"/>
        <v>-42</v>
      </c>
      <c r="GP4" s="16">
        <f>SUM(FL4:GO4)/30</f>
        <v>-42</v>
      </c>
      <c r="GQ4" s="38" t="e">
        <f>GP4/FL3</f>
        <v>#DIV/0!</v>
      </c>
      <c r="GR4" s="40" t="e">
        <f>GP5/FL3</f>
        <v>#DIV/0!</v>
      </c>
      <c r="GS4" s="13">
        <f>$FL3-GS5</f>
        <v>-42</v>
      </c>
      <c r="GT4" s="13">
        <f t="shared" ref="GT4" si="9">$FL3-GT5</f>
        <v>-42</v>
      </c>
      <c r="GU4" s="13">
        <f t="shared" ref="GU4" si="10">$FL3-GU5</f>
        <v>-42</v>
      </c>
      <c r="GV4" s="13">
        <f t="shared" ref="GV4" si="11">$FL3-GV5</f>
        <v>-42</v>
      </c>
      <c r="GW4" s="13">
        <f t="shared" ref="GW4" si="12">$FL3-GW5</f>
        <v>-42</v>
      </c>
      <c r="GX4" s="13">
        <f t="shared" ref="GX4" si="13">$FL3-GX5</f>
        <v>-42</v>
      </c>
      <c r="GY4" s="13">
        <f t="shared" ref="GY4" si="14">$FL3-GY5</f>
        <v>-42</v>
      </c>
      <c r="GZ4" s="13">
        <f t="shared" ref="GZ4" si="15">$FL3-GZ5</f>
        <v>-42</v>
      </c>
      <c r="HA4" s="13">
        <f t="shared" ref="HA4" si="16">$FL3-HA5</f>
        <v>-42</v>
      </c>
      <c r="HB4" s="13">
        <f t="shared" ref="HB4" si="17">$FL3-HB5</f>
        <v>-42</v>
      </c>
      <c r="HC4" s="13">
        <f t="shared" ref="HC4" si="18">$FL3-HC5</f>
        <v>-42</v>
      </c>
      <c r="HD4" s="13">
        <f t="shared" ref="HD4" si="19">$FL3-HD5</f>
        <v>-42</v>
      </c>
      <c r="HE4" s="13">
        <f t="shared" ref="HE4" si="20">$FL3-HE5</f>
        <v>-42</v>
      </c>
      <c r="HF4" s="13">
        <f t="shared" ref="HF4" si="21">$FL3-HF5</f>
        <v>-42</v>
      </c>
      <c r="HG4" s="13">
        <f t="shared" ref="HG4" si="22">$FL3-HG5</f>
        <v>-42</v>
      </c>
      <c r="HH4" s="13">
        <f t="shared" ref="HH4" si="23">$FL3-HH5</f>
        <v>-42</v>
      </c>
      <c r="HI4" s="13">
        <f t="shared" ref="HI4" si="24">$FL3-HI5</f>
        <v>-42</v>
      </c>
      <c r="HJ4" s="13">
        <f t="shared" ref="HJ4" si="25">$FL3-HJ5</f>
        <v>-42</v>
      </c>
      <c r="HK4" s="13">
        <f t="shared" ref="HK4" si="26">$FL3-HK5</f>
        <v>-42</v>
      </c>
      <c r="HL4" s="13">
        <f t="shared" ref="HL4" si="27">$FL3-HL5</f>
        <v>-42</v>
      </c>
      <c r="HM4" s="13">
        <f t="shared" ref="HM4" si="28">$FL3-HM5</f>
        <v>-42</v>
      </c>
      <c r="HN4" s="13">
        <f t="shared" ref="HN4" si="29">$FL3-HN5</f>
        <v>-42</v>
      </c>
      <c r="HO4" s="13">
        <f t="shared" ref="HO4" si="30">$FL3-HO5</f>
        <v>-42</v>
      </c>
      <c r="HP4" s="13">
        <f t="shared" ref="HP4" si="31">$FL3-HP5</f>
        <v>-42</v>
      </c>
      <c r="HQ4" s="13">
        <f t="shared" ref="HQ4" si="32">$FL3-HQ5</f>
        <v>-42</v>
      </c>
      <c r="HR4" s="13">
        <f t="shared" ref="HR4" si="33">$FL3-HR5</f>
        <v>-42</v>
      </c>
      <c r="HS4" s="13">
        <f t="shared" ref="HS4" si="34">$FL3-HS5</f>
        <v>-42</v>
      </c>
      <c r="HT4" s="13">
        <f t="shared" ref="HT4" si="35">$FL3-HT5</f>
        <v>-42</v>
      </c>
      <c r="HU4" s="13">
        <f t="shared" ref="HU4" si="36">$FL3-HU5</f>
        <v>-42</v>
      </c>
      <c r="HV4" s="13">
        <f t="shared" ref="HV4" si="37">$FL3-HV5</f>
        <v>-42</v>
      </c>
      <c r="HW4" s="13">
        <f t="shared" ref="HW4" si="38">$FL3-HW5</f>
        <v>-42</v>
      </c>
      <c r="HX4" s="16">
        <f>SUM(GS4:HW4)/31</f>
        <v>-42</v>
      </c>
      <c r="HY4" s="38" t="e">
        <f>HX4/GS3</f>
        <v>#DIV/0!</v>
      </c>
      <c r="HZ4" s="40" t="e">
        <f>HX5/GS3</f>
        <v>#DIV/0!</v>
      </c>
      <c r="IA4" s="13">
        <f>$FL3-IA5</f>
        <v>-42</v>
      </c>
      <c r="IB4" s="13">
        <f t="shared" ref="IB4" si="39">$FL3-IB5</f>
        <v>-42</v>
      </c>
      <c r="IC4" s="13">
        <f t="shared" ref="IC4" si="40">$FL3-IC5</f>
        <v>-42</v>
      </c>
      <c r="ID4" s="13">
        <f t="shared" ref="ID4" si="41">$FL3-ID5</f>
        <v>-42</v>
      </c>
      <c r="IE4" s="13">
        <f t="shared" ref="IE4" si="42">$FL3-IE5</f>
        <v>-42</v>
      </c>
      <c r="IF4" s="13">
        <f t="shared" ref="IF4" si="43">$FL3-IF5</f>
        <v>-42</v>
      </c>
      <c r="IG4" s="13">
        <f t="shared" ref="IG4" si="44">$FL3-IG5</f>
        <v>-42</v>
      </c>
      <c r="IH4" s="13">
        <f t="shared" ref="IH4" si="45">$FL3-IH5</f>
        <v>-42</v>
      </c>
      <c r="II4" s="13">
        <f t="shared" ref="II4" si="46">$FL3-II5</f>
        <v>-42</v>
      </c>
      <c r="IJ4" s="13">
        <f t="shared" ref="IJ4" si="47">$FL3-IJ5</f>
        <v>-42</v>
      </c>
      <c r="IK4" s="13">
        <f t="shared" ref="IK4" si="48">$FL3-IK5</f>
        <v>-42</v>
      </c>
      <c r="IL4" s="13">
        <f t="shared" ref="IL4" si="49">$FL3-IL5</f>
        <v>-42</v>
      </c>
      <c r="IM4" s="13">
        <f t="shared" ref="IM4" si="50">$FL3-IM5</f>
        <v>-42</v>
      </c>
      <c r="IN4" s="13">
        <f t="shared" ref="IN4" si="51">$FL3-IN5</f>
        <v>-42</v>
      </c>
      <c r="IO4" s="13">
        <f t="shared" ref="IO4" si="52">$FL3-IO5</f>
        <v>-42</v>
      </c>
      <c r="IP4" s="13">
        <f t="shared" ref="IP4" si="53">$FL3-IP5</f>
        <v>-42</v>
      </c>
      <c r="IQ4" s="13">
        <f t="shared" ref="IQ4" si="54">$FL3-IQ5</f>
        <v>-42</v>
      </c>
      <c r="IR4" s="13">
        <f t="shared" ref="IR4" si="55">$FL3-IR5</f>
        <v>-42</v>
      </c>
      <c r="IS4" s="13">
        <f t="shared" ref="IS4" si="56">$FL3-IS5</f>
        <v>-42</v>
      </c>
      <c r="IT4" s="13">
        <f t="shared" ref="IT4" si="57">$FL3-IT5</f>
        <v>-42</v>
      </c>
      <c r="IU4" s="13">
        <f t="shared" ref="IU4" si="58">$FL3-IU5</f>
        <v>-42</v>
      </c>
      <c r="IV4" s="13">
        <f t="shared" ref="IV4" si="59">$FL3-IV5</f>
        <v>-42</v>
      </c>
      <c r="IW4" s="13">
        <f t="shared" ref="IW4" si="60">$FL3-IW5</f>
        <v>-42</v>
      </c>
      <c r="IX4" s="13">
        <f t="shared" ref="IX4" si="61">$FL3-IX5</f>
        <v>-42</v>
      </c>
      <c r="IY4" s="13">
        <f t="shared" ref="IY4" si="62">$FL3-IY5</f>
        <v>-42</v>
      </c>
      <c r="IZ4" s="13">
        <f t="shared" ref="IZ4" si="63">$FL3-IZ5</f>
        <v>-42</v>
      </c>
      <c r="JA4" s="13">
        <f t="shared" ref="JA4" si="64">$FL3-JA5</f>
        <v>-42</v>
      </c>
      <c r="JB4" s="13">
        <f t="shared" ref="JB4" si="65">$FL3-JB5</f>
        <v>-42</v>
      </c>
      <c r="JC4" s="13">
        <f t="shared" ref="JC4" si="66">$FL3-JC5</f>
        <v>-42</v>
      </c>
      <c r="JD4" s="13">
        <f t="shared" ref="JD4" si="67">$FL3-JD5</f>
        <v>-42</v>
      </c>
      <c r="JE4" s="13">
        <f t="shared" ref="JE4" si="68">$FL3-JE5</f>
        <v>-42</v>
      </c>
      <c r="JF4" s="16">
        <f>SUM(IA4:JE4)/31</f>
        <v>-42</v>
      </c>
      <c r="JG4" s="38" t="e">
        <f>JF4/IA3</f>
        <v>#DIV/0!</v>
      </c>
      <c r="JH4" s="40" t="e">
        <f>JF5/IA3</f>
        <v>#DIV/0!</v>
      </c>
      <c r="JI4" s="13">
        <f>$FL3-JI5</f>
        <v>-42</v>
      </c>
      <c r="JJ4" s="13">
        <f t="shared" ref="JJ4" si="69">$FL3-JJ5</f>
        <v>-42</v>
      </c>
      <c r="JK4" s="13">
        <f t="shared" ref="JK4" si="70">$FL3-JK5</f>
        <v>-42</v>
      </c>
      <c r="JL4" s="13">
        <f t="shared" ref="JL4" si="71">$FL3-JL5</f>
        <v>-42</v>
      </c>
      <c r="JM4" s="13">
        <f t="shared" ref="JM4" si="72">$FL3-JM5</f>
        <v>-42</v>
      </c>
      <c r="JN4" s="13">
        <f t="shared" ref="JN4" si="73">$FL3-JN5</f>
        <v>-42</v>
      </c>
      <c r="JO4" s="13">
        <f t="shared" ref="JO4" si="74">$FL3-JO5</f>
        <v>-42</v>
      </c>
      <c r="JP4" s="13">
        <f t="shared" ref="JP4" si="75">$FL3-JP5</f>
        <v>-42</v>
      </c>
      <c r="JQ4" s="13">
        <f t="shared" ref="JQ4" si="76">$FL3-JQ5</f>
        <v>-42</v>
      </c>
      <c r="JR4" s="13">
        <f t="shared" ref="JR4" si="77">$FL3-JR5</f>
        <v>-42</v>
      </c>
      <c r="JS4" s="13">
        <f t="shared" ref="JS4" si="78">$FL3-JS5</f>
        <v>-42</v>
      </c>
      <c r="JT4" s="13">
        <f t="shared" ref="JT4" si="79">$FL3-JT5</f>
        <v>-42</v>
      </c>
      <c r="JU4" s="13">
        <f t="shared" ref="JU4" si="80">$FL3-JU5</f>
        <v>-42</v>
      </c>
      <c r="JV4" s="13">
        <f t="shared" ref="JV4" si="81">$FL3-JV5</f>
        <v>-42</v>
      </c>
      <c r="JW4" s="13">
        <f t="shared" ref="JW4" si="82">$FL3-JW5</f>
        <v>-42</v>
      </c>
      <c r="JX4" s="13">
        <f t="shared" ref="JX4" si="83">$FL3-JX5</f>
        <v>-42</v>
      </c>
      <c r="JY4" s="13">
        <f t="shared" ref="JY4" si="84">$FL3-JY5</f>
        <v>-42</v>
      </c>
      <c r="JZ4" s="13">
        <f t="shared" ref="JZ4" si="85">$FL3-JZ5</f>
        <v>-42</v>
      </c>
      <c r="KA4" s="13">
        <f t="shared" ref="KA4" si="86">$FL3-KA5</f>
        <v>-42</v>
      </c>
      <c r="KB4" s="13">
        <f t="shared" ref="KB4" si="87">$FL3-KB5</f>
        <v>-42</v>
      </c>
      <c r="KC4" s="13">
        <f t="shared" ref="KC4" si="88">$FL3-KC5</f>
        <v>-42</v>
      </c>
      <c r="KD4" s="13">
        <f t="shared" ref="KD4" si="89">$FL3-KD5</f>
        <v>-42</v>
      </c>
      <c r="KE4" s="13">
        <f t="shared" ref="KE4" si="90">$FL3-KE5</f>
        <v>-42</v>
      </c>
      <c r="KF4" s="13">
        <f t="shared" ref="KF4" si="91">$FL3-KF5</f>
        <v>-42</v>
      </c>
      <c r="KG4" s="13">
        <f t="shared" ref="KG4" si="92">$FL3-KG5</f>
        <v>-42</v>
      </c>
      <c r="KH4" s="13">
        <f t="shared" ref="KH4" si="93">$FL3-KH5</f>
        <v>-42</v>
      </c>
      <c r="KI4" s="13">
        <f t="shared" ref="KI4" si="94">$FL3-KI5</f>
        <v>-42</v>
      </c>
      <c r="KJ4" s="13">
        <f t="shared" ref="KJ4" si="95">$FL3-KJ5</f>
        <v>-42</v>
      </c>
      <c r="KK4" s="13">
        <f t="shared" ref="KK4" si="96">$FL3-KK5</f>
        <v>-42</v>
      </c>
      <c r="KL4" s="13">
        <f t="shared" ref="KL4" si="97">$FL3-KL5</f>
        <v>-42</v>
      </c>
      <c r="KM4" s="16">
        <f>SUM(JI4:KL4)/30</f>
        <v>-42</v>
      </c>
      <c r="KN4" s="38" t="e">
        <f>KM4/JI3</f>
        <v>#DIV/0!</v>
      </c>
      <c r="KO4" s="40" t="e">
        <f>KM5/JI3</f>
        <v>#DIV/0!</v>
      </c>
      <c r="KP4" s="13">
        <f>$FL3-KP5</f>
        <v>-42</v>
      </c>
      <c r="KQ4" s="13">
        <f t="shared" ref="KQ4" si="98">$FL3-KQ5</f>
        <v>-42</v>
      </c>
      <c r="KR4" s="13">
        <f t="shared" ref="KR4" si="99">$FL3-KR5</f>
        <v>-42</v>
      </c>
      <c r="KS4" s="13">
        <f t="shared" ref="KS4" si="100">$FL3-KS5</f>
        <v>-42</v>
      </c>
      <c r="KT4" s="13">
        <f t="shared" ref="KT4" si="101">$FL3-KT5</f>
        <v>-42</v>
      </c>
      <c r="KU4" s="13">
        <f t="shared" ref="KU4" si="102">$FL3-KU5</f>
        <v>-42</v>
      </c>
      <c r="KV4" s="13">
        <f t="shared" ref="KV4" si="103">$FL3-KV5</f>
        <v>-42</v>
      </c>
      <c r="KW4" s="13">
        <f t="shared" ref="KW4" si="104">$FL3-KW5</f>
        <v>-42</v>
      </c>
      <c r="KX4" s="13">
        <f t="shared" ref="KX4" si="105">$FL3-KX5</f>
        <v>-42</v>
      </c>
      <c r="KY4" s="13">
        <f t="shared" ref="KY4" si="106">$FL3-KY5</f>
        <v>-42</v>
      </c>
      <c r="KZ4" s="13">
        <f t="shared" ref="KZ4" si="107">$FL3-KZ5</f>
        <v>-42</v>
      </c>
      <c r="LA4" s="13">
        <f t="shared" ref="LA4" si="108">$FL3-LA5</f>
        <v>-42</v>
      </c>
      <c r="LB4" s="13">
        <f t="shared" ref="LB4" si="109">$FL3-LB5</f>
        <v>-42</v>
      </c>
      <c r="LC4" s="13">
        <f t="shared" ref="LC4" si="110">$FL3-LC5</f>
        <v>-42</v>
      </c>
      <c r="LD4" s="13">
        <f t="shared" ref="LD4" si="111">$FL3-LD5</f>
        <v>-42</v>
      </c>
      <c r="LE4" s="13">
        <f t="shared" ref="LE4" si="112">$FL3-LE5</f>
        <v>-42</v>
      </c>
      <c r="LF4" s="13">
        <f t="shared" ref="LF4" si="113">$FL3-LF5</f>
        <v>-42</v>
      </c>
      <c r="LG4" s="13">
        <f t="shared" ref="LG4" si="114">$FL3-LG5</f>
        <v>-42</v>
      </c>
      <c r="LH4" s="13">
        <f t="shared" ref="LH4" si="115">$FL3-LH5</f>
        <v>-42</v>
      </c>
      <c r="LI4" s="13">
        <f t="shared" ref="LI4" si="116">$FL3-LI5</f>
        <v>-42</v>
      </c>
      <c r="LJ4" s="13">
        <f t="shared" ref="LJ4" si="117">$FL3-LJ5</f>
        <v>-42</v>
      </c>
      <c r="LK4" s="13">
        <f t="shared" ref="LK4" si="118">$FL3-LK5</f>
        <v>-42</v>
      </c>
      <c r="LL4" s="13">
        <f t="shared" ref="LL4" si="119">$FL3-LL5</f>
        <v>-42</v>
      </c>
      <c r="LM4" s="13">
        <f t="shared" ref="LM4" si="120">$FL3-LM5</f>
        <v>-42</v>
      </c>
      <c r="LN4" s="13">
        <f t="shared" ref="LN4" si="121">$FL3-LN5</f>
        <v>-42</v>
      </c>
      <c r="LO4" s="13">
        <f t="shared" ref="LO4" si="122">$FL3-LO5</f>
        <v>-42</v>
      </c>
      <c r="LP4" s="13">
        <f t="shared" ref="LP4" si="123">$FL3-LP5</f>
        <v>-42</v>
      </c>
      <c r="LQ4" s="13">
        <f t="shared" ref="LQ4" si="124">$FL3-LQ5</f>
        <v>-42</v>
      </c>
      <c r="LR4" s="13">
        <f t="shared" ref="LR4" si="125">$FL3-LR5</f>
        <v>-42</v>
      </c>
      <c r="LS4" s="13">
        <f t="shared" ref="LS4" si="126">$FL3-LS5</f>
        <v>-42</v>
      </c>
      <c r="LT4" s="13">
        <f t="shared" ref="LT4" si="127">$FL3-LT5</f>
        <v>-42</v>
      </c>
      <c r="LU4" s="16">
        <f>SUM(KP4:LT4)/31</f>
        <v>-42</v>
      </c>
      <c r="LV4" s="38" t="e">
        <f>LU4/KP3</f>
        <v>#DIV/0!</v>
      </c>
      <c r="LW4" s="40" t="e">
        <f>LU5/KP3</f>
        <v>#DIV/0!</v>
      </c>
      <c r="LX4" s="13">
        <f>$FL3-LX5</f>
        <v>-42</v>
      </c>
      <c r="LY4" s="13">
        <f t="shared" ref="LY4" si="128">$FL3-LY5</f>
        <v>-42</v>
      </c>
      <c r="LZ4" s="13">
        <f t="shared" ref="LZ4" si="129">$FL3-LZ5</f>
        <v>-42</v>
      </c>
      <c r="MA4" s="13">
        <f t="shared" ref="MA4" si="130">$FL3-MA5</f>
        <v>-42</v>
      </c>
      <c r="MB4" s="13">
        <f t="shared" ref="MB4" si="131">$FL3-MB5</f>
        <v>-42</v>
      </c>
      <c r="MC4" s="13">
        <f t="shared" ref="MC4" si="132">$FL3-MC5</f>
        <v>-42</v>
      </c>
      <c r="MD4" s="13">
        <f t="shared" ref="MD4" si="133">$FL3-MD5</f>
        <v>-42</v>
      </c>
      <c r="ME4" s="13">
        <f t="shared" ref="ME4" si="134">$FL3-ME5</f>
        <v>-42</v>
      </c>
      <c r="MF4" s="13">
        <f t="shared" ref="MF4" si="135">$FL3-MF5</f>
        <v>-42</v>
      </c>
      <c r="MG4" s="13">
        <f t="shared" ref="MG4" si="136">$FL3-MG5</f>
        <v>-42</v>
      </c>
      <c r="MH4" s="13">
        <f t="shared" ref="MH4" si="137">$FL3-MH5</f>
        <v>-42</v>
      </c>
      <c r="MI4" s="13">
        <f t="shared" ref="MI4" si="138">$FL3-MI5</f>
        <v>-42</v>
      </c>
      <c r="MJ4" s="13">
        <f t="shared" ref="MJ4" si="139">$FL3-MJ5</f>
        <v>-42</v>
      </c>
      <c r="MK4" s="13">
        <f t="shared" ref="MK4" si="140">$FL3-MK5</f>
        <v>-42</v>
      </c>
      <c r="ML4" s="13">
        <f t="shared" ref="ML4" si="141">$FL3-ML5</f>
        <v>-42</v>
      </c>
      <c r="MM4" s="13">
        <f t="shared" ref="MM4" si="142">$FL3-MM5</f>
        <v>-42</v>
      </c>
      <c r="MN4" s="13">
        <f t="shared" ref="MN4" si="143">$FL3-MN5</f>
        <v>-42</v>
      </c>
      <c r="MO4" s="13">
        <f t="shared" ref="MO4" si="144">$FL3-MO5</f>
        <v>-42</v>
      </c>
      <c r="MP4" s="13">
        <f t="shared" ref="MP4" si="145">$FL3-MP5</f>
        <v>-42</v>
      </c>
      <c r="MQ4" s="13">
        <f t="shared" ref="MQ4" si="146">$FL3-MQ5</f>
        <v>-42</v>
      </c>
      <c r="MR4" s="13">
        <f t="shared" ref="MR4" si="147">$FL3-MR5</f>
        <v>-42</v>
      </c>
      <c r="MS4" s="13">
        <f t="shared" ref="MS4" si="148">$FL3-MS5</f>
        <v>-42</v>
      </c>
      <c r="MT4" s="13">
        <f t="shared" ref="MT4" si="149">$FL3-MT5</f>
        <v>-42</v>
      </c>
      <c r="MU4" s="13">
        <f t="shared" ref="MU4" si="150">$FL3-MU5</f>
        <v>-42</v>
      </c>
      <c r="MV4" s="13">
        <f t="shared" ref="MV4" si="151">$FL3-MV5</f>
        <v>-42</v>
      </c>
      <c r="MW4" s="13">
        <f t="shared" ref="MW4" si="152">$FL3-MW5</f>
        <v>-42</v>
      </c>
      <c r="MX4" s="13">
        <f t="shared" ref="MX4" si="153">$FL3-MX5</f>
        <v>-42</v>
      </c>
      <c r="MY4" s="13">
        <f t="shared" ref="MY4" si="154">$FL3-MY5</f>
        <v>-42</v>
      </c>
      <c r="MZ4" s="13">
        <f t="shared" ref="MZ4" si="155">$FL3-MZ5</f>
        <v>-42</v>
      </c>
      <c r="NA4" s="13">
        <f t="shared" ref="NA4" si="156">$FL3-NA5</f>
        <v>-42</v>
      </c>
      <c r="NB4" s="16">
        <f>SUM(LX4:NA4)/30</f>
        <v>-42</v>
      </c>
      <c r="NC4" s="38" t="e">
        <f>NB4/LX3</f>
        <v>#DIV/0!</v>
      </c>
      <c r="ND4" s="40" t="e">
        <f>NB5/LX3</f>
        <v>#DIV/0!</v>
      </c>
      <c r="NE4" s="13">
        <f>$FL3-NE5</f>
        <v>-42</v>
      </c>
      <c r="NF4" s="13">
        <f t="shared" ref="NF4" si="157">$FL3-NF5</f>
        <v>-42</v>
      </c>
      <c r="NG4" s="13">
        <f t="shared" ref="NG4" si="158">$FL3-NG5</f>
        <v>-42</v>
      </c>
      <c r="NH4" s="13">
        <f t="shared" ref="NH4" si="159">$FL3-NH5</f>
        <v>-42</v>
      </c>
      <c r="NI4" s="13">
        <f t="shared" ref="NI4" si="160">$FL3-NI5</f>
        <v>-42</v>
      </c>
      <c r="NJ4" s="13">
        <f t="shared" ref="NJ4" si="161">$FL3-NJ5</f>
        <v>-42</v>
      </c>
      <c r="NK4" s="13">
        <f t="shared" ref="NK4" si="162">$FL3-NK5</f>
        <v>-42</v>
      </c>
      <c r="NL4" s="13">
        <f t="shared" ref="NL4" si="163">$FL3-NL5</f>
        <v>-42</v>
      </c>
      <c r="NM4" s="13">
        <f t="shared" ref="NM4" si="164">$FL3-NM5</f>
        <v>-42</v>
      </c>
      <c r="NN4" s="13">
        <f t="shared" ref="NN4" si="165">$FL3-NN5</f>
        <v>-42</v>
      </c>
      <c r="NO4" s="13">
        <f t="shared" ref="NO4" si="166">$FL3-NO5</f>
        <v>-42</v>
      </c>
      <c r="NP4" s="13">
        <f t="shared" ref="NP4" si="167">$FL3-NP5</f>
        <v>-42</v>
      </c>
      <c r="NQ4" s="13">
        <f t="shared" ref="NQ4" si="168">$FL3-NQ5</f>
        <v>-42</v>
      </c>
      <c r="NR4" s="13">
        <f t="shared" ref="NR4" si="169">$FL3-NR5</f>
        <v>-42</v>
      </c>
      <c r="NS4" s="13">
        <f t="shared" ref="NS4" si="170">$FL3-NS5</f>
        <v>-42</v>
      </c>
      <c r="NT4" s="13">
        <f t="shared" ref="NT4" si="171">$FL3-NT5</f>
        <v>-42</v>
      </c>
      <c r="NU4" s="13">
        <f t="shared" ref="NU4" si="172">$FL3-NU5</f>
        <v>-42</v>
      </c>
      <c r="NV4" s="13">
        <f t="shared" ref="NV4" si="173">$FL3-NV5</f>
        <v>-42</v>
      </c>
      <c r="NW4" s="13">
        <f t="shared" ref="NW4" si="174">$FL3-NW5</f>
        <v>-42</v>
      </c>
      <c r="NX4" s="13">
        <f t="shared" ref="NX4" si="175">$FL3-NX5</f>
        <v>-42</v>
      </c>
      <c r="NY4" s="13">
        <f t="shared" ref="NY4" si="176">$FL3-NY5</f>
        <v>-42</v>
      </c>
      <c r="NZ4" s="13">
        <f t="shared" ref="NZ4" si="177">$FL3-NZ5</f>
        <v>-42</v>
      </c>
      <c r="OA4" s="13">
        <f t="shared" ref="OA4" si="178">$FL3-OA5</f>
        <v>-42</v>
      </c>
      <c r="OB4" s="13">
        <f t="shared" ref="OB4" si="179">$FL3-OB5</f>
        <v>-42</v>
      </c>
      <c r="OC4" s="13">
        <f t="shared" ref="OC4" si="180">$FL3-OC5</f>
        <v>-42</v>
      </c>
      <c r="OD4" s="13">
        <f t="shared" ref="OD4" si="181">$FL3-OD5</f>
        <v>-42</v>
      </c>
      <c r="OE4" s="13">
        <f t="shared" ref="OE4" si="182">$FL3-OE5</f>
        <v>-42</v>
      </c>
      <c r="OF4" s="13">
        <f t="shared" ref="OF4" si="183">$FL3-OF5</f>
        <v>-42</v>
      </c>
      <c r="OG4" s="13">
        <f t="shared" ref="OG4" si="184">$FL3-OG5</f>
        <v>-42</v>
      </c>
      <c r="OH4" s="13">
        <f t="shared" ref="OH4" si="185">$FL3-OH5</f>
        <v>-42</v>
      </c>
      <c r="OI4" s="13">
        <f t="shared" ref="OI4" si="186">$FL3-OI5</f>
        <v>-42</v>
      </c>
      <c r="OJ4" s="16">
        <f>SUM(NE4:OI4)/31</f>
        <v>-42</v>
      </c>
      <c r="OK4" s="38" t="e">
        <f>OJ4/NE3</f>
        <v>#DIV/0!</v>
      </c>
      <c r="OL4" s="40" t="e">
        <f>OJ5/NE3</f>
        <v>#DIV/0!</v>
      </c>
    </row>
    <row r="5" spans="1:402" ht="43.2" x14ac:dyDescent="0.3">
      <c r="A5" s="7" t="s">
        <v>22</v>
      </c>
      <c r="B5" s="8">
        <f>SUMPRODUCT(('Liste Entrées-Sorties 2020-2021'!$H$2:$H$10000&lt;='Taux occupation 2021'!B2)*('Liste Entrées-Sorties 2020-2021'!$I$2:$I$10000&gt;='Taux occupation 2021'!B2))</f>
        <v>26</v>
      </c>
      <c r="C5" s="8">
        <f>SUMPRODUCT(('Liste Entrées-Sorties 2020-2021'!$H$2:$H$10000&lt;='Taux occupation 2021'!C2)*('Liste Entrées-Sorties 2020-2021'!$I$2:$I$10000&gt;='Taux occupation 2021'!C2))</f>
        <v>26</v>
      </c>
      <c r="D5" s="8">
        <f>SUMPRODUCT(('Liste Entrées-Sorties 2020-2021'!$H$2:$H$10000&lt;='Taux occupation 2021'!D2)*('Liste Entrées-Sorties 2020-2021'!$I$2:$I$10000&gt;='Taux occupation 2021'!D2))</f>
        <v>26</v>
      </c>
      <c r="E5" s="8">
        <f>SUMPRODUCT(('Liste Entrées-Sorties 2020-2021'!$H$2:$H$10000&lt;='Taux occupation 2021'!E2)*('Liste Entrées-Sorties 2020-2021'!$I$2:$I$10000&gt;='Taux occupation 2021'!E2))</f>
        <v>26</v>
      </c>
      <c r="F5" s="8">
        <f>SUMPRODUCT(('Liste Entrées-Sorties 2020-2021'!$H$2:$H$10000&lt;='Taux occupation 2021'!F2)*('Liste Entrées-Sorties 2020-2021'!$I$2:$I$10000&gt;='Taux occupation 2021'!F2))</f>
        <v>26</v>
      </c>
      <c r="G5" s="8">
        <f>SUMPRODUCT(('Liste Entrées-Sorties 2020-2021'!$H$2:$H$10000&lt;='Taux occupation 2021'!G2)*('Liste Entrées-Sorties 2020-2021'!$I$2:$I$10000&gt;='Taux occupation 2021'!G2))</f>
        <v>26</v>
      </c>
      <c r="H5" s="8">
        <f>SUMPRODUCT(('Liste Entrées-Sorties 2020-2021'!$H$2:$H$10000&lt;='Taux occupation 2021'!H2)*('Liste Entrées-Sorties 2020-2021'!$I$2:$I$10000&gt;='Taux occupation 2021'!H2))</f>
        <v>26</v>
      </c>
      <c r="I5" s="8">
        <f>SUMPRODUCT(('Liste Entrées-Sorties 2020-2021'!$H$2:$H$10000&lt;='Taux occupation 2021'!I2)*('Liste Entrées-Sorties 2020-2021'!$I$2:$I$10000&gt;='Taux occupation 2021'!I2))</f>
        <v>26</v>
      </c>
      <c r="J5" s="8">
        <f>SUMPRODUCT(('Liste Entrées-Sorties 2020-2021'!$H$2:$H$10000&lt;='Taux occupation 2021'!J2)*('Liste Entrées-Sorties 2020-2021'!$I$2:$I$10000&gt;='Taux occupation 2021'!J2))</f>
        <v>26</v>
      </c>
      <c r="K5" s="8">
        <f>SUMPRODUCT(('Liste Entrées-Sorties 2020-2021'!$H$2:$H$10000&lt;='Taux occupation 2021'!K2)*('Liste Entrées-Sorties 2020-2021'!$I$2:$I$10000&gt;='Taux occupation 2021'!K2))</f>
        <v>26</v>
      </c>
      <c r="L5" s="8">
        <f>SUMPRODUCT(('Liste Entrées-Sorties 2020-2021'!$H$2:$H$10000&lt;='Taux occupation 2021'!L2)*('Liste Entrées-Sorties 2020-2021'!$I$2:$I$10000&gt;='Taux occupation 2021'!L2))</f>
        <v>27</v>
      </c>
      <c r="M5" s="8">
        <f>SUMPRODUCT(('Liste Entrées-Sorties 2020-2021'!$H$2:$H$10000&lt;='Taux occupation 2021'!M2)*('Liste Entrées-Sorties 2020-2021'!$I$2:$I$10000&gt;='Taux occupation 2021'!M2))</f>
        <v>27</v>
      </c>
      <c r="N5" s="8">
        <f>SUMPRODUCT(('Liste Entrées-Sorties 2020-2021'!$H$2:$H$10000&lt;='Taux occupation 2021'!N2)*('Liste Entrées-Sorties 2020-2021'!$I$2:$I$10000&gt;='Taux occupation 2021'!N2))</f>
        <v>27</v>
      </c>
      <c r="O5" s="8">
        <f>SUMPRODUCT(('Liste Entrées-Sorties 2020-2021'!$H$2:$H$10000&lt;='Taux occupation 2021'!O2)*('Liste Entrées-Sorties 2020-2021'!$I$2:$I$10000&gt;='Taux occupation 2021'!O2))</f>
        <v>27</v>
      </c>
      <c r="P5" s="8">
        <f>SUMPRODUCT(('Liste Entrées-Sorties 2020-2021'!$H$2:$H$10000&lt;='Taux occupation 2021'!P2)*('Liste Entrées-Sorties 2020-2021'!$I$2:$I$10000&gt;='Taux occupation 2021'!P2))</f>
        <v>27</v>
      </c>
      <c r="Q5" s="8">
        <f>SUMPRODUCT(('Liste Entrées-Sorties 2020-2021'!$H$2:$H$10000&lt;='Taux occupation 2021'!Q2)*('Liste Entrées-Sorties 2020-2021'!$I$2:$I$10000&gt;='Taux occupation 2021'!Q2))</f>
        <v>27</v>
      </c>
      <c r="R5" s="8">
        <f>SUMPRODUCT(('Liste Entrées-Sorties 2020-2021'!$H$2:$H$10000&lt;='Taux occupation 2021'!R2)*('Liste Entrées-Sorties 2020-2021'!$I$2:$I$10000&gt;='Taux occupation 2021'!R2))</f>
        <v>27</v>
      </c>
      <c r="S5" s="8">
        <f>SUMPRODUCT(('Liste Entrées-Sorties 2020-2021'!$H$2:$H$10000&lt;='Taux occupation 2021'!S2)*('Liste Entrées-Sorties 2020-2021'!$I$2:$I$10000&gt;='Taux occupation 2021'!S2))</f>
        <v>29</v>
      </c>
      <c r="T5" s="8">
        <f>SUMPRODUCT(('Liste Entrées-Sorties 2020-2021'!$H$2:$H$10000&lt;='Taux occupation 2021'!T2)*('Liste Entrées-Sorties 2020-2021'!$I$2:$I$10000&gt;='Taux occupation 2021'!T2))</f>
        <v>29</v>
      </c>
      <c r="U5" s="8">
        <f>SUMPRODUCT(('Liste Entrées-Sorties 2020-2021'!$H$2:$H$10000&lt;='Taux occupation 2021'!U2)*('Liste Entrées-Sorties 2020-2021'!$I$2:$I$10000&gt;='Taux occupation 2021'!U2))</f>
        <v>29</v>
      </c>
      <c r="V5" s="8">
        <f>SUMPRODUCT(('Liste Entrées-Sorties 2020-2021'!$H$2:$H$10000&lt;='Taux occupation 2021'!V2)*('Liste Entrées-Sorties 2020-2021'!$I$2:$I$10000&gt;='Taux occupation 2021'!V2))</f>
        <v>31</v>
      </c>
      <c r="W5" s="8">
        <f>SUMPRODUCT(('Liste Entrées-Sorties 2020-2021'!$H$2:$H$10000&lt;='Taux occupation 2021'!W2)*('Liste Entrées-Sorties 2020-2021'!$I$2:$I$10000&gt;='Taux occupation 2021'!W2))</f>
        <v>31</v>
      </c>
      <c r="X5" s="8">
        <f>SUMPRODUCT(('Liste Entrées-Sorties 2020-2021'!$H$2:$H$10000&lt;='Taux occupation 2021'!X2)*('Liste Entrées-Sorties 2020-2021'!$I$2:$I$10000&gt;='Taux occupation 2021'!X2))</f>
        <v>31</v>
      </c>
      <c r="Y5" s="8">
        <f>SUMPRODUCT(('Liste Entrées-Sorties 2020-2021'!$H$2:$H$10000&lt;='Taux occupation 2021'!Y2)*('Liste Entrées-Sorties 2020-2021'!$I$2:$I$10000&gt;='Taux occupation 2021'!Y2))</f>
        <v>31</v>
      </c>
      <c r="Z5" s="8">
        <f>SUMPRODUCT(('Liste Entrées-Sorties 2020-2021'!$H$2:$H$10000&lt;='Taux occupation 2021'!Z2)*('Liste Entrées-Sorties 2020-2021'!$I$2:$I$10000&gt;='Taux occupation 2021'!Z2))</f>
        <v>31</v>
      </c>
      <c r="AA5" s="8">
        <f>SUMPRODUCT(('Liste Entrées-Sorties 2020-2021'!$H$2:$H$10000&lt;='Taux occupation 2021'!AA2)*('Liste Entrées-Sorties 2020-2021'!$I$2:$I$10000&gt;='Taux occupation 2021'!AA2))</f>
        <v>31</v>
      </c>
      <c r="AB5" s="8">
        <f>SUMPRODUCT(('Liste Entrées-Sorties 2020-2021'!$H$2:$H$10000&lt;='Taux occupation 2021'!AB2)*('Liste Entrées-Sorties 2020-2021'!$I$2:$I$10000&gt;='Taux occupation 2021'!AB2))</f>
        <v>31</v>
      </c>
      <c r="AC5" s="8">
        <f>SUMPRODUCT(('Liste Entrées-Sorties 2020-2021'!$H$2:$H$10000&lt;='Taux occupation 2021'!AC2)*('Liste Entrées-Sorties 2020-2021'!$I$2:$I$10000&gt;='Taux occupation 2021'!AC2))</f>
        <v>31</v>
      </c>
      <c r="AD5" s="8">
        <f>SUMPRODUCT(('Liste Entrées-Sorties 2020-2021'!$H$2:$H$10000&lt;='Taux occupation 2021'!AD2)*('Liste Entrées-Sorties 2020-2021'!$I$2:$I$10000&gt;='Taux occupation 2021'!AD2))</f>
        <v>31</v>
      </c>
      <c r="AE5" s="8">
        <f>SUMPRODUCT(('Liste Entrées-Sorties 2020-2021'!$H$2:$H$10000&lt;='Taux occupation 2021'!AE2)*('Liste Entrées-Sorties 2020-2021'!$I$2:$I$10000&gt;='Taux occupation 2021'!AE2))</f>
        <v>31</v>
      </c>
      <c r="AF5" s="8">
        <f>SUMPRODUCT(('Liste Entrées-Sorties 2020-2021'!$H$2:$H$10000&lt;='Taux occupation 2021'!AF2)*('Liste Entrées-Sorties 2020-2021'!$I$2:$I$10000&gt;='Taux occupation 2021'!AF2))</f>
        <v>31</v>
      </c>
      <c r="AG5" s="14">
        <f>SUM(B5:AF5)/31</f>
        <v>28.29032258064516</v>
      </c>
      <c r="AH5" s="39"/>
      <c r="AI5" s="41"/>
      <c r="AJ5" s="8">
        <f>SUMPRODUCT(('Liste Entrées-Sorties 2020-2021'!$H$2:$H$10000&lt;='Taux occupation 2021'!AJ2)*('Liste Entrées-Sorties 2020-2021'!$I$2:$I$10000&gt;='Taux occupation 2021'!AJ2))</f>
        <v>31</v>
      </c>
      <c r="AK5" s="8">
        <f>SUMPRODUCT(('Liste Entrées-Sorties 2020-2021'!$H$2:$H$10000&lt;='Taux occupation 2021'!AK2)*('Liste Entrées-Sorties 2020-2021'!$I$2:$I$10000&gt;='Taux occupation 2021'!AK2))</f>
        <v>31</v>
      </c>
      <c r="AL5" s="8">
        <f>SUMPRODUCT(('Liste Entrées-Sorties 2020-2021'!$H$2:$H$10000&lt;='Taux occupation 2021'!AL2)*('Liste Entrées-Sorties 2020-2021'!$I$2:$I$10000&gt;='Taux occupation 2021'!AL2))</f>
        <v>31</v>
      </c>
      <c r="AM5" s="8">
        <f>SUMPRODUCT(('Liste Entrées-Sorties 2020-2021'!$H$2:$H$10000&lt;='Taux occupation 2021'!AM2)*('Liste Entrées-Sorties 2020-2021'!$I$2:$I$10000&gt;='Taux occupation 2021'!AM2))</f>
        <v>35</v>
      </c>
      <c r="AN5" s="8">
        <f>SUMPRODUCT(('Liste Entrées-Sorties 2020-2021'!$H$2:$H$10000&lt;='Taux occupation 2021'!AN2)*('Liste Entrées-Sorties 2020-2021'!$I$2:$I$10000&gt;='Taux occupation 2021'!AN2))</f>
        <v>35</v>
      </c>
      <c r="AO5" s="8">
        <f>SUMPRODUCT(('Liste Entrées-Sorties 2020-2021'!$H$2:$H$10000&lt;='Taux occupation 2021'!AO2)*('Liste Entrées-Sorties 2020-2021'!$I$2:$I$10000&gt;='Taux occupation 2021'!AO2))</f>
        <v>35</v>
      </c>
      <c r="AP5" s="8">
        <f>SUMPRODUCT(('Liste Entrées-Sorties 2020-2021'!$H$2:$H$10000&lt;='Taux occupation 2021'!AP2)*('Liste Entrées-Sorties 2020-2021'!$I$2:$I$10000&gt;='Taux occupation 2021'!AP2))</f>
        <v>35</v>
      </c>
      <c r="AQ5" s="8">
        <f>SUMPRODUCT(('Liste Entrées-Sorties 2020-2021'!$H$2:$H$10000&lt;='Taux occupation 2021'!AQ2)*('Liste Entrées-Sorties 2020-2021'!$I$2:$I$10000&gt;='Taux occupation 2021'!AQ2))</f>
        <v>35</v>
      </c>
      <c r="AR5" s="8">
        <f>SUMPRODUCT(('Liste Entrées-Sorties 2020-2021'!$H$2:$H$10000&lt;='Taux occupation 2021'!AR2)*('Liste Entrées-Sorties 2020-2021'!$I$2:$I$10000&gt;='Taux occupation 2021'!AR2))</f>
        <v>35</v>
      </c>
      <c r="AS5" s="8">
        <f>SUMPRODUCT(('Liste Entrées-Sorties 2020-2021'!$H$2:$H$10000&lt;='Taux occupation 2021'!AS2)*('Liste Entrées-Sorties 2020-2021'!$I$2:$I$10000&gt;='Taux occupation 2021'!AS2))</f>
        <v>35</v>
      </c>
      <c r="AT5" s="8">
        <f>SUMPRODUCT(('Liste Entrées-Sorties 2020-2021'!$H$2:$H$10000&lt;='Taux occupation 2021'!AT2)*('Liste Entrées-Sorties 2020-2021'!$I$2:$I$10000&gt;='Taux occupation 2021'!AT2))</f>
        <v>35</v>
      </c>
      <c r="AU5" s="8">
        <f>SUMPRODUCT(('Liste Entrées-Sorties 2020-2021'!$H$2:$H$10000&lt;='Taux occupation 2021'!AU2)*('Liste Entrées-Sorties 2020-2021'!$I$2:$I$10000&gt;='Taux occupation 2021'!AU2))</f>
        <v>35</v>
      </c>
      <c r="AV5" s="8">
        <f>SUMPRODUCT(('Liste Entrées-Sorties 2020-2021'!$H$2:$H$10000&lt;='Taux occupation 2021'!AV2)*('Liste Entrées-Sorties 2020-2021'!$I$2:$I$10000&gt;='Taux occupation 2021'!AV2))</f>
        <v>35</v>
      </c>
      <c r="AW5" s="8">
        <f>SUMPRODUCT(('Liste Entrées-Sorties 2020-2021'!$H$2:$H$10000&lt;='Taux occupation 2021'!AW2)*('Liste Entrées-Sorties 2020-2021'!$I$2:$I$10000&gt;='Taux occupation 2021'!AW2))</f>
        <v>35</v>
      </c>
      <c r="AX5" s="8">
        <f>SUMPRODUCT(('Liste Entrées-Sorties 2020-2021'!$H$2:$H$10000&lt;='Taux occupation 2021'!AX2)*('Liste Entrées-Sorties 2020-2021'!$I$2:$I$10000&gt;='Taux occupation 2021'!AX2))</f>
        <v>35</v>
      </c>
      <c r="AY5" s="8">
        <f>SUMPRODUCT(('Liste Entrées-Sorties 2020-2021'!$H$2:$H$10000&lt;='Taux occupation 2021'!AY2)*('Liste Entrées-Sorties 2020-2021'!$I$2:$I$10000&gt;='Taux occupation 2021'!AY2))</f>
        <v>35</v>
      </c>
      <c r="AZ5" s="8">
        <f>SUMPRODUCT(('Liste Entrées-Sorties 2020-2021'!$H$2:$H$10000&lt;='Taux occupation 2021'!AZ2)*('Liste Entrées-Sorties 2020-2021'!$I$2:$I$10000&gt;='Taux occupation 2021'!AZ2))</f>
        <v>35</v>
      </c>
      <c r="BA5" s="8">
        <f>SUMPRODUCT(('Liste Entrées-Sorties 2020-2021'!$H$2:$H$10000&lt;='Taux occupation 2021'!BA2)*('Liste Entrées-Sorties 2020-2021'!$I$2:$I$10000&gt;='Taux occupation 2021'!BA2))</f>
        <v>35</v>
      </c>
      <c r="BB5" s="8">
        <f>SUMPRODUCT(('Liste Entrées-Sorties 2020-2021'!$H$2:$H$10000&lt;='Taux occupation 2021'!BB2)*('Liste Entrées-Sorties 2020-2021'!$I$2:$I$10000&gt;='Taux occupation 2021'!BB2))</f>
        <v>34</v>
      </c>
      <c r="BC5" s="8">
        <f>SUMPRODUCT(('Liste Entrées-Sorties 2020-2021'!$H$2:$H$10000&lt;='Taux occupation 2021'!BC2)*('Liste Entrées-Sorties 2020-2021'!$I$2:$I$10000&gt;='Taux occupation 2021'!BC2))</f>
        <v>34</v>
      </c>
      <c r="BD5" s="8">
        <f>SUMPRODUCT(('Liste Entrées-Sorties 2020-2021'!$H$2:$H$10000&lt;='Taux occupation 2021'!BD2)*('Liste Entrées-Sorties 2020-2021'!$I$2:$I$10000&gt;='Taux occupation 2021'!BD2))</f>
        <v>34</v>
      </c>
      <c r="BE5" s="8">
        <f>SUMPRODUCT(('Liste Entrées-Sorties 2020-2021'!$H$2:$H$10000&lt;='Taux occupation 2021'!BE2)*('Liste Entrées-Sorties 2020-2021'!$I$2:$I$10000&gt;='Taux occupation 2021'!BE2))</f>
        <v>35</v>
      </c>
      <c r="BF5" s="8">
        <f>SUMPRODUCT(('Liste Entrées-Sorties 2020-2021'!$H$2:$H$10000&lt;='Taux occupation 2021'!BF2)*('Liste Entrées-Sorties 2020-2021'!$I$2:$I$10000&gt;='Taux occupation 2021'!BF2))</f>
        <v>35</v>
      </c>
      <c r="BG5" s="8">
        <f>SUMPRODUCT(('Liste Entrées-Sorties 2020-2021'!$H$2:$H$10000&lt;='Taux occupation 2021'!BG2)*('Liste Entrées-Sorties 2020-2021'!$I$2:$I$10000&gt;='Taux occupation 2021'!BG2))</f>
        <v>35</v>
      </c>
      <c r="BH5" s="8">
        <f>SUMPRODUCT(('Liste Entrées-Sorties 2020-2021'!$H$2:$H$10000&lt;='Taux occupation 2021'!BH2)*('Liste Entrées-Sorties 2020-2021'!$I$2:$I$10000&gt;='Taux occupation 2021'!BH2))</f>
        <v>38</v>
      </c>
      <c r="BI5" s="8">
        <f>SUMPRODUCT(('Liste Entrées-Sorties 2020-2021'!$H$2:$H$10000&lt;='Taux occupation 2021'!BI2)*('Liste Entrées-Sorties 2020-2021'!$I$2:$I$10000&gt;='Taux occupation 2021'!BI2))</f>
        <v>38</v>
      </c>
      <c r="BJ5" s="8">
        <f>SUMPRODUCT(('Liste Entrées-Sorties 2020-2021'!$H$2:$H$10000&lt;='Taux occupation 2021'!BJ2)*('Liste Entrées-Sorties 2020-2021'!$I$2:$I$10000&gt;='Taux occupation 2021'!BJ2))</f>
        <v>38</v>
      </c>
      <c r="BK5" s="8">
        <f>SUMPRODUCT(('Liste Entrées-Sorties 2020-2021'!$H$2:$H$10000&lt;='Taux occupation 2021'!BK2)*('Liste Entrées-Sorties 2020-2021'!$I$2:$I$10000&gt;='Taux occupation 2021'!BK2))</f>
        <v>38</v>
      </c>
      <c r="BL5" s="14">
        <f>SUM(AJ5:BK5)/28</f>
        <v>34.892857142857146</v>
      </c>
      <c r="BM5" s="39"/>
      <c r="BN5" s="41"/>
      <c r="BO5" s="8">
        <f>SUMPRODUCT(('Liste Entrées-Sorties 2020-2021'!$H$2:$H$10000&lt;='Taux occupation 2021'!BO2)*('Liste Entrées-Sorties 2020-2021'!$I$2:$I$10000&gt;='Taux occupation 2021'!BO2))</f>
        <v>42</v>
      </c>
      <c r="BP5" s="8">
        <f>SUMPRODUCT(('Liste Entrées-Sorties 2020-2021'!$H$2:$H$10000&lt;='Taux occupation 2021'!BP2)*('Liste Entrées-Sorties 2020-2021'!$I$2:$I$10000&gt;='Taux occupation 2021'!BP2))</f>
        <v>42</v>
      </c>
      <c r="BQ5" s="8">
        <f>SUMPRODUCT(('Liste Entrées-Sorties 2020-2021'!$H$2:$H$10000&lt;='Taux occupation 2021'!BQ2)*('Liste Entrées-Sorties 2020-2021'!$I$2:$I$10000&gt;='Taux occupation 2021'!BQ2))</f>
        <v>42</v>
      </c>
      <c r="BR5" s="8">
        <f>SUMPRODUCT(('Liste Entrées-Sorties 2020-2021'!$H$2:$H$10000&lt;='Taux occupation 2021'!BR2)*('Liste Entrées-Sorties 2020-2021'!$I$2:$I$10000&gt;='Taux occupation 2021'!BR2))</f>
        <v>42</v>
      </c>
      <c r="BS5" s="8">
        <f>SUMPRODUCT(('Liste Entrées-Sorties 2020-2021'!$H$2:$H$10000&lt;='Taux occupation 2021'!BS2)*('Liste Entrées-Sorties 2020-2021'!$I$2:$I$10000&gt;='Taux occupation 2021'!BS2))</f>
        <v>42</v>
      </c>
      <c r="BT5" s="8">
        <f>SUMPRODUCT(('Liste Entrées-Sorties 2020-2021'!$H$2:$H$10000&lt;='Taux occupation 2021'!BT2)*('Liste Entrées-Sorties 2020-2021'!$I$2:$I$10000&gt;='Taux occupation 2021'!BT2))</f>
        <v>42</v>
      </c>
      <c r="BU5" s="8">
        <f>SUMPRODUCT(('Liste Entrées-Sorties 2020-2021'!$H$2:$H$10000&lt;='Taux occupation 2021'!BU2)*('Liste Entrées-Sorties 2020-2021'!$I$2:$I$10000&gt;='Taux occupation 2021'!BU2))</f>
        <v>42</v>
      </c>
      <c r="BV5" s="8">
        <f>SUMPRODUCT(('Liste Entrées-Sorties 2020-2021'!$H$2:$H$10000&lt;='Taux occupation 2021'!BV2)*('Liste Entrées-Sorties 2020-2021'!$I$2:$I$10000&gt;='Taux occupation 2021'!BV2))</f>
        <v>42</v>
      </c>
      <c r="BW5" s="8">
        <f>SUMPRODUCT(('Liste Entrées-Sorties 2020-2021'!$H$2:$H$10000&lt;='Taux occupation 2021'!BW2)*('Liste Entrées-Sorties 2020-2021'!$I$2:$I$10000&gt;='Taux occupation 2021'!BW2))</f>
        <v>42</v>
      </c>
      <c r="BX5" s="8">
        <f>SUMPRODUCT(('Liste Entrées-Sorties 2020-2021'!$H$2:$H$10000&lt;='Taux occupation 2021'!BX2)*('Liste Entrées-Sorties 2020-2021'!$I$2:$I$10000&gt;='Taux occupation 2021'!BX2))</f>
        <v>42</v>
      </c>
      <c r="BY5" s="8">
        <f>SUMPRODUCT(('Liste Entrées-Sorties 2020-2021'!$H$2:$H$10000&lt;='Taux occupation 2021'!BY2)*('Liste Entrées-Sorties 2020-2021'!$I$2:$I$10000&gt;='Taux occupation 2021'!BY2))</f>
        <v>42</v>
      </c>
      <c r="BZ5" s="8">
        <f>SUMPRODUCT(('Liste Entrées-Sorties 2020-2021'!$H$2:$H$10000&lt;='Taux occupation 2021'!BZ2)*('Liste Entrées-Sorties 2020-2021'!$I$2:$I$10000&gt;='Taux occupation 2021'!BZ2))</f>
        <v>42</v>
      </c>
      <c r="CA5" s="8">
        <f>SUMPRODUCT(('Liste Entrées-Sorties 2020-2021'!$H$2:$H$10000&lt;='Taux occupation 2021'!CA2)*('Liste Entrées-Sorties 2020-2021'!$I$2:$I$10000&gt;='Taux occupation 2021'!CA2))</f>
        <v>42</v>
      </c>
      <c r="CB5" s="8">
        <f>SUMPRODUCT(('Liste Entrées-Sorties 2020-2021'!$H$2:$H$10000&lt;='Taux occupation 2021'!CB2)*('Liste Entrées-Sorties 2020-2021'!$I$2:$I$10000&gt;='Taux occupation 2021'!CB2))</f>
        <v>42</v>
      </c>
      <c r="CC5" s="8">
        <f>SUMPRODUCT(('Liste Entrées-Sorties 2020-2021'!$H$2:$H$10000&lt;='Taux occupation 2021'!CC2)*('Liste Entrées-Sorties 2020-2021'!$I$2:$I$10000&gt;='Taux occupation 2021'!CC2))</f>
        <v>42</v>
      </c>
      <c r="CD5" s="8">
        <f>SUMPRODUCT(('Liste Entrées-Sorties 2020-2021'!$H$2:$H$10000&lt;='Taux occupation 2021'!CD2)*('Liste Entrées-Sorties 2020-2021'!$I$2:$I$10000&gt;='Taux occupation 2021'!CD2))</f>
        <v>42</v>
      </c>
      <c r="CE5" s="8">
        <f>SUMPRODUCT(('Liste Entrées-Sorties 2020-2021'!$H$2:$H$10000&lt;='Taux occupation 2021'!CE2)*('Liste Entrées-Sorties 2020-2021'!$I$2:$I$10000&gt;='Taux occupation 2021'!CE2))</f>
        <v>42</v>
      </c>
      <c r="CF5" s="8">
        <f>SUMPRODUCT(('Liste Entrées-Sorties 2020-2021'!$H$2:$H$10000&lt;='Taux occupation 2021'!CF2)*('Liste Entrées-Sorties 2020-2021'!$I$2:$I$10000&gt;='Taux occupation 2021'!CF2))</f>
        <v>42</v>
      </c>
      <c r="CG5" s="8">
        <f>SUMPRODUCT(('Liste Entrées-Sorties 2020-2021'!$H$2:$H$10000&lt;='Taux occupation 2021'!CG2)*('Liste Entrées-Sorties 2020-2021'!$I$2:$I$10000&gt;='Taux occupation 2021'!CG2))</f>
        <v>42</v>
      </c>
      <c r="CH5" s="8">
        <f>SUMPRODUCT(('Liste Entrées-Sorties 2020-2021'!$H$2:$H$10000&lt;='Taux occupation 2021'!CH2)*('Liste Entrées-Sorties 2020-2021'!$I$2:$I$10000&gt;='Taux occupation 2021'!CH2))</f>
        <v>42</v>
      </c>
      <c r="CI5" s="8">
        <f>SUMPRODUCT(('Liste Entrées-Sorties 2020-2021'!$H$2:$H$10000&lt;='Taux occupation 2021'!CI2)*('Liste Entrées-Sorties 2020-2021'!$I$2:$I$10000&gt;='Taux occupation 2021'!CI2))</f>
        <v>42</v>
      </c>
      <c r="CJ5" s="8">
        <f>SUMPRODUCT(('Liste Entrées-Sorties 2020-2021'!$H$2:$H$10000&lt;='Taux occupation 2021'!CJ2)*('Liste Entrées-Sorties 2020-2021'!$I$2:$I$10000&gt;='Taux occupation 2021'!CJ2))</f>
        <v>42</v>
      </c>
      <c r="CK5" s="8">
        <f>SUMPRODUCT(('Liste Entrées-Sorties 2020-2021'!$H$2:$H$10000&lt;='Taux occupation 2021'!CK2)*('Liste Entrées-Sorties 2020-2021'!$I$2:$I$10000&gt;='Taux occupation 2021'!CK2))</f>
        <v>42</v>
      </c>
      <c r="CL5" s="8">
        <f>SUMPRODUCT(('Liste Entrées-Sorties 2020-2021'!$H$2:$H$10000&lt;='Taux occupation 2021'!CL2)*('Liste Entrées-Sorties 2020-2021'!$I$2:$I$10000&gt;='Taux occupation 2021'!CL2))</f>
        <v>42</v>
      </c>
      <c r="CM5" s="8">
        <f>SUMPRODUCT(('Liste Entrées-Sorties 2020-2021'!$H$2:$H$10000&lt;='Taux occupation 2021'!CM2)*('Liste Entrées-Sorties 2020-2021'!$I$2:$I$10000&gt;='Taux occupation 2021'!CM2))</f>
        <v>42</v>
      </c>
      <c r="CN5" s="8">
        <f>SUMPRODUCT(('Liste Entrées-Sorties 2020-2021'!$H$2:$H$10000&lt;='Taux occupation 2021'!CN2)*('Liste Entrées-Sorties 2020-2021'!$I$2:$I$10000&gt;='Taux occupation 2021'!CN2))</f>
        <v>42</v>
      </c>
      <c r="CO5" s="8">
        <f>SUMPRODUCT(('Liste Entrées-Sorties 2020-2021'!$H$2:$H$10000&lt;='Taux occupation 2021'!CO2)*('Liste Entrées-Sorties 2020-2021'!$I$2:$I$10000&gt;='Taux occupation 2021'!CO2))</f>
        <v>42</v>
      </c>
      <c r="CP5" s="8">
        <f>SUMPRODUCT(('Liste Entrées-Sorties 2020-2021'!$H$2:$H$10000&lt;='Taux occupation 2021'!CP2)*('Liste Entrées-Sorties 2020-2021'!$I$2:$I$10000&gt;='Taux occupation 2021'!CP2))</f>
        <v>42</v>
      </c>
      <c r="CQ5" s="8">
        <f>SUMPRODUCT(('Liste Entrées-Sorties 2020-2021'!$H$2:$H$10000&lt;='Taux occupation 2021'!CQ2)*('Liste Entrées-Sorties 2020-2021'!$I$2:$I$10000&gt;='Taux occupation 2021'!CQ2))</f>
        <v>42</v>
      </c>
      <c r="CR5" s="8">
        <f>SUMPRODUCT(('Liste Entrées-Sorties 2020-2021'!$H$2:$H$10000&lt;='Taux occupation 2021'!CR2)*('Liste Entrées-Sorties 2020-2021'!$I$2:$I$10000&gt;='Taux occupation 2021'!CR2))</f>
        <v>42</v>
      </c>
      <c r="CS5" s="8">
        <f>SUMPRODUCT(('Liste Entrées-Sorties 2020-2021'!$H$2:$H$10000&lt;='Taux occupation 2021'!CS2)*('Liste Entrées-Sorties 2020-2021'!$I$2:$I$10000&gt;='Taux occupation 2021'!CS2))</f>
        <v>42</v>
      </c>
      <c r="CT5" s="14">
        <f>SUM(BO5:CS5)/31</f>
        <v>42</v>
      </c>
      <c r="CU5" s="39"/>
      <c r="CV5" s="41"/>
      <c r="CW5" s="8">
        <f>SUMPRODUCT(('Liste Entrées-Sorties 2020-2021'!$H$2:$H$10000&lt;='Taux occupation 2021'!CW2)*('Liste Entrées-Sorties 2020-2021'!$I$2:$I$10000&gt;='Taux occupation 2021'!CW2))</f>
        <v>42</v>
      </c>
      <c r="CX5" s="8">
        <f>SUMPRODUCT(('Liste Entrées-Sorties 2020-2021'!$H$2:$H$10000&lt;='Taux occupation 2021'!CX2)*('Liste Entrées-Sorties 2020-2021'!$I$2:$I$10000&gt;='Taux occupation 2021'!CX2))</f>
        <v>42</v>
      </c>
      <c r="CY5" s="8">
        <f>SUMPRODUCT(('Liste Entrées-Sorties 2020-2021'!$H$2:$H$10000&lt;='Taux occupation 2021'!CY2)*('Liste Entrées-Sorties 2020-2021'!$I$2:$I$10000&gt;='Taux occupation 2021'!CY2))</f>
        <v>42</v>
      </c>
      <c r="CZ5" s="8">
        <f>SUMPRODUCT(('Liste Entrées-Sorties 2020-2021'!$H$2:$H$10000&lt;='Taux occupation 2021'!CZ2)*('Liste Entrées-Sorties 2020-2021'!$I$2:$I$10000&gt;='Taux occupation 2021'!CZ2))</f>
        <v>42</v>
      </c>
      <c r="DA5" s="8">
        <f>SUMPRODUCT(('Liste Entrées-Sorties 2020-2021'!$H$2:$H$10000&lt;='Taux occupation 2021'!DA2)*('Liste Entrées-Sorties 2020-2021'!$I$2:$I$10000&gt;='Taux occupation 2021'!DA2))</f>
        <v>42</v>
      </c>
      <c r="DB5" s="8">
        <f>SUMPRODUCT(('Liste Entrées-Sorties 2020-2021'!$H$2:$H$10000&lt;='Taux occupation 2021'!DB2)*('Liste Entrées-Sorties 2020-2021'!$I$2:$I$10000&gt;='Taux occupation 2021'!DB2))</f>
        <v>42</v>
      </c>
      <c r="DC5" s="8">
        <f>SUMPRODUCT(('Liste Entrées-Sorties 2020-2021'!$H$2:$H$10000&lt;='Taux occupation 2021'!DC2)*('Liste Entrées-Sorties 2020-2021'!$I$2:$I$10000&gt;='Taux occupation 2021'!DC2))</f>
        <v>42</v>
      </c>
      <c r="DD5" s="8">
        <f>SUMPRODUCT(('Liste Entrées-Sorties 2020-2021'!$H$2:$H$10000&lt;='Taux occupation 2021'!DD2)*('Liste Entrées-Sorties 2020-2021'!$I$2:$I$10000&gt;='Taux occupation 2021'!DD2))</f>
        <v>42</v>
      </c>
      <c r="DE5" s="8">
        <f>SUMPRODUCT(('Liste Entrées-Sorties 2020-2021'!$H$2:$H$10000&lt;='Taux occupation 2021'!DE2)*('Liste Entrées-Sorties 2020-2021'!$I$2:$I$10000&gt;='Taux occupation 2021'!DE2))</f>
        <v>42</v>
      </c>
      <c r="DF5" s="8">
        <f>SUMPRODUCT(('Liste Entrées-Sorties 2020-2021'!$H$2:$H$10000&lt;='Taux occupation 2021'!DF2)*('Liste Entrées-Sorties 2020-2021'!$I$2:$I$10000&gt;='Taux occupation 2021'!DF2))</f>
        <v>42</v>
      </c>
      <c r="DG5" s="8">
        <f>SUMPRODUCT(('Liste Entrées-Sorties 2020-2021'!$H$2:$H$10000&lt;='Taux occupation 2021'!DG2)*('Liste Entrées-Sorties 2020-2021'!$I$2:$I$10000&gt;='Taux occupation 2021'!DG2))</f>
        <v>42</v>
      </c>
      <c r="DH5" s="8">
        <f>SUMPRODUCT(('Liste Entrées-Sorties 2020-2021'!$H$2:$H$10000&lt;='Taux occupation 2021'!DH2)*('Liste Entrées-Sorties 2020-2021'!$I$2:$I$10000&gt;='Taux occupation 2021'!DH2))</f>
        <v>42</v>
      </c>
      <c r="DI5" s="8">
        <f>SUMPRODUCT(('Liste Entrées-Sorties 2020-2021'!$H$2:$H$10000&lt;='Taux occupation 2021'!DI2)*('Liste Entrées-Sorties 2020-2021'!$I$2:$I$10000&gt;='Taux occupation 2021'!DI2))</f>
        <v>42</v>
      </c>
      <c r="DJ5" s="8">
        <f>SUMPRODUCT(('Liste Entrées-Sorties 2020-2021'!$H$2:$H$10000&lt;='Taux occupation 2021'!DJ2)*('Liste Entrées-Sorties 2020-2021'!$I$2:$I$10000&gt;='Taux occupation 2021'!DJ2))</f>
        <v>42</v>
      </c>
      <c r="DK5" s="8">
        <f>SUMPRODUCT(('Liste Entrées-Sorties 2020-2021'!$H$2:$H$10000&lt;='Taux occupation 2021'!DK2)*('Liste Entrées-Sorties 2020-2021'!$I$2:$I$10000&gt;='Taux occupation 2021'!DK2))</f>
        <v>42</v>
      </c>
      <c r="DL5" s="8">
        <f>SUMPRODUCT(('Liste Entrées-Sorties 2020-2021'!$H$2:$H$10000&lt;='Taux occupation 2021'!DL2)*('Liste Entrées-Sorties 2020-2021'!$I$2:$I$10000&gt;='Taux occupation 2021'!DL2))</f>
        <v>42</v>
      </c>
      <c r="DM5" s="8">
        <f>SUMPRODUCT(('Liste Entrées-Sorties 2020-2021'!$H$2:$H$10000&lt;='Taux occupation 2021'!DM2)*('Liste Entrées-Sorties 2020-2021'!$I$2:$I$10000&gt;='Taux occupation 2021'!DM2))</f>
        <v>42</v>
      </c>
      <c r="DN5" s="8">
        <f>SUMPRODUCT(('Liste Entrées-Sorties 2020-2021'!$H$2:$H$10000&lt;='Taux occupation 2021'!DN2)*('Liste Entrées-Sorties 2020-2021'!$I$2:$I$10000&gt;='Taux occupation 2021'!DN2))</f>
        <v>42</v>
      </c>
      <c r="DO5" s="8">
        <f>SUMPRODUCT(('Liste Entrées-Sorties 2020-2021'!$H$2:$H$10000&lt;='Taux occupation 2021'!DO2)*('Liste Entrées-Sorties 2020-2021'!$I$2:$I$10000&gt;='Taux occupation 2021'!DO2))</f>
        <v>42</v>
      </c>
      <c r="DP5" s="8">
        <f>SUMPRODUCT(('Liste Entrées-Sorties 2020-2021'!$H$2:$H$10000&lt;='Taux occupation 2021'!DP2)*('Liste Entrées-Sorties 2020-2021'!$I$2:$I$10000&gt;='Taux occupation 2021'!DP2))</f>
        <v>42</v>
      </c>
      <c r="DQ5" s="8">
        <f>SUMPRODUCT(('Liste Entrées-Sorties 2020-2021'!$H$2:$H$10000&lt;='Taux occupation 2021'!DQ2)*('Liste Entrées-Sorties 2020-2021'!$I$2:$I$10000&gt;='Taux occupation 2021'!DQ2))</f>
        <v>42</v>
      </c>
      <c r="DR5" s="8">
        <f>SUMPRODUCT(('Liste Entrées-Sorties 2020-2021'!$H$2:$H$10000&lt;='Taux occupation 2021'!DR2)*('Liste Entrées-Sorties 2020-2021'!$I$2:$I$10000&gt;='Taux occupation 2021'!DR2))</f>
        <v>42</v>
      </c>
      <c r="DS5" s="8">
        <f>SUMPRODUCT(('Liste Entrées-Sorties 2020-2021'!$H$2:$H$10000&lt;='Taux occupation 2021'!DS2)*('Liste Entrées-Sorties 2020-2021'!$I$2:$I$10000&gt;='Taux occupation 2021'!DS2))</f>
        <v>42</v>
      </c>
      <c r="DT5" s="8">
        <f>SUMPRODUCT(('Liste Entrées-Sorties 2020-2021'!$H$2:$H$10000&lt;='Taux occupation 2021'!DT2)*('Liste Entrées-Sorties 2020-2021'!$I$2:$I$10000&gt;='Taux occupation 2021'!DT2))</f>
        <v>42</v>
      </c>
      <c r="DU5" s="8">
        <f>SUMPRODUCT(('Liste Entrées-Sorties 2020-2021'!$H$2:$H$10000&lt;='Taux occupation 2021'!DU2)*('Liste Entrées-Sorties 2020-2021'!$I$2:$I$10000&gt;='Taux occupation 2021'!DU2))</f>
        <v>42</v>
      </c>
      <c r="DV5" s="8">
        <f>SUMPRODUCT(('Liste Entrées-Sorties 2020-2021'!$H$2:$H$10000&lt;='Taux occupation 2021'!DV2)*('Liste Entrées-Sorties 2020-2021'!$I$2:$I$10000&gt;='Taux occupation 2021'!DV2))</f>
        <v>42</v>
      </c>
      <c r="DW5" s="8">
        <f>SUMPRODUCT(('Liste Entrées-Sorties 2020-2021'!$H$2:$H$10000&lt;='Taux occupation 2021'!DW2)*('Liste Entrées-Sorties 2020-2021'!$I$2:$I$10000&gt;='Taux occupation 2021'!DW2))</f>
        <v>42</v>
      </c>
      <c r="DX5" s="8">
        <f>SUMPRODUCT(('Liste Entrées-Sorties 2020-2021'!$H$2:$H$10000&lt;='Taux occupation 2021'!DX2)*('Liste Entrées-Sorties 2020-2021'!$I$2:$I$10000&gt;='Taux occupation 2021'!DX2))</f>
        <v>42</v>
      </c>
      <c r="DY5" s="8">
        <f>SUMPRODUCT(('Liste Entrées-Sorties 2020-2021'!$H$2:$H$10000&lt;='Taux occupation 2021'!DY2)*('Liste Entrées-Sorties 2020-2021'!$I$2:$I$10000&gt;='Taux occupation 2021'!DY2))</f>
        <v>42</v>
      </c>
      <c r="DZ5" s="8">
        <f>SUMPRODUCT(('Liste Entrées-Sorties 2020-2021'!$H$2:$H$10000&lt;='Taux occupation 2021'!DZ2)*('Liste Entrées-Sorties 2020-2021'!$I$2:$I$10000&gt;='Taux occupation 2021'!DZ2))</f>
        <v>42</v>
      </c>
      <c r="EA5" s="15">
        <f>SUM(CW5:DZ5)/30</f>
        <v>42</v>
      </c>
      <c r="EB5" s="39"/>
      <c r="EC5" s="41"/>
      <c r="ED5" s="8">
        <f>SUMPRODUCT(('Liste Entrées-Sorties 2020-2021'!$H$2:$H$10000&lt;='Taux occupation 2021'!ED2)*('Liste Entrées-Sorties 2020-2021'!$I$2:$I$10000&gt;='Taux occupation 2021'!ED2))</f>
        <v>42</v>
      </c>
      <c r="EE5" s="8">
        <f>SUMPRODUCT(('Liste Entrées-Sorties 2020-2021'!$H$2:$H$10000&lt;='Taux occupation 2021'!EE2)*('Liste Entrées-Sorties 2020-2021'!$I$2:$I$10000&gt;='Taux occupation 2021'!EE2))</f>
        <v>42</v>
      </c>
      <c r="EF5" s="8">
        <f>SUMPRODUCT(('Liste Entrées-Sorties 2020-2021'!$H$2:$H$10000&lt;='Taux occupation 2021'!EF2)*('Liste Entrées-Sorties 2020-2021'!$I$2:$I$10000&gt;='Taux occupation 2021'!EF2))</f>
        <v>42</v>
      </c>
      <c r="EG5" s="8">
        <f>SUMPRODUCT(('Liste Entrées-Sorties 2020-2021'!$H$2:$H$10000&lt;='Taux occupation 2021'!EG2)*('Liste Entrées-Sorties 2020-2021'!$I$2:$I$10000&gt;='Taux occupation 2021'!EG2))</f>
        <v>42</v>
      </c>
      <c r="EH5" s="8">
        <f>SUMPRODUCT(('Liste Entrées-Sorties 2020-2021'!$H$2:$H$10000&lt;='Taux occupation 2021'!EH2)*('Liste Entrées-Sorties 2020-2021'!$I$2:$I$10000&gt;='Taux occupation 2021'!EH2))</f>
        <v>42</v>
      </c>
      <c r="EI5" s="8">
        <f>SUMPRODUCT(('Liste Entrées-Sorties 2020-2021'!$H$2:$H$10000&lt;='Taux occupation 2021'!EI2)*('Liste Entrées-Sorties 2020-2021'!$I$2:$I$10000&gt;='Taux occupation 2021'!EI2))</f>
        <v>42</v>
      </c>
      <c r="EJ5" s="8">
        <f>SUMPRODUCT(('Liste Entrées-Sorties 2020-2021'!$H$2:$H$10000&lt;='Taux occupation 2021'!EJ2)*('Liste Entrées-Sorties 2020-2021'!$I$2:$I$10000&gt;='Taux occupation 2021'!EJ2))</f>
        <v>42</v>
      </c>
      <c r="EK5" s="8">
        <f>SUMPRODUCT(('Liste Entrées-Sorties 2020-2021'!$H$2:$H$10000&lt;='Taux occupation 2021'!EK2)*('Liste Entrées-Sorties 2020-2021'!$I$2:$I$10000&gt;='Taux occupation 2021'!EK2))</f>
        <v>42</v>
      </c>
      <c r="EL5" s="8">
        <f>SUMPRODUCT(('Liste Entrées-Sorties 2020-2021'!$H$2:$H$10000&lt;='Taux occupation 2021'!EL2)*('Liste Entrées-Sorties 2020-2021'!$I$2:$I$10000&gt;='Taux occupation 2021'!EL2))</f>
        <v>42</v>
      </c>
      <c r="EM5" s="8">
        <f>SUMPRODUCT(('Liste Entrées-Sorties 2020-2021'!$H$2:$H$10000&lt;='Taux occupation 2021'!EM2)*('Liste Entrées-Sorties 2020-2021'!$I$2:$I$10000&gt;='Taux occupation 2021'!EM2))</f>
        <v>42</v>
      </c>
      <c r="EN5" s="8">
        <f>SUMPRODUCT(('Liste Entrées-Sorties 2020-2021'!$H$2:$H$10000&lt;='Taux occupation 2021'!EN2)*('Liste Entrées-Sorties 2020-2021'!$I$2:$I$10000&gt;='Taux occupation 2021'!EN2))</f>
        <v>42</v>
      </c>
      <c r="EO5" s="8">
        <f>SUMPRODUCT(('Liste Entrées-Sorties 2020-2021'!$H$2:$H$10000&lt;='Taux occupation 2021'!EO2)*('Liste Entrées-Sorties 2020-2021'!$I$2:$I$10000&gt;='Taux occupation 2021'!EO2))</f>
        <v>42</v>
      </c>
      <c r="EP5" s="8">
        <f>SUMPRODUCT(('Liste Entrées-Sorties 2020-2021'!$H$2:$H$10000&lt;='Taux occupation 2021'!EP2)*('Liste Entrées-Sorties 2020-2021'!$I$2:$I$10000&gt;='Taux occupation 2021'!EP2))</f>
        <v>42</v>
      </c>
      <c r="EQ5" s="8">
        <f>SUMPRODUCT(('Liste Entrées-Sorties 2020-2021'!$H$2:$H$10000&lt;='Taux occupation 2021'!EQ2)*('Liste Entrées-Sorties 2020-2021'!$I$2:$I$10000&gt;='Taux occupation 2021'!EQ2))</f>
        <v>42</v>
      </c>
      <c r="ER5" s="8">
        <f>SUMPRODUCT(('Liste Entrées-Sorties 2020-2021'!$H$2:$H$10000&lt;='Taux occupation 2021'!ER2)*('Liste Entrées-Sorties 2020-2021'!$I$2:$I$10000&gt;='Taux occupation 2021'!ER2))</f>
        <v>42</v>
      </c>
      <c r="ES5" s="8">
        <f>SUMPRODUCT(('Liste Entrées-Sorties 2020-2021'!$H$2:$H$10000&lt;='Taux occupation 2021'!ES2)*('Liste Entrées-Sorties 2020-2021'!$I$2:$I$10000&gt;='Taux occupation 2021'!ES2))</f>
        <v>42</v>
      </c>
      <c r="ET5" s="8">
        <f>SUMPRODUCT(('Liste Entrées-Sorties 2020-2021'!$H$2:$H$10000&lt;='Taux occupation 2021'!ET2)*('Liste Entrées-Sorties 2020-2021'!$I$2:$I$10000&gt;='Taux occupation 2021'!ET2))</f>
        <v>42</v>
      </c>
      <c r="EU5" s="8">
        <f>SUMPRODUCT(('Liste Entrées-Sorties 2020-2021'!$H$2:$H$10000&lt;='Taux occupation 2021'!EU2)*('Liste Entrées-Sorties 2020-2021'!$I$2:$I$10000&gt;='Taux occupation 2021'!EU2))</f>
        <v>42</v>
      </c>
      <c r="EV5" s="8">
        <f>SUMPRODUCT(('Liste Entrées-Sorties 2020-2021'!$H$2:$H$10000&lt;='Taux occupation 2021'!EV2)*('Liste Entrées-Sorties 2020-2021'!$I$2:$I$10000&gt;='Taux occupation 2021'!EV2))</f>
        <v>42</v>
      </c>
      <c r="EW5" s="8">
        <f>SUMPRODUCT(('Liste Entrées-Sorties 2020-2021'!$H$2:$H$10000&lt;='Taux occupation 2021'!EW2)*('Liste Entrées-Sorties 2020-2021'!$I$2:$I$10000&gt;='Taux occupation 2021'!EW2))</f>
        <v>42</v>
      </c>
      <c r="EX5" s="8">
        <f>SUMPRODUCT(('Liste Entrées-Sorties 2020-2021'!$H$2:$H$10000&lt;='Taux occupation 2021'!EX2)*('Liste Entrées-Sorties 2020-2021'!$I$2:$I$10000&gt;='Taux occupation 2021'!EX2))</f>
        <v>42</v>
      </c>
      <c r="EY5" s="8">
        <f>SUMPRODUCT(('Liste Entrées-Sorties 2020-2021'!$H$2:$H$10000&lt;='Taux occupation 2021'!EY2)*('Liste Entrées-Sorties 2020-2021'!$I$2:$I$10000&gt;='Taux occupation 2021'!EY2))</f>
        <v>42</v>
      </c>
      <c r="EZ5" s="8">
        <f>SUMPRODUCT(('Liste Entrées-Sorties 2020-2021'!$H$2:$H$10000&lt;='Taux occupation 2021'!EZ2)*('Liste Entrées-Sorties 2020-2021'!$I$2:$I$10000&gt;='Taux occupation 2021'!EZ2))</f>
        <v>42</v>
      </c>
      <c r="FA5" s="8">
        <f>SUMPRODUCT(('Liste Entrées-Sorties 2020-2021'!$H$2:$H$10000&lt;='Taux occupation 2021'!FA2)*('Liste Entrées-Sorties 2020-2021'!$I$2:$I$10000&gt;='Taux occupation 2021'!FA2))</f>
        <v>42</v>
      </c>
      <c r="FB5" s="8">
        <f>SUMPRODUCT(('Liste Entrées-Sorties 2020-2021'!$H$2:$H$10000&lt;='Taux occupation 2021'!FB2)*('Liste Entrées-Sorties 2020-2021'!$I$2:$I$10000&gt;='Taux occupation 2021'!FB2))</f>
        <v>42</v>
      </c>
      <c r="FC5" s="8">
        <f>SUMPRODUCT(('Liste Entrées-Sorties 2020-2021'!$H$2:$H$10000&lt;='Taux occupation 2021'!FC2)*('Liste Entrées-Sorties 2020-2021'!$I$2:$I$10000&gt;='Taux occupation 2021'!FC2))</f>
        <v>42</v>
      </c>
      <c r="FD5" s="8">
        <f>SUMPRODUCT(('Liste Entrées-Sorties 2020-2021'!$H$2:$H$10000&lt;='Taux occupation 2021'!FD2)*('Liste Entrées-Sorties 2020-2021'!$I$2:$I$10000&gt;='Taux occupation 2021'!FD2))</f>
        <v>42</v>
      </c>
      <c r="FE5" s="8">
        <f>SUMPRODUCT(('Liste Entrées-Sorties 2020-2021'!$H$2:$H$10000&lt;='Taux occupation 2021'!FE2)*('Liste Entrées-Sorties 2020-2021'!$I$2:$I$10000&gt;='Taux occupation 2021'!FE2))</f>
        <v>42</v>
      </c>
      <c r="FF5" s="8">
        <f>SUMPRODUCT(('Liste Entrées-Sorties 2020-2021'!$H$2:$H$10000&lt;='Taux occupation 2021'!FF2)*('Liste Entrées-Sorties 2020-2021'!$I$2:$I$10000&gt;='Taux occupation 2021'!FF2))</f>
        <v>42</v>
      </c>
      <c r="FG5" s="8">
        <f>SUMPRODUCT(('Liste Entrées-Sorties 2020-2021'!$H$2:$H$10000&lt;='Taux occupation 2021'!FG2)*('Liste Entrées-Sorties 2020-2021'!$I$2:$I$10000&gt;='Taux occupation 2021'!FG2))</f>
        <v>42</v>
      </c>
      <c r="FH5" s="8">
        <f>SUMPRODUCT(('Liste Entrées-Sorties 2020-2021'!$H$2:$H$10000&lt;='Taux occupation 2021'!FH2)*('Liste Entrées-Sorties 2020-2021'!$I$2:$I$10000&gt;='Taux occupation 2021'!FH2))</f>
        <v>42</v>
      </c>
      <c r="FI5" s="14">
        <f>SUM(ED5:FH5)/31</f>
        <v>42</v>
      </c>
      <c r="FJ5" s="39"/>
      <c r="FK5" s="41"/>
      <c r="FL5" s="8">
        <f>SUMPRODUCT(('Liste Entrées-Sorties 2020-2021'!$H$2:$H$10000&lt;='Taux occupation 2021'!FL2)*('Liste Entrées-Sorties 2020-2021'!$I$2:$I$10000&gt;='Taux occupation 2021'!FL2))</f>
        <v>42</v>
      </c>
      <c r="FM5" s="8">
        <f>SUMPRODUCT(('Liste Entrées-Sorties 2020-2021'!$H$2:$H$10000&lt;='Taux occupation 2021'!FM2)*('Liste Entrées-Sorties 2020-2021'!$I$2:$I$10000&gt;='Taux occupation 2021'!FM2))</f>
        <v>42</v>
      </c>
      <c r="FN5" s="8">
        <f>SUMPRODUCT(('Liste Entrées-Sorties 2020-2021'!$H$2:$H$10000&lt;='Taux occupation 2021'!FN2)*('Liste Entrées-Sorties 2020-2021'!$I$2:$I$10000&gt;='Taux occupation 2021'!FN2))</f>
        <v>42</v>
      </c>
      <c r="FO5" s="8">
        <f>SUMPRODUCT(('Liste Entrées-Sorties 2020-2021'!$H$2:$H$10000&lt;='Taux occupation 2021'!FO2)*('Liste Entrées-Sorties 2020-2021'!$I$2:$I$10000&gt;='Taux occupation 2021'!FO2))</f>
        <v>42</v>
      </c>
      <c r="FP5" s="8">
        <f>SUMPRODUCT(('Liste Entrées-Sorties 2020-2021'!$H$2:$H$10000&lt;='Taux occupation 2021'!FP2)*('Liste Entrées-Sorties 2020-2021'!$I$2:$I$10000&gt;='Taux occupation 2021'!FP2))</f>
        <v>42</v>
      </c>
      <c r="FQ5" s="8">
        <f>SUMPRODUCT(('Liste Entrées-Sorties 2020-2021'!$H$2:$H$10000&lt;='Taux occupation 2021'!FQ2)*('Liste Entrées-Sorties 2020-2021'!$I$2:$I$10000&gt;='Taux occupation 2021'!FQ2))</f>
        <v>42</v>
      </c>
      <c r="FR5" s="8">
        <f>SUMPRODUCT(('Liste Entrées-Sorties 2020-2021'!$H$2:$H$10000&lt;='Taux occupation 2021'!FR2)*('Liste Entrées-Sorties 2020-2021'!$I$2:$I$10000&gt;='Taux occupation 2021'!FR2))</f>
        <v>42</v>
      </c>
      <c r="FS5" s="8">
        <f>SUMPRODUCT(('Liste Entrées-Sorties 2020-2021'!$H$2:$H$10000&lt;='Taux occupation 2021'!FS2)*('Liste Entrées-Sorties 2020-2021'!$I$2:$I$10000&gt;='Taux occupation 2021'!FS2))</f>
        <v>42</v>
      </c>
      <c r="FT5" s="8">
        <f>SUMPRODUCT(('Liste Entrées-Sorties 2020-2021'!$H$2:$H$10000&lt;='Taux occupation 2021'!FT2)*('Liste Entrées-Sorties 2020-2021'!$I$2:$I$10000&gt;='Taux occupation 2021'!FT2))</f>
        <v>42</v>
      </c>
      <c r="FU5" s="8">
        <f>SUMPRODUCT(('Liste Entrées-Sorties 2020-2021'!$H$2:$H$10000&lt;='Taux occupation 2021'!FU2)*('Liste Entrées-Sorties 2020-2021'!$I$2:$I$10000&gt;='Taux occupation 2021'!FU2))</f>
        <v>42</v>
      </c>
      <c r="FV5" s="8">
        <f>SUMPRODUCT(('Liste Entrées-Sorties 2020-2021'!$H$2:$H$10000&lt;='Taux occupation 2021'!FV2)*('Liste Entrées-Sorties 2020-2021'!$I$2:$I$10000&gt;='Taux occupation 2021'!FV2))</f>
        <v>42</v>
      </c>
      <c r="FW5" s="8">
        <f>SUMPRODUCT(('Liste Entrées-Sorties 2020-2021'!$H$2:$H$10000&lt;='Taux occupation 2021'!FW2)*('Liste Entrées-Sorties 2020-2021'!$I$2:$I$10000&gt;='Taux occupation 2021'!FW2))</f>
        <v>42</v>
      </c>
      <c r="FX5" s="8">
        <f>SUMPRODUCT(('Liste Entrées-Sorties 2020-2021'!$H$2:$H$10000&lt;='Taux occupation 2021'!FX2)*('Liste Entrées-Sorties 2020-2021'!$I$2:$I$10000&gt;='Taux occupation 2021'!FX2))</f>
        <v>42</v>
      </c>
      <c r="FY5" s="8">
        <f>SUMPRODUCT(('Liste Entrées-Sorties 2020-2021'!$H$2:$H$10000&lt;='Taux occupation 2021'!FY2)*('Liste Entrées-Sorties 2020-2021'!$I$2:$I$10000&gt;='Taux occupation 2021'!FY2))</f>
        <v>42</v>
      </c>
      <c r="FZ5" s="8">
        <f>SUMPRODUCT(('Liste Entrées-Sorties 2020-2021'!$H$2:$H$10000&lt;='Taux occupation 2021'!FZ2)*('Liste Entrées-Sorties 2020-2021'!$I$2:$I$10000&gt;='Taux occupation 2021'!FZ2))</f>
        <v>42</v>
      </c>
      <c r="GA5" s="8">
        <f>SUMPRODUCT(('Liste Entrées-Sorties 2020-2021'!$H$2:$H$10000&lt;='Taux occupation 2021'!GA2)*('Liste Entrées-Sorties 2020-2021'!$I$2:$I$10000&gt;='Taux occupation 2021'!GA2))</f>
        <v>42</v>
      </c>
      <c r="GB5" s="8">
        <f>SUMPRODUCT(('Liste Entrées-Sorties 2020-2021'!$H$2:$H$10000&lt;='Taux occupation 2021'!GB2)*('Liste Entrées-Sorties 2020-2021'!$I$2:$I$10000&gt;='Taux occupation 2021'!GB2))</f>
        <v>42</v>
      </c>
      <c r="GC5" s="8">
        <f>SUMPRODUCT(('Liste Entrées-Sorties 2020-2021'!$H$2:$H$10000&lt;='Taux occupation 2021'!GC2)*('Liste Entrées-Sorties 2020-2021'!$I$2:$I$10000&gt;='Taux occupation 2021'!GC2))</f>
        <v>42</v>
      </c>
      <c r="GD5" s="8">
        <f>SUMPRODUCT(('Liste Entrées-Sorties 2020-2021'!$H$2:$H$10000&lt;='Taux occupation 2021'!GD2)*('Liste Entrées-Sorties 2020-2021'!$I$2:$I$10000&gt;='Taux occupation 2021'!GD2))</f>
        <v>42</v>
      </c>
      <c r="GE5" s="8">
        <f>SUMPRODUCT(('Liste Entrées-Sorties 2020-2021'!$H$2:$H$10000&lt;='Taux occupation 2021'!GE2)*('Liste Entrées-Sorties 2020-2021'!$I$2:$I$10000&gt;='Taux occupation 2021'!GE2))</f>
        <v>42</v>
      </c>
      <c r="GF5" s="8">
        <f>SUMPRODUCT(('Liste Entrées-Sorties 2020-2021'!$H$2:$H$10000&lt;='Taux occupation 2021'!GF2)*('Liste Entrées-Sorties 2020-2021'!$I$2:$I$10000&gt;='Taux occupation 2021'!GF2))</f>
        <v>42</v>
      </c>
      <c r="GG5" s="8">
        <f>SUMPRODUCT(('Liste Entrées-Sorties 2020-2021'!$H$2:$H$10000&lt;='Taux occupation 2021'!GG2)*('Liste Entrées-Sorties 2020-2021'!$I$2:$I$10000&gt;='Taux occupation 2021'!GG2))</f>
        <v>42</v>
      </c>
      <c r="GH5" s="8">
        <f>SUMPRODUCT(('Liste Entrées-Sorties 2020-2021'!$H$2:$H$10000&lt;='Taux occupation 2021'!GH2)*('Liste Entrées-Sorties 2020-2021'!$I$2:$I$10000&gt;='Taux occupation 2021'!GH2))</f>
        <v>42</v>
      </c>
      <c r="GI5" s="8">
        <f>SUMPRODUCT(('Liste Entrées-Sorties 2020-2021'!$H$2:$H$10000&lt;='Taux occupation 2021'!GI2)*('Liste Entrées-Sorties 2020-2021'!$I$2:$I$10000&gt;='Taux occupation 2021'!GI2))</f>
        <v>42</v>
      </c>
      <c r="GJ5" s="8">
        <f>SUMPRODUCT(('Liste Entrées-Sorties 2020-2021'!$H$2:$H$10000&lt;='Taux occupation 2021'!GJ2)*('Liste Entrées-Sorties 2020-2021'!$I$2:$I$10000&gt;='Taux occupation 2021'!GJ2))</f>
        <v>42</v>
      </c>
      <c r="GK5" s="8">
        <f>SUMPRODUCT(('Liste Entrées-Sorties 2020-2021'!$H$2:$H$10000&lt;='Taux occupation 2021'!GK2)*('Liste Entrées-Sorties 2020-2021'!$I$2:$I$10000&gt;='Taux occupation 2021'!GK2))</f>
        <v>42</v>
      </c>
      <c r="GL5" s="8">
        <f>SUMPRODUCT(('Liste Entrées-Sorties 2020-2021'!$H$2:$H$10000&lt;='Taux occupation 2021'!GL2)*('Liste Entrées-Sorties 2020-2021'!$I$2:$I$10000&gt;='Taux occupation 2021'!GL2))</f>
        <v>42</v>
      </c>
      <c r="GM5" s="8">
        <f>SUMPRODUCT(('Liste Entrées-Sorties 2020-2021'!$H$2:$H$10000&lt;='Taux occupation 2021'!GM2)*('Liste Entrées-Sorties 2020-2021'!$I$2:$I$10000&gt;='Taux occupation 2021'!GM2))</f>
        <v>42</v>
      </c>
      <c r="GN5" s="8">
        <f>SUMPRODUCT(('Liste Entrées-Sorties 2020-2021'!$H$2:$H$10000&lt;='Taux occupation 2021'!GN2)*('Liste Entrées-Sorties 2020-2021'!$I$2:$I$10000&gt;='Taux occupation 2021'!GN2))</f>
        <v>42</v>
      </c>
      <c r="GO5" s="8">
        <f>SUMPRODUCT(('Liste Entrées-Sorties 2020-2021'!$H$2:$H$10000&lt;='Taux occupation 2021'!GO2)*('Liste Entrées-Sorties 2020-2021'!$I$2:$I$10000&gt;='Taux occupation 2021'!GO2))</f>
        <v>42</v>
      </c>
      <c r="GP5" s="16">
        <f>SUM(FL5:GO5)/30</f>
        <v>42</v>
      </c>
      <c r="GQ5" s="39"/>
      <c r="GR5" s="41"/>
      <c r="GS5" s="8">
        <f>SUMPRODUCT(('Liste Entrées-Sorties 2020-2021'!$H$2:$H$10000&lt;='Taux occupation 2021'!GS2)*('Liste Entrées-Sorties 2020-2021'!$I$2:$I$10000&gt;='Taux occupation 2021'!GS2))</f>
        <v>42</v>
      </c>
      <c r="GT5" s="8">
        <f>SUMPRODUCT(('Liste Entrées-Sorties 2020-2021'!$H$2:$H$10000&lt;='Taux occupation 2021'!GT2)*('Liste Entrées-Sorties 2020-2021'!$I$2:$I$10000&gt;='Taux occupation 2021'!GT2))</f>
        <v>42</v>
      </c>
      <c r="GU5" s="8">
        <f>SUMPRODUCT(('Liste Entrées-Sorties 2020-2021'!$H$2:$H$10000&lt;='Taux occupation 2021'!GU2)*('Liste Entrées-Sorties 2020-2021'!$I$2:$I$10000&gt;='Taux occupation 2021'!GU2))</f>
        <v>42</v>
      </c>
      <c r="GV5" s="8">
        <f>SUMPRODUCT(('Liste Entrées-Sorties 2020-2021'!$H$2:$H$10000&lt;='Taux occupation 2021'!GV2)*('Liste Entrées-Sorties 2020-2021'!$I$2:$I$10000&gt;='Taux occupation 2021'!GV2))</f>
        <v>42</v>
      </c>
      <c r="GW5" s="8">
        <f>SUMPRODUCT(('Liste Entrées-Sorties 2020-2021'!$H$2:$H$10000&lt;='Taux occupation 2021'!GW2)*('Liste Entrées-Sorties 2020-2021'!$I$2:$I$10000&gt;='Taux occupation 2021'!GW2))</f>
        <v>42</v>
      </c>
      <c r="GX5" s="8">
        <f>SUMPRODUCT(('Liste Entrées-Sorties 2020-2021'!$H$2:$H$10000&lt;='Taux occupation 2021'!GX2)*('Liste Entrées-Sorties 2020-2021'!$I$2:$I$10000&gt;='Taux occupation 2021'!GX2))</f>
        <v>42</v>
      </c>
      <c r="GY5" s="8">
        <f>SUMPRODUCT(('Liste Entrées-Sorties 2020-2021'!$H$2:$H$10000&lt;='Taux occupation 2021'!GY2)*('Liste Entrées-Sorties 2020-2021'!$I$2:$I$10000&gt;='Taux occupation 2021'!GY2))</f>
        <v>42</v>
      </c>
      <c r="GZ5" s="8">
        <f>SUMPRODUCT(('Liste Entrées-Sorties 2020-2021'!$H$2:$H$10000&lt;='Taux occupation 2021'!GZ2)*('Liste Entrées-Sorties 2020-2021'!$I$2:$I$10000&gt;='Taux occupation 2021'!GZ2))</f>
        <v>42</v>
      </c>
      <c r="HA5" s="8">
        <f>SUMPRODUCT(('Liste Entrées-Sorties 2020-2021'!$H$2:$H$10000&lt;='Taux occupation 2021'!HA2)*('Liste Entrées-Sorties 2020-2021'!$I$2:$I$10000&gt;='Taux occupation 2021'!HA2))</f>
        <v>42</v>
      </c>
      <c r="HB5" s="8">
        <f>SUMPRODUCT(('Liste Entrées-Sorties 2020-2021'!$H$2:$H$10000&lt;='Taux occupation 2021'!HB2)*('Liste Entrées-Sorties 2020-2021'!$I$2:$I$10000&gt;='Taux occupation 2021'!HB2))</f>
        <v>42</v>
      </c>
      <c r="HC5" s="8">
        <f>SUMPRODUCT(('Liste Entrées-Sorties 2020-2021'!$H$2:$H$10000&lt;='Taux occupation 2021'!HC2)*('Liste Entrées-Sorties 2020-2021'!$I$2:$I$10000&gt;='Taux occupation 2021'!HC2))</f>
        <v>42</v>
      </c>
      <c r="HD5" s="8">
        <f>SUMPRODUCT(('Liste Entrées-Sorties 2020-2021'!$H$2:$H$10000&lt;='Taux occupation 2021'!HD2)*('Liste Entrées-Sorties 2020-2021'!$I$2:$I$10000&gt;='Taux occupation 2021'!HD2))</f>
        <v>42</v>
      </c>
      <c r="HE5" s="8">
        <f>SUMPRODUCT(('Liste Entrées-Sorties 2020-2021'!$H$2:$H$10000&lt;='Taux occupation 2021'!HE2)*('Liste Entrées-Sorties 2020-2021'!$I$2:$I$10000&gt;='Taux occupation 2021'!HE2))</f>
        <v>42</v>
      </c>
      <c r="HF5" s="8">
        <f>SUMPRODUCT(('Liste Entrées-Sorties 2020-2021'!$H$2:$H$10000&lt;='Taux occupation 2021'!HF2)*('Liste Entrées-Sorties 2020-2021'!$I$2:$I$10000&gt;='Taux occupation 2021'!HF2))</f>
        <v>42</v>
      </c>
      <c r="HG5" s="8">
        <f>SUMPRODUCT(('Liste Entrées-Sorties 2020-2021'!$H$2:$H$10000&lt;='Taux occupation 2021'!HG2)*('Liste Entrées-Sorties 2020-2021'!$I$2:$I$10000&gt;='Taux occupation 2021'!HG2))</f>
        <v>42</v>
      </c>
      <c r="HH5" s="8">
        <f>SUMPRODUCT(('Liste Entrées-Sorties 2020-2021'!$H$2:$H$10000&lt;='Taux occupation 2021'!HH2)*('Liste Entrées-Sorties 2020-2021'!$I$2:$I$10000&gt;='Taux occupation 2021'!HH2))</f>
        <v>42</v>
      </c>
      <c r="HI5" s="8">
        <f>SUMPRODUCT(('Liste Entrées-Sorties 2020-2021'!$H$2:$H$10000&lt;='Taux occupation 2021'!HI2)*('Liste Entrées-Sorties 2020-2021'!$I$2:$I$10000&gt;='Taux occupation 2021'!HI2))</f>
        <v>42</v>
      </c>
      <c r="HJ5" s="8">
        <f>SUMPRODUCT(('Liste Entrées-Sorties 2020-2021'!$H$2:$H$10000&lt;='Taux occupation 2021'!HJ2)*('Liste Entrées-Sorties 2020-2021'!$I$2:$I$10000&gt;='Taux occupation 2021'!HJ2))</f>
        <v>42</v>
      </c>
      <c r="HK5" s="8">
        <f>SUMPRODUCT(('Liste Entrées-Sorties 2020-2021'!$H$2:$H$10000&lt;='Taux occupation 2021'!HK2)*('Liste Entrées-Sorties 2020-2021'!$I$2:$I$10000&gt;='Taux occupation 2021'!HK2))</f>
        <v>42</v>
      </c>
      <c r="HL5" s="8">
        <f>SUMPRODUCT(('Liste Entrées-Sorties 2020-2021'!$H$2:$H$10000&lt;='Taux occupation 2021'!HL2)*('Liste Entrées-Sorties 2020-2021'!$I$2:$I$10000&gt;='Taux occupation 2021'!HL2))</f>
        <v>42</v>
      </c>
      <c r="HM5" s="8">
        <f>SUMPRODUCT(('Liste Entrées-Sorties 2020-2021'!$H$2:$H$10000&lt;='Taux occupation 2021'!HM2)*('Liste Entrées-Sorties 2020-2021'!$I$2:$I$10000&gt;='Taux occupation 2021'!HM2))</f>
        <v>42</v>
      </c>
      <c r="HN5" s="8">
        <f>SUMPRODUCT(('Liste Entrées-Sorties 2020-2021'!$H$2:$H$10000&lt;='Taux occupation 2021'!HN2)*('Liste Entrées-Sorties 2020-2021'!$I$2:$I$10000&gt;='Taux occupation 2021'!HN2))</f>
        <v>42</v>
      </c>
      <c r="HO5" s="8">
        <f>SUMPRODUCT(('Liste Entrées-Sorties 2020-2021'!$H$2:$H$10000&lt;='Taux occupation 2021'!HO2)*('Liste Entrées-Sorties 2020-2021'!$I$2:$I$10000&gt;='Taux occupation 2021'!HO2))</f>
        <v>42</v>
      </c>
      <c r="HP5" s="8">
        <f>SUMPRODUCT(('Liste Entrées-Sorties 2020-2021'!$H$2:$H$10000&lt;='Taux occupation 2021'!HP2)*('Liste Entrées-Sorties 2020-2021'!$I$2:$I$10000&gt;='Taux occupation 2021'!HP2))</f>
        <v>42</v>
      </c>
      <c r="HQ5" s="8">
        <f>SUMPRODUCT(('Liste Entrées-Sorties 2020-2021'!$H$2:$H$10000&lt;='Taux occupation 2021'!HQ2)*('Liste Entrées-Sorties 2020-2021'!$I$2:$I$10000&gt;='Taux occupation 2021'!HQ2))</f>
        <v>42</v>
      </c>
      <c r="HR5" s="8">
        <f>SUMPRODUCT(('Liste Entrées-Sorties 2020-2021'!$H$2:$H$10000&lt;='Taux occupation 2021'!HR2)*('Liste Entrées-Sorties 2020-2021'!$I$2:$I$10000&gt;='Taux occupation 2021'!HR2))</f>
        <v>42</v>
      </c>
      <c r="HS5" s="8">
        <f>SUMPRODUCT(('Liste Entrées-Sorties 2020-2021'!$H$2:$H$10000&lt;='Taux occupation 2021'!HS2)*('Liste Entrées-Sorties 2020-2021'!$I$2:$I$10000&gt;='Taux occupation 2021'!HS2))</f>
        <v>42</v>
      </c>
      <c r="HT5" s="8">
        <f>SUMPRODUCT(('Liste Entrées-Sorties 2020-2021'!$H$2:$H$10000&lt;='Taux occupation 2021'!HT2)*('Liste Entrées-Sorties 2020-2021'!$I$2:$I$10000&gt;='Taux occupation 2021'!HT2))</f>
        <v>42</v>
      </c>
      <c r="HU5" s="8">
        <f>SUMPRODUCT(('Liste Entrées-Sorties 2020-2021'!$H$2:$H$10000&lt;='Taux occupation 2021'!HU2)*('Liste Entrées-Sorties 2020-2021'!$I$2:$I$10000&gt;='Taux occupation 2021'!HU2))</f>
        <v>42</v>
      </c>
      <c r="HV5" s="8">
        <f>SUMPRODUCT(('Liste Entrées-Sorties 2020-2021'!$H$2:$H$10000&lt;='Taux occupation 2021'!HV2)*('Liste Entrées-Sorties 2020-2021'!$I$2:$I$10000&gt;='Taux occupation 2021'!HV2))</f>
        <v>42</v>
      </c>
      <c r="HW5" s="8">
        <f>SUMPRODUCT(('Liste Entrées-Sorties 2020-2021'!$H$2:$H$10000&lt;='Taux occupation 2021'!HW2)*('Liste Entrées-Sorties 2020-2021'!$I$2:$I$10000&gt;='Taux occupation 2021'!HW2))</f>
        <v>42</v>
      </c>
      <c r="HX5" s="16">
        <f>SUM(GS5:HW5)/31</f>
        <v>42</v>
      </c>
      <c r="HY5" s="39"/>
      <c r="HZ5" s="41"/>
      <c r="IA5" s="8">
        <f>SUMPRODUCT(('Liste Entrées-Sorties 2020-2021'!$H$2:$H$10000&lt;='Taux occupation 2021'!IA2)*('Liste Entrées-Sorties 2020-2021'!$I$2:$I$10000&gt;='Taux occupation 2021'!IA2))</f>
        <v>42</v>
      </c>
      <c r="IB5" s="8">
        <f>SUMPRODUCT(('Liste Entrées-Sorties 2020-2021'!$H$2:$H$10000&lt;='Taux occupation 2021'!IB2)*('Liste Entrées-Sorties 2020-2021'!$I$2:$I$10000&gt;='Taux occupation 2021'!IB2))</f>
        <v>42</v>
      </c>
      <c r="IC5" s="8">
        <f>SUMPRODUCT(('Liste Entrées-Sorties 2020-2021'!$H$2:$H$10000&lt;='Taux occupation 2021'!IC2)*('Liste Entrées-Sorties 2020-2021'!$I$2:$I$10000&gt;='Taux occupation 2021'!IC2))</f>
        <v>42</v>
      </c>
      <c r="ID5" s="8">
        <f>SUMPRODUCT(('Liste Entrées-Sorties 2020-2021'!$H$2:$H$10000&lt;='Taux occupation 2021'!ID2)*('Liste Entrées-Sorties 2020-2021'!$I$2:$I$10000&gt;='Taux occupation 2021'!ID2))</f>
        <v>42</v>
      </c>
      <c r="IE5" s="8">
        <f>SUMPRODUCT(('Liste Entrées-Sorties 2020-2021'!$H$2:$H$10000&lt;='Taux occupation 2021'!IE2)*('Liste Entrées-Sorties 2020-2021'!$I$2:$I$10000&gt;='Taux occupation 2021'!IE2))</f>
        <v>42</v>
      </c>
      <c r="IF5" s="8">
        <f>SUMPRODUCT(('Liste Entrées-Sorties 2020-2021'!$H$2:$H$10000&lt;='Taux occupation 2021'!IF2)*('Liste Entrées-Sorties 2020-2021'!$I$2:$I$10000&gt;='Taux occupation 2021'!IF2))</f>
        <v>42</v>
      </c>
      <c r="IG5" s="8">
        <f>SUMPRODUCT(('Liste Entrées-Sorties 2020-2021'!$H$2:$H$10000&lt;='Taux occupation 2021'!IG2)*('Liste Entrées-Sorties 2020-2021'!$I$2:$I$10000&gt;='Taux occupation 2021'!IG2))</f>
        <v>42</v>
      </c>
      <c r="IH5" s="8">
        <f>SUMPRODUCT(('Liste Entrées-Sorties 2020-2021'!$H$2:$H$10000&lt;='Taux occupation 2021'!IH2)*('Liste Entrées-Sorties 2020-2021'!$I$2:$I$10000&gt;='Taux occupation 2021'!IH2))</f>
        <v>42</v>
      </c>
      <c r="II5" s="8">
        <f>SUMPRODUCT(('Liste Entrées-Sorties 2020-2021'!$H$2:$H$10000&lt;='Taux occupation 2021'!II2)*('Liste Entrées-Sorties 2020-2021'!$I$2:$I$10000&gt;='Taux occupation 2021'!II2))</f>
        <v>42</v>
      </c>
      <c r="IJ5" s="8">
        <f>SUMPRODUCT(('Liste Entrées-Sorties 2020-2021'!$H$2:$H$10000&lt;='Taux occupation 2021'!IJ2)*('Liste Entrées-Sorties 2020-2021'!$I$2:$I$10000&gt;='Taux occupation 2021'!IJ2))</f>
        <v>42</v>
      </c>
      <c r="IK5" s="8">
        <f>SUMPRODUCT(('Liste Entrées-Sorties 2020-2021'!$H$2:$H$10000&lt;='Taux occupation 2021'!IK2)*('Liste Entrées-Sorties 2020-2021'!$I$2:$I$10000&gt;='Taux occupation 2021'!IK2))</f>
        <v>42</v>
      </c>
      <c r="IL5" s="8">
        <f>SUMPRODUCT(('Liste Entrées-Sorties 2020-2021'!$H$2:$H$10000&lt;='Taux occupation 2021'!IL2)*('Liste Entrées-Sorties 2020-2021'!$I$2:$I$10000&gt;='Taux occupation 2021'!IL2))</f>
        <v>42</v>
      </c>
      <c r="IM5" s="8">
        <f>SUMPRODUCT(('Liste Entrées-Sorties 2020-2021'!$H$2:$H$10000&lt;='Taux occupation 2021'!IM2)*('Liste Entrées-Sorties 2020-2021'!$I$2:$I$10000&gt;='Taux occupation 2021'!IM2))</f>
        <v>42</v>
      </c>
      <c r="IN5" s="8">
        <f>SUMPRODUCT(('Liste Entrées-Sorties 2020-2021'!$H$2:$H$10000&lt;='Taux occupation 2021'!IN2)*('Liste Entrées-Sorties 2020-2021'!$I$2:$I$10000&gt;='Taux occupation 2021'!IN2))</f>
        <v>42</v>
      </c>
      <c r="IO5" s="8">
        <f>SUMPRODUCT(('Liste Entrées-Sorties 2020-2021'!$H$2:$H$10000&lt;='Taux occupation 2021'!IO2)*('Liste Entrées-Sorties 2020-2021'!$I$2:$I$10000&gt;='Taux occupation 2021'!IO2))</f>
        <v>42</v>
      </c>
      <c r="IP5" s="8">
        <f>SUMPRODUCT(('Liste Entrées-Sorties 2020-2021'!$H$2:$H$10000&lt;='Taux occupation 2021'!IP2)*('Liste Entrées-Sorties 2020-2021'!$I$2:$I$10000&gt;='Taux occupation 2021'!IP2))</f>
        <v>42</v>
      </c>
      <c r="IQ5" s="8">
        <f>SUMPRODUCT(('Liste Entrées-Sorties 2020-2021'!$H$2:$H$10000&lt;='Taux occupation 2021'!IQ2)*('Liste Entrées-Sorties 2020-2021'!$I$2:$I$10000&gt;='Taux occupation 2021'!IQ2))</f>
        <v>42</v>
      </c>
      <c r="IR5" s="8">
        <f>SUMPRODUCT(('Liste Entrées-Sorties 2020-2021'!$H$2:$H$10000&lt;='Taux occupation 2021'!IR2)*('Liste Entrées-Sorties 2020-2021'!$I$2:$I$10000&gt;='Taux occupation 2021'!IR2))</f>
        <v>42</v>
      </c>
      <c r="IS5" s="8">
        <f>SUMPRODUCT(('Liste Entrées-Sorties 2020-2021'!$H$2:$H$10000&lt;='Taux occupation 2021'!IS2)*('Liste Entrées-Sorties 2020-2021'!$I$2:$I$10000&gt;='Taux occupation 2021'!IS2))</f>
        <v>42</v>
      </c>
      <c r="IT5" s="8">
        <f>SUMPRODUCT(('Liste Entrées-Sorties 2020-2021'!$H$2:$H$10000&lt;='Taux occupation 2021'!IT2)*('Liste Entrées-Sorties 2020-2021'!$I$2:$I$10000&gt;='Taux occupation 2021'!IT2))</f>
        <v>42</v>
      </c>
      <c r="IU5" s="8">
        <f>SUMPRODUCT(('Liste Entrées-Sorties 2020-2021'!$H$2:$H$10000&lt;='Taux occupation 2021'!IU2)*('Liste Entrées-Sorties 2020-2021'!$I$2:$I$10000&gt;='Taux occupation 2021'!IU2))</f>
        <v>42</v>
      </c>
      <c r="IV5" s="8">
        <f>SUMPRODUCT(('Liste Entrées-Sorties 2020-2021'!$H$2:$H$10000&lt;='Taux occupation 2021'!IV2)*('Liste Entrées-Sorties 2020-2021'!$I$2:$I$10000&gt;='Taux occupation 2021'!IV2))</f>
        <v>42</v>
      </c>
      <c r="IW5" s="8">
        <f>SUMPRODUCT(('Liste Entrées-Sorties 2020-2021'!$H$2:$H$10000&lt;='Taux occupation 2021'!IW2)*('Liste Entrées-Sorties 2020-2021'!$I$2:$I$10000&gt;='Taux occupation 2021'!IW2))</f>
        <v>42</v>
      </c>
      <c r="IX5" s="8">
        <f>SUMPRODUCT(('Liste Entrées-Sorties 2020-2021'!$H$2:$H$10000&lt;='Taux occupation 2021'!IX2)*('Liste Entrées-Sorties 2020-2021'!$I$2:$I$10000&gt;='Taux occupation 2021'!IX2))</f>
        <v>42</v>
      </c>
      <c r="IY5" s="8">
        <f>SUMPRODUCT(('Liste Entrées-Sorties 2020-2021'!$H$2:$H$10000&lt;='Taux occupation 2021'!IY2)*('Liste Entrées-Sorties 2020-2021'!$I$2:$I$10000&gt;='Taux occupation 2021'!IY2))</f>
        <v>42</v>
      </c>
      <c r="IZ5" s="8">
        <f>SUMPRODUCT(('Liste Entrées-Sorties 2020-2021'!$H$2:$H$10000&lt;='Taux occupation 2021'!IZ2)*('Liste Entrées-Sorties 2020-2021'!$I$2:$I$10000&gt;='Taux occupation 2021'!IZ2))</f>
        <v>42</v>
      </c>
      <c r="JA5" s="8">
        <f>SUMPRODUCT(('Liste Entrées-Sorties 2020-2021'!$H$2:$H$10000&lt;='Taux occupation 2021'!JA2)*('Liste Entrées-Sorties 2020-2021'!$I$2:$I$10000&gt;='Taux occupation 2021'!JA2))</f>
        <v>42</v>
      </c>
      <c r="JB5" s="8">
        <f>SUMPRODUCT(('Liste Entrées-Sorties 2020-2021'!$H$2:$H$10000&lt;='Taux occupation 2021'!JB2)*('Liste Entrées-Sorties 2020-2021'!$I$2:$I$10000&gt;='Taux occupation 2021'!JB2))</f>
        <v>42</v>
      </c>
      <c r="JC5" s="8">
        <f>SUMPRODUCT(('Liste Entrées-Sorties 2020-2021'!$H$2:$H$10000&lt;='Taux occupation 2021'!JC2)*('Liste Entrées-Sorties 2020-2021'!$I$2:$I$10000&gt;='Taux occupation 2021'!JC2))</f>
        <v>42</v>
      </c>
      <c r="JD5" s="8">
        <f>SUMPRODUCT(('Liste Entrées-Sorties 2020-2021'!$H$2:$H$10000&lt;='Taux occupation 2021'!JD2)*('Liste Entrées-Sorties 2020-2021'!$I$2:$I$10000&gt;='Taux occupation 2021'!JD2))</f>
        <v>42</v>
      </c>
      <c r="JE5" s="8">
        <f>SUMPRODUCT(('Liste Entrées-Sorties 2020-2021'!$H$2:$H$10000&lt;='Taux occupation 2021'!JE2)*('Liste Entrées-Sorties 2020-2021'!$I$2:$I$10000&gt;='Taux occupation 2021'!JE2))</f>
        <v>42</v>
      </c>
      <c r="JF5" s="16">
        <f>SUM(IA5:JE5)/31</f>
        <v>42</v>
      </c>
      <c r="JG5" s="39"/>
      <c r="JH5" s="41"/>
      <c r="JI5" s="8">
        <f>SUMPRODUCT(('Liste Entrées-Sorties 2020-2021'!$H$2:$H$10000&lt;='Taux occupation 2021'!JI2)*('Liste Entrées-Sorties 2020-2021'!$I$2:$I$10000&gt;='Taux occupation 2021'!JI2))</f>
        <v>42</v>
      </c>
      <c r="JJ5" s="8">
        <f>SUMPRODUCT(('Liste Entrées-Sorties 2020-2021'!$H$2:$H$10000&lt;='Taux occupation 2021'!JJ2)*('Liste Entrées-Sorties 2020-2021'!$I$2:$I$10000&gt;='Taux occupation 2021'!JJ2))</f>
        <v>42</v>
      </c>
      <c r="JK5" s="8">
        <f>SUMPRODUCT(('Liste Entrées-Sorties 2020-2021'!$H$2:$H$10000&lt;='Taux occupation 2021'!JK2)*('Liste Entrées-Sorties 2020-2021'!$I$2:$I$10000&gt;='Taux occupation 2021'!JK2))</f>
        <v>42</v>
      </c>
      <c r="JL5" s="8">
        <f>SUMPRODUCT(('Liste Entrées-Sorties 2020-2021'!$H$2:$H$10000&lt;='Taux occupation 2021'!JL2)*('Liste Entrées-Sorties 2020-2021'!$I$2:$I$10000&gt;='Taux occupation 2021'!JL2))</f>
        <v>42</v>
      </c>
      <c r="JM5" s="8">
        <f>SUMPRODUCT(('Liste Entrées-Sorties 2020-2021'!$H$2:$H$10000&lt;='Taux occupation 2021'!JM2)*('Liste Entrées-Sorties 2020-2021'!$I$2:$I$10000&gt;='Taux occupation 2021'!JM2))</f>
        <v>42</v>
      </c>
      <c r="JN5" s="8">
        <f>SUMPRODUCT(('Liste Entrées-Sorties 2020-2021'!$H$2:$H$10000&lt;='Taux occupation 2021'!JN2)*('Liste Entrées-Sorties 2020-2021'!$I$2:$I$10000&gt;='Taux occupation 2021'!JN2))</f>
        <v>42</v>
      </c>
      <c r="JO5" s="8">
        <f>SUMPRODUCT(('Liste Entrées-Sorties 2020-2021'!$H$2:$H$10000&lt;='Taux occupation 2021'!JO2)*('Liste Entrées-Sorties 2020-2021'!$I$2:$I$10000&gt;='Taux occupation 2021'!JO2))</f>
        <v>42</v>
      </c>
      <c r="JP5" s="8">
        <f>SUMPRODUCT(('Liste Entrées-Sorties 2020-2021'!$H$2:$H$10000&lt;='Taux occupation 2021'!JP2)*('Liste Entrées-Sorties 2020-2021'!$I$2:$I$10000&gt;='Taux occupation 2021'!JP2))</f>
        <v>42</v>
      </c>
      <c r="JQ5" s="8">
        <f>SUMPRODUCT(('Liste Entrées-Sorties 2020-2021'!$H$2:$H$10000&lt;='Taux occupation 2021'!JQ2)*('Liste Entrées-Sorties 2020-2021'!$I$2:$I$10000&gt;='Taux occupation 2021'!JQ2))</f>
        <v>42</v>
      </c>
      <c r="JR5" s="8">
        <f>SUMPRODUCT(('Liste Entrées-Sorties 2020-2021'!$H$2:$H$10000&lt;='Taux occupation 2021'!JR2)*('Liste Entrées-Sorties 2020-2021'!$I$2:$I$10000&gt;='Taux occupation 2021'!JR2))</f>
        <v>42</v>
      </c>
      <c r="JS5" s="8">
        <f>SUMPRODUCT(('Liste Entrées-Sorties 2020-2021'!$H$2:$H$10000&lt;='Taux occupation 2021'!JS2)*('Liste Entrées-Sorties 2020-2021'!$I$2:$I$10000&gt;='Taux occupation 2021'!JS2))</f>
        <v>42</v>
      </c>
      <c r="JT5" s="8">
        <f>SUMPRODUCT(('Liste Entrées-Sorties 2020-2021'!$H$2:$H$10000&lt;='Taux occupation 2021'!JT2)*('Liste Entrées-Sorties 2020-2021'!$I$2:$I$10000&gt;='Taux occupation 2021'!JT2))</f>
        <v>42</v>
      </c>
      <c r="JU5" s="8">
        <f>SUMPRODUCT(('Liste Entrées-Sorties 2020-2021'!$H$2:$H$10000&lt;='Taux occupation 2021'!JU2)*('Liste Entrées-Sorties 2020-2021'!$I$2:$I$10000&gt;='Taux occupation 2021'!JU2))</f>
        <v>42</v>
      </c>
      <c r="JV5" s="8">
        <f>SUMPRODUCT(('Liste Entrées-Sorties 2020-2021'!$H$2:$H$10000&lt;='Taux occupation 2021'!JV2)*('Liste Entrées-Sorties 2020-2021'!$I$2:$I$10000&gt;='Taux occupation 2021'!JV2))</f>
        <v>42</v>
      </c>
      <c r="JW5" s="8">
        <f>SUMPRODUCT(('Liste Entrées-Sorties 2020-2021'!$H$2:$H$10000&lt;='Taux occupation 2021'!JW2)*('Liste Entrées-Sorties 2020-2021'!$I$2:$I$10000&gt;='Taux occupation 2021'!JW2))</f>
        <v>42</v>
      </c>
      <c r="JX5" s="8">
        <f>SUMPRODUCT(('Liste Entrées-Sorties 2020-2021'!$H$2:$H$10000&lt;='Taux occupation 2021'!JX2)*('Liste Entrées-Sorties 2020-2021'!$I$2:$I$10000&gt;='Taux occupation 2021'!JX2))</f>
        <v>42</v>
      </c>
      <c r="JY5" s="8">
        <f>SUMPRODUCT(('Liste Entrées-Sorties 2020-2021'!$H$2:$H$10000&lt;='Taux occupation 2021'!JY2)*('Liste Entrées-Sorties 2020-2021'!$I$2:$I$10000&gt;='Taux occupation 2021'!JY2))</f>
        <v>42</v>
      </c>
      <c r="JZ5" s="8">
        <f>SUMPRODUCT(('Liste Entrées-Sorties 2020-2021'!$H$2:$H$10000&lt;='Taux occupation 2021'!JZ2)*('Liste Entrées-Sorties 2020-2021'!$I$2:$I$10000&gt;='Taux occupation 2021'!JZ2))</f>
        <v>42</v>
      </c>
      <c r="KA5" s="8">
        <f>SUMPRODUCT(('Liste Entrées-Sorties 2020-2021'!$H$2:$H$10000&lt;='Taux occupation 2021'!KA2)*('Liste Entrées-Sorties 2020-2021'!$I$2:$I$10000&gt;='Taux occupation 2021'!KA2))</f>
        <v>42</v>
      </c>
      <c r="KB5" s="8">
        <f>SUMPRODUCT(('Liste Entrées-Sorties 2020-2021'!$H$2:$H$10000&lt;='Taux occupation 2021'!KB2)*('Liste Entrées-Sorties 2020-2021'!$I$2:$I$10000&gt;='Taux occupation 2021'!KB2))</f>
        <v>42</v>
      </c>
      <c r="KC5" s="8">
        <f>SUMPRODUCT(('Liste Entrées-Sorties 2020-2021'!$H$2:$H$10000&lt;='Taux occupation 2021'!KC2)*('Liste Entrées-Sorties 2020-2021'!$I$2:$I$10000&gt;='Taux occupation 2021'!KC2))</f>
        <v>42</v>
      </c>
      <c r="KD5" s="8">
        <f>SUMPRODUCT(('Liste Entrées-Sorties 2020-2021'!$H$2:$H$10000&lt;='Taux occupation 2021'!KD2)*('Liste Entrées-Sorties 2020-2021'!$I$2:$I$10000&gt;='Taux occupation 2021'!KD2))</f>
        <v>42</v>
      </c>
      <c r="KE5" s="8">
        <f>SUMPRODUCT(('Liste Entrées-Sorties 2020-2021'!$H$2:$H$10000&lt;='Taux occupation 2021'!KE2)*('Liste Entrées-Sorties 2020-2021'!$I$2:$I$10000&gt;='Taux occupation 2021'!KE2))</f>
        <v>42</v>
      </c>
      <c r="KF5" s="8">
        <f>SUMPRODUCT(('Liste Entrées-Sorties 2020-2021'!$H$2:$H$10000&lt;='Taux occupation 2021'!KF2)*('Liste Entrées-Sorties 2020-2021'!$I$2:$I$10000&gt;='Taux occupation 2021'!KF2))</f>
        <v>42</v>
      </c>
      <c r="KG5" s="8">
        <f>SUMPRODUCT(('Liste Entrées-Sorties 2020-2021'!$H$2:$H$10000&lt;='Taux occupation 2021'!KG2)*('Liste Entrées-Sorties 2020-2021'!$I$2:$I$10000&gt;='Taux occupation 2021'!KG2))</f>
        <v>42</v>
      </c>
      <c r="KH5" s="8">
        <f>SUMPRODUCT(('Liste Entrées-Sorties 2020-2021'!$H$2:$H$10000&lt;='Taux occupation 2021'!KH2)*('Liste Entrées-Sorties 2020-2021'!$I$2:$I$10000&gt;='Taux occupation 2021'!KH2))</f>
        <v>42</v>
      </c>
      <c r="KI5" s="8">
        <f>SUMPRODUCT(('Liste Entrées-Sorties 2020-2021'!$H$2:$H$10000&lt;='Taux occupation 2021'!KI2)*('Liste Entrées-Sorties 2020-2021'!$I$2:$I$10000&gt;='Taux occupation 2021'!KI2))</f>
        <v>42</v>
      </c>
      <c r="KJ5" s="8">
        <f>SUMPRODUCT(('Liste Entrées-Sorties 2020-2021'!$H$2:$H$10000&lt;='Taux occupation 2021'!KJ2)*('Liste Entrées-Sorties 2020-2021'!$I$2:$I$10000&gt;='Taux occupation 2021'!KJ2))</f>
        <v>42</v>
      </c>
      <c r="KK5" s="8">
        <f>SUMPRODUCT(('Liste Entrées-Sorties 2020-2021'!$H$2:$H$10000&lt;='Taux occupation 2021'!KK2)*('Liste Entrées-Sorties 2020-2021'!$I$2:$I$10000&gt;='Taux occupation 2021'!KK2))</f>
        <v>42</v>
      </c>
      <c r="KL5" s="8">
        <f>SUMPRODUCT(('Liste Entrées-Sorties 2020-2021'!$H$2:$H$10000&lt;='Taux occupation 2021'!KL2)*('Liste Entrées-Sorties 2020-2021'!$I$2:$I$10000&gt;='Taux occupation 2021'!KL2))</f>
        <v>42</v>
      </c>
      <c r="KM5" s="16">
        <f>SUM(JI5:KL5)/30</f>
        <v>42</v>
      </c>
      <c r="KN5" s="39"/>
      <c r="KO5" s="41"/>
      <c r="KP5" s="8">
        <f>SUMPRODUCT(('Liste Entrées-Sorties 2020-2021'!$H$2:$H$10000&lt;='Taux occupation 2021'!KP2)*('Liste Entrées-Sorties 2020-2021'!$I$2:$I$10000&gt;='Taux occupation 2021'!KP2))</f>
        <v>42</v>
      </c>
      <c r="KQ5" s="8">
        <f>SUMPRODUCT(('Liste Entrées-Sorties 2020-2021'!$H$2:$H$10000&lt;='Taux occupation 2021'!KQ2)*('Liste Entrées-Sorties 2020-2021'!$I$2:$I$10000&gt;='Taux occupation 2021'!KQ2))</f>
        <v>42</v>
      </c>
      <c r="KR5" s="8">
        <f>SUMPRODUCT(('Liste Entrées-Sorties 2020-2021'!$H$2:$H$10000&lt;='Taux occupation 2021'!KR2)*('Liste Entrées-Sorties 2020-2021'!$I$2:$I$10000&gt;='Taux occupation 2021'!KR2))</f>
        <v>42</v>
      </c>
      <c r="KS5" s="8">
        <f>SUMPRODUCT(('Liste Entrées-Sorties 2020-2021'!$H$2:$H$10000&lt;='Taux occupation 2021'!KS2)*('Liste Entrées-Sorties 2020-2021'!$I$2:$I$10000&gt;='Taux occupation 2021'!KS2))</f>
        <v>42</v>
      </c>
      <c r="KT5" s="8">
        <f>SUMPRODUCT(('Liste Entrées-Sorties 2020-2021'!$H$2:$H$10000&lt;='Taux occupation 2021'!KT2)*('Liste Entrées-Sorties 2020-2021'!$I$2:$I$10000&gt;='Taux occupation 2021'!KT2))</f>
        <v>42</v>
      </c>
      <c r="KU5" s="8">
        <f>SUMPRODUCT(('Liste Entrées-Sorties 2020-2021'!$H$2:$H$10000&lt;='Taux occupation 2021'!KU2)*('Liste Entrées-Sorties 2020-2021'!$I$2:$I$10000&gt;='Taux occupation 2021'!KU2))</f>
        <v>42</v>
      </c>
      <c r="KV5" s="8">
        <f>SUMPRODUCT(('Liste Entrées-Sorties 2020-2021'!$H$2:$H$10000&lt;='Taux occupation 2021'!KV2)*('Liste Entrées-Sorties 2020-2021'!$I$2:$I$10000&gt;='Taux occupation 2021'!KV2))</f>
        <v>42</v>
      </c>
      <c r="KW5" s="8">
        <f>SUMPRODUCT(('Liste Entrées-Sorties 2020-2021'!$H$2:$H$10000&lt;='Taux occupation 2021'!KW2)*('Liste Entrées-Sorties 2020-2021'!$I$2:$I$10000&gt;='Taux occupation 2021'!KW2))</f>
        <v>42</v>
      </c>
      <c r="KX5" s="8">
        <f>SUMPRODUCT(('Liste Entrées-Sorties 2020-2021'!$H$2:$H$10000&lt;='Taux occupation 2021'!KX2)*('Liste Entrées-Sorties 2020-2021'!$I$2:$I$10000&gt;='Taux occupation 2021'!KX2))</f>
        <v>42</v>
      </c>
      <c r="KY5" s="8">
        <f>SUMPRODUCT(('Liste Entrées-Sorties 2020-2021'!$H$2:$H$10000&lt;='Taux occupation 2021'!KY2)*('Liste Entrées-Sorties 2020-2021'!$I$2:$I$10000&gt;='Taux occupation 2021'!KY2))</f>
        <v>42</v>
      </c>
      <c r="KZ5" s="8">
        <f>SUMPRODUCT(('Liste Entrées-Sorties 2020-2021'!$H$2:$H$10000&lt;='Taux occupation 2021'!KZ2)*('Liste Entrées-Sorties 2020-2021'!$I$2:$I$10000&gt;='Taux occupation 2021'!KZ2))</f>
        <v>42</v>
      </c>
      <c r="LA5" s="8">
        <f>SUMPRODUCT(('Liste Entrées-Sorties 2020-2021'!$H$2:$H$10000&lt;='Taux occupation 2021'!LA2)*('Liste Entrées-Sorties 2020-2021'!$I$2:$I$10000&gt;='Taux occupation 2021'!LA2))</f>
        <v>42</v>
      </c>
      <c r="LB5" s="8">
        <f>SUMPRODUCT(('Liste Entrées-Sorties 2020-2021'!$H$2:$H$10000&lt;='Taux occupation 2021'!LB2)*('Liste Entrées-Sorties 2020-2021'!$I$2:$I$10000&gt;='Taux occupation 2021'!LB2))</f>
        <v>42</v>
      </c>
      <c r="LC5" s="8">
        <f>SUMPRODUCT(('Liste Entrées-Sorties 2020-2021'!$H$2:$H$10000&lt;='Taux occupation 2021'!LC2)*('Liste Entrées-Sorties 2020-2021'!$I$2:$I$10000&gt;='Taux occupation 2021'!LC2))</f>
        <v>42</v>
      </c>
      <c r="LD5" s="8">
        <f>SUMPRODUCT(('Liste Entrées-Sorties 2020-2021'!$H$2:$H$10000&lt;='Taux occupation 2021'!LD2)*('Liste Entrées-Sorties 2020-2021'!$I$2:$I$10000&gt;='Taux occupation 2021'!LD2))</f>
        <v>42</v>
      </c>
      <c r="LE5" s="8">
        <f>SUMPRODUCT(('Liste Entrées-Sorties 2020-2021'!$H$2:$H$10000&lt;='Taux occupation 2021'!LE2)*('Liste Entrées-Sorties 2020-2021'!$I$2:$I$10000&gt;='Taux occupation 2021'!LE2))</f>
        <v>42</v>
      </c>
      <c r="LF5" s="8">
        <f>SUMPRODUCT(('Liste Entrées-Sorties 2020-2021'!$H$2:$H$10000&lt;='Taux occupation 2021'!LF2)*('Liste Entrées-Sorties 2020-2021'!$I$2:$I$10000&gt;='Taux occupation 2021'!LF2))</f>
        <v>42</v>
      </c>
      <c r="LG5" s="8">
        <f>SUMPRODUCT(('Liste Entrées-Sorties 2020-2021'!$H$2:$H$10000&lt;='Taux occupation 2021'!LG2)*('Liste Entrées-Sorties 2020-2021'!$I$2:$I$10000&gt;='Taux occupation 2021'!LG2))</f>
        <v>42</v>
      </c>
      <c r="LH5" s="8">
        <f>SUMPRODUCT(('Liste Entrées-Sorties 2020-2021'!$H$2:$H$10000&lt;='Taux occupation 2021'!LH2)*('Liste Entrées-Sorties 2020-2021'!$I$2:$I$10000&gt;='Taux occupation 2021'!LH2))</f>
        <v>42</v>
      </c>
      <c r="LI5" s="8">
        <f>SUMPRODUCT(('Liste Entrées-Sorties 2020-2021'!$H$2:$H$10000&lt;='Taux occupation 2021'!LI2)*('Liste Entrées-Sorties 2020-2021'!$I$2:$I$10000&gt;='Taux occupation 2021'!LI2))</f>
        <v>42</v>
      </c>
      <c r="LJ5" s="8">
        <f>SUMPRODUCT(('Liste Entrées-Sorties 2020-2021'!$H$2:$H$10000&lt;='Taux occupation 2021'!LJ2)*('Liste Entrées-Sorties 2020-2021'!$I$2:$I$10000&gt;='Taux occupation 2021'!LJ2))</f>
        <v>42</v>
      </c>
      <c r="LK5" s="8">
        <f>SUMPRODUCT(('Liste Entrées-Sorties 2020-2021'!$H$2:$H$10000&lt;='Taux occupation 2021'!LK2)*('Liste Entrées-Sorties 2020-2021'!$I$2:$I$10000&gt;='Taux occupation 2021'!LK2))</f>
        <v>42</v>
      </c>
      <c r="LL5" s="8">
        <f>SUMPRODUCT(('Liste Entrées-Sorties 2020-2021'!$H$2:$H$10000&lt;='Taux occupation 2021'!LL2)*('Liste Entrées-Sorties 2020-2021'!$I$2:$I$10000&gt;='Taux occupation 2021'!LL2))</f>
        <v>42</v>
      </c>
      <c r="LM5" s="8">
        <f>SUMPRODUCT(('Liste Entrées-Sorties 2020-2021'!$H$2:$H$10000&lt;='Taux occupation 2021'!LM2)*('Liste Entrées-Sorties 2020-2021'!$I$2:$I$10000&gt;='Taux occupation 2021'!LM2))</f>
        <v>42</v>
      </c>
      <c r="LN5" s="8">
        <f>SUMPRODUCT(('Liste Entrées-Sorties 2020-2021'!$H$2:$H$10000&lt;='Taux occupation 2021'!LN2)*('Liste Entrées-Sorties 2020-2021'!$I$2:$I$10000&gt;='Taux occupation 2021'!LN2))</f>
        <v>42</v>
      </c>
      <c r="LO5" s="8">
        <f>SUMPRODUCT(('Liste Entrées-Sorties 2020-2021'!$H$2:$H$10000&lt;='Taux occupation 2021'!LO2)*('Liste Entrées-Sorties 2020-2021'!$I$2:$I$10000&gt;='Taux occupation 2021'!LO2))</f>
        <v>42</v>
      </c>
      <c r="LP5" s="8">
        <f>SUMPRODUCT(('Liste Entrées-Sorties 2020-2021'!$H$2:$H$10000&lt;='Taux occupation 2021'!LP2)*('Liste Entrées-Sorties 2020-2021'!$I$2:$I$10000&gt;='Taux occupation 2021'!LP2))</f>
        <v>42</v>
      </c>
      <c r="LQ5" s="8">
        <f>SUMPRODUCT(('Liste Entrées-Sorties 2020-2021'!$H$2:$H$10000&lt;='Taux occupation 2021'!LQ2)*('Liste Entrées-Sorties 2020-2021'!$I$2:$I$10000&gt;='Taux occupation 2021'!LQ2))</f>
        <v>42</v>
      </c>
      <c r="LR5" s="8">
        <f>SUMPRODUCT(('Liste Entrées-Sorties 2020-2021'!$H$2:$H$10000&lt;='Taux occupation 2021'!LR2)*('Liste Entrées-Sorties 2020-2021'!$I$2:$I$10000&gt;='Taux occupation 2021'!LR2))</f>
        <v>42</v>
      </c>
      <c r="LS5" s="8">
        <f>SUMPRODUCT(('Liste Entrées-Sorties 2020-2021'!$H$2:$H$10000&lt;='Taux occupation 2021'!LS2)*('Liste Entrées-Sorties 2020-2021'!$I$2:$I$10000&gt;='Taux occupation 2021'!LS2))</f>
        <v>42</v>
      </c>
      <c r="LT5" s="8">
        <f>SUMPRODUCT(('Liste Entrées-Sorties 2020-2021'!$H$2:$H$10000&lt;='Taux occupation 2021'!LT2)*('Liste Entrées-Sorties 2020-2021'!$I$2:$I$10000&gt;='Taux occupation 2021'!LT2))</f>
        <v>42</v>
      </c>
      <c r="LU5" s="16">
        <f>SUM(KP5:LT5)/31</f>
        <v>42</v>
      </c>
      <c r="LV5" s="39"/>
      <c r="LW5" s="41"/>
      <c r="LX5" s="8">
        <f>SUMPRODUCT(('Liste Entrées-Sorties 2020-2021'!$H$2:$H$10000&lt;='Taux occupation 2021'!LX2)*('Liste Entrées-Sorties 2020-2021'!$I$2:$I$10000&gt;='Taux occupation 2021'!LX2))</f>
        <v>42</v>
      </c>
      <c r="LY5" s="8">
        <f>SUMPRODUCT(('Liste Entrées-Sorties 2020-2021'!$H$2:$H$10000&lt;='Taux occupation 2021'!LY2)*('Liste Entrées-Sorties 2020-2021'!$I$2:$I$10000&gt;='Taux occupation 2021'!LY2))</f>
        <v>42</v>
      </c>
      <c r="LZ5" s="8">
        <f>SUMPRODUCT(('Liste Entrées-Sorties 2020-2021'!$H$2:$H$10000&lt;='Taux occupation 2021'!LZ2)*('Liste Entrées-Sorties 2020-2021'!$I$2:$I$10000&gt;='Taux occupation 2021'!LZ2))</f>
        <v>42</v>
      </c>
      <c r="MA5" s="8">
        <f>SUMPRODUCT(('Liste Entrées-Sorties 2020-2021'!$H$2:$H$10000&lt;='Taux occupation 2021'!MA2)*('Liste Entrées-Sorties 2020-2021'!$I$2:$I$10000&gt;='Taux occupation 2021'!MA2))</f>
        <v>42</v>
      </c>
      <c r="MB5" s="8">
        <f>SUMPRODUCT(('Liste Entrées-Sorties 2020-2021'!$H$2:$H$10000&lt;='Taux occupation 2021'!MB2)*('Liste Entrées-Sorties 2020-2021'!$I$2:$I$10000&gt;='Taux occupation 2021'!MB2))</f>
        <v>42</v>
      </c>
      <c r="MC5" s="8">
        <f>SUMPRODUCT(('Liste Entrées-Sorties 2020-2021'!$H$2:$H$10000&lt;='Taux occupation 2021'!MC2)*('Liste Entrées-Sorties 2020-2021'!$I$2:$I$10000&gt;='Taux occupation 2021'!MC2))</f>
        <v>42</v>
      </c>
      <c r="MD5" s="8">
        <f>SUMPRODUCT(('Liste Entrées-Sorties 2020-2021'!$H$2:$H$10000&lt;='Taux occupation 2021'!MD2)*('Liste Entrées-Sorties 2020-2021'!$I$2:$I$10000&gt;='Taux occupation 2021'!MD2))</f>
        <v>42</v>
      </c>
      <c r="ME5" s="8">
        <f>SUMPRODUCT(('Liste Entrées-Sorties 2020-2021'!$H$2:$H$10000&lt;='Taux occupation 2021'!ME2)*('Liste Entrées-Sorties 2020-2021'!$I$2:$I$10000&gt;='Taux occupation 2021'!ME2))</f>
        <v>42</v>
      </c>
      <c r="MF5" s="8">
        <f>SUMPRODUCT(('Liste Entrées-Sorties 2020-2021'!$H$2:$H$10000&lt;='Taux occupation 2021'!MF2)*('Liste Entrées-Sorties 2020-2021'!$I$2:$I$10000&gt;='Taux occupation 2021'!MF2))</f>
        <v>42</v>
      </c>
      <c r="MG5" s="8">
        <f>SUMPRODUCT(('Liste Entrées-Sorties 2020-2021'!$H$2:$H$10000&lt;='Taux occupation 2021'!MG2)*('Liste Entrées-Sorties 2020-2021'!$I$2:$I$10000&gt;='Taux occupation 2021'!MG2))</f>
        <v>42</v>
      </c>
      <c r="MH5" s="8">
        <f>SUMPRODUCT(('Liste Entrées-Sorties 2020-2021'!$H$2:$H$10000&lt;='Taux occupation 2021'!MH2)*('Liste Entrées-Sorties 2020-2021'!$I$2:$I$10000&gt;='Taux occupation 2021'!MH2))</f>
        <v>42</v>
      </c>
      <c r="MI5" s="8">
        <f>SUMPRODUCT(('Liste Entrées-Sorties 2020-2021'!$H$2:$H$10000&lt;='Taux occupation 2021'!MI2)*('Liste Entrées-Sorties 2020-2021'!$I$2:$I$10000&gt;='Taux occupation 2021'!MI2))</f>
        <v>42</v>
      </c>
      <c r="MJ5" s="8">
        <f>SUMPRODUCT(('Liste Entrées-Sorties 2020-2021'!$H$2:$H$10000&lt;='Taux occupation 2021'!MJ2)*('Liste Entrées-Sorties 2020-2021'!$I$2:$I$10000&gt;='Taux occupation 2021'!MJ2))</f>
        <v>42</v>
      </c>
      <c r="MK5" s="8">
        <f>SUMPRODUCT(('Liste Entrées-Sorties 2020-2021'!$H$2:$H$10000&lt;='Taux occupation 2021'!MK2)*('Liste Entrées-Sorties 2020-2021'!$I$2:$I$10000&gt;='Taux occupation 2021'!MK2))</f>
        <v>42</v>
      </c>
      <c r="ML5" s="8">
        <f>SUMPRODUCT(('Liste Entrées-Sorties 2020-2021'!$H$2:$H$10000&lt;='Taux occupation 2021'!ML2)*('Liste Entrées-Sorties 2020-2021'!$I$2:$I$10000&gt;='Taux occupation 2021'!ML2))</f>
        <v>42</v>
      </c>
      <c r="MM5" s="8">
        <f>SUMPRODUCT(('Liste Entrées-Sorties 2020-2021'!$H$2:$H$10000&lt;='Taux occupation 2021'!MM2)*('Liste Entrées-Sorties 2020-2021'!$I$2:$I$10000&gt;='Taux occupation 2021'!MM2))</f>
        <v>42</v>
      </c>
      <c r="MN5" s="8">
        <f>SUMPRODUCT(('Liste Entrées-Sorties 2020-2021'!$H$2:$H$10000&lt;='Taux occupation 2021'!MN2)*('Liste Entrées-Sorties 2020-2021'!$I$2:$I$10000&gt;='Taux occupation 2021'!MN2))</f>
        <v>42</v>
      </c>
      <c r="MO5" s="8">
        <f>SUMPRODUCT(('Liste Entrées-Sorties 2020-2021'!$H$2:$H$10000&lt;='Taux occupation 2021'!MO2)*('Liste Entrées-Sorties 2020-2021'!$I$2:$I$10000&gt;='Taux occupation 2021'!MO2))</f>
        <v>42</v>
      </c>
      <c r="MP5" s="8">
        <f>SUMPRODUCT(('Liste Entrées-Sorties 2020-2021'!$H$2:$H$10000&lt;='Taux occupation 2021'!MP2)*('Liste Entrées-Sorties 2020-2021'!$I$2:$I$10000&gt;='Taux occupation 2021'!MP2))</f>
        <v>42</v>
      </c>
      <c r="MQ5" s="8">
        <f>SUMPRODUCT(('Liste Entrées-Sorties 2020-2021'!$H$2:$H$10000&lt;='Taux occupation 2021'!MQ2)*('Liste Entrées-Sorties 2020-2021'!$I$2:$I$10000&gt;='Taux occupation 2021'!MQ2))</f>
        <v>42</v>
      </c>
      <c r="MR5" s="8">
        <f>SUMPRODUCT(('Liste Entrées-Sorties 2020-2021'!$H$2:$H$10000&lt;='Taux occupation 2021'!MR2)*('Liste Entrées-Sorties 2020-2021'!$I$2:$I$10000&gt;='Taux occupation 2021'!MR2))</f>
        <v>42</v>
      </c>
      <c r="MS5" s="8">
        <f>SUMPRODUCT(('Liste Entrées-Sorties 2020-2021'!$H$2:$H$10000&lt;='Taux occupation 2021'!MS2)*('Liste Entrées-Sorties 2020-2021'!$I$2:$I$10000&gt;='Taux occupation 2021'!MS2))</f>
        <v>42</v>
      </c>
      <c r="MT5" s="8">
        <f>SUMPRODUCT(('Liste Entrées-Sorties 2020-2021'!$H$2:$H$10000&lt;='Taux occupation 2021'!MT2)*('Liste Entrées-Sorties 2020-2021'!$I$2:$I$10000&gt;='Taux occupation 2021'!MT2))</f>
        <v>42</v>
      </c>
      <c r="MU5" s="8">
        <f>SUMPRODUCT(('Liste Entrées-Sorties 2020-2021'!$H$2:$H$10000&lt;='Taux occupation 2021'!MU2)*('Liste Entrées-Sorties 2020-2021'!$I$2:$I$10000&gt;='Taux occupation 2021'!MU2))</f>
        <v>42</v>
      </c>
      <c r="MV5" s="8">
        <f>SUMPRODUCT(('Liste Entrées-Sorties 2020-2021'!$H$2:$H$10000&lt;='Taux occupation 2021'!MV2)*('Liste Entrées-Sorties 2020-2021'!$I$2:$I$10000&gt;='Taux occupation 2021'!MV2))</f>
        <v>42</v>
      </c>
      <c r="MW5" s="8">
        <f>SUMPRODUCT(('Liste Entrées-Sorties 2020-2021'!$H$2:$H$10000&lt;='Taux occupation 2021'!MW2)*('Liste Entrées-Sorties 2020-2021'!$I$2:$I$10000&gt;='Taux occupation 2021'!MW2))</f>
        <v>42</v>
      </c>
      <c r="MX5" s="8">
        <f>SUMPRODUCT(('Liste Entrées-Sorties 2020-2021'!$H$2:$H$10000&lt;='Taux occupation 2021'!MX2)*('Liste Entrées-Sorties 2020-2021'!$I$2:$I$10000&gt;='Taux occupation 2021'!MX2))</f>
        <v>42</v>
      </c>
      <c r="MY5" s="8">
        <f>SUMPRODUCT(('Liste Entrées-Sorties 2020-2021'!$H$2:$H$10000&lt;='Taux occupation 2021'!MY2)*('Liste Entrées-Sorties 2020-2021'!$I$2:$I$10000&gt;='Taux occupation 2021'!MY2))</f>
        <v>42</v>
      </c>
      <c r="MZ5" s="8">
        <f>SUMPRODUCT(('Liste Entrées-Sorties 2020-2021'!$H$2:$H$10000&lt;='Taux occupation 2021'!MZ2)*('Liste Entrées-Sorties 2020-2021'!$I$2:$I$10000&gt;='Taux occupation 2021'!MZ2))</f>
        <v>42</v>
      </c>
      <c r="NA5" s="8">
        <f>SUMPRODUCT(('Liste Entrées-Sorties 2020-2021'!$H$2:$H$10000&lt;='Taux occupation 2021'!NA2)*('Liste Entrées-Sorties 2020-2021'!$I$2:$I$10000&gt;='Taux occupation 2021'!NA2))</f>
        <v>42</v>
      </c>
      <c r="NB5" s="16">
        <f>SUM(LX5:NA5)/30</f>
        <v>42</v>
      </c>
      <c r="NC5" s="39"/>
      <c r="ND5" s="41"/>
      <c r="NE5" s="8">
        <f>SUMPRODUCT(('Liste Entrées-Sorties 2020-2021'!$H$2:$H$10000&lt;='Taux occupation 2021'!NE2)*('Liste Entrées-Sorties 2020-2021'!$I$2:$I$10000&gt;='Taux occupation 2021'!NE2))</f>
        <v>42</v>
      </c>
      <c r="NF5" s="8">
        <f>SUMPRODUCT(('Liste Entrées-Sorties 2020-2021'!$H$2:$H$10000&lt;='Taux occupation 2021'!NF2)*('Liste Entrées-Sorties 2020-2021'!$I$2:$I$10000&gt;='Taux occupation 2021'!NF2))</f>
        <v>42</v>
      </c>
      <c r="NG5" s="8">
        <f>SUMPRODUCT(('Liste Entrées-Sorties 2020-2021'!$H$2:$H$10000&lt;='Taux occupation 2021'!NG2)*('Liste Entrées-Sorties 2020-2021'!$I$2:$I$10000&gt;='Taux occupation 2021'!NG2))</f>
        <v>42</v>
      </c>
      <c r="NH5" s="8">
        <f>SUMPRODUCT(('Liste Entrées-Sorties 2020-2021'!$H$2:$H$10000&lt;='Taux occupation 2021'!NH2)*('Liste Entrées-Sorties 2020-2021'!$I$2:$I$10000&gt;='Taux occupation 2021'!NH2))</f>
        <v>42</v>
      </c>
      <c r="NI5" s="8">
        <f>SUMPRODUCT(('Liste Entrées-Sorties 2020-2021'!$H$2:$H$10000&lt;='Taux occupation 2021'!NI2)*('Liste Entrées-Sorties 2020-2021'!$I$2:$I$10000&gt;='Taux occupation 2021'!NI2))</f>
        <v>42</v>
      </c>
      <c r="NJ5" s="8">
        <f>SUMPRODUCT(('Liste Entrées-Sorties 2020-2021'!$H$2:$H$10000&lt;='Taux occupation 2021'!NJ2)*('Liste Entrées-Sorties 2020-2021'!$I$2:$I$10000&gt;='Taux occupation 2021'!NJ2))</f>
        <v>42</v>
      </c>
      <c r="NK5" s="8">
        <f>SUMPRODUCT(('Liste Entrées-Sorties 2020-2021'!$H$2:$H$10000&lt;='Taux occupation 2021'!NK2)*('Liste Entrées-Sorties 2020-2021'!$I$2:$I$10000&gt;='Taux occupation 2021'!NK2))</f>
        <v>42</v>
      </c>
      <c r="NL5" s="8">
        <f>SUMPRODUCT(('Liste Entrées-Sorties 2020-2021'!$H$2:$H$10000&lt;='Taux occupation 2021'!NL2)*('Liste Entrées-Sorties 2020-2021'!$I$2:$I$10000&gt;='Taux occupation 2021'!NL2))</f>
        <v>42</v>
      </c>
      <c r="NM5" s="8">
        <f>SUMPRODUCT(('Liste Entrées-Sorties 2020-2021'!$H$2:$H$10000&lt;='Taux occupation 2021'!NM2)*('Liste Entrées-Sorties 2020-2021'!$I$2:$I$10000&gt;='Taux occupation 2021'!NM2))</f>
        <v>42</v>
      </c>
      <c r="NN5" s="8">
        <f>SUMPRODUCT(('Liste Entrées-Sorties 2020-2021'!$H$2:$H$10000&lt;='Taux occupation 2021'!NN2)*('Liste Entrées-Sorties 2020-2021'!$I$2:$I$10000&gt;='Taux occupation 2021'!NN2))</f>
        <v>42</v>
      </c>
      <c r="NO5" s="8">
        <f>SUMPRODUCT(('Liste Entrées-Sorties 2020-2021'!$H$2:$H$10000&lt;='Taux occupation 2021'!NO2)*('Liste Entrées-Sorties 2020-2021'!$I$2:$I$10000&gt;='Taux occupation 2021'!NO2))</f>
        <v>42</v>
      </c>
      <c r="NP5" s="8">
        <f>SUMPRODUCT(('Liste Entrées-Sorties 2020-2021'!$H$2:$H$10000&lt;='Taux occupation 2021'!NP2)*('Liste Entrées-Sorties 2020-2021'!$I$2:$I$10000&gt;='Taux occupation 2021'!NP2))</f>
        <v>42</v>
      </c>
      <c r="NQ5" s="8">
        <f>SUMPRODUCT(('Liste Entrées-Sorties 2020-2021'!$H$2:$H$10000&lt;='Taux occupation 2021'!NQ2)*('Liste Entrées-Sorties 2020-2021'!$I$2:$I$10000&gt;='Taux occupation 2021'!NQ2))</f>
        <v>42</v>
      </c>
      <c r="NR5" s="8">
        <f>SUMPRODUCT(('Liste Entrées-Sorties 2020-2021'!$H$2:$H$10000&lt;='Taux occupation 2021'!NR2)*('Liste Entrées-Sorties 2020-2021'!$I$2:$I$10000&gt;='Taux occupation 2021'!NR2))</f>
        <v>42</v>
      </c>
      <c r="NS5" s="8">
        <f>SUMPRODUCT(('Liste Entrées-Sorties 2020-2021'!$H$2:$H$10000&lt;='Taux occupation 2021'!NS2)*('Liste Entrées-Sorties 2020-2021'!$I$2:$I$10000&gt;='Taux occupation 2021'!NS2))</f>
        <v>42</v>
      </c>
      <c r="NT5" s="8">
        <f>SUMPRODUCT(('Liste Entrées-Sorties 2020-2021'!$H$2:$H$10000&lt;='Taux occupation 2021'!NT2)*('Liste Entrées-Sorties 2020-2021'!$I$2:$I$10000&gt;='Taux occupation 2021'!NT2))</f>
        <v>42</v>
      </c>
      <c r="NU5" s="8">
        <f>SUMPRODUCT(('Liste Entrées-Sorties 2020-2021'!$H$2:$H$10000&lt;='Taux occupation 2021'!NU2)*('Liste Entrées-Sorties 2020-2021'!$I$2:$I$10000&gt;='Taux occupation 2021'!NU2))</f>
        <v>42</v>
      </c>
      <c r="NV5" s="8">
        <f>SUMPRODUCT(('Liste Entrées-Sorties 2020-2021'!$H$2:$H$10000&lt;='Taux occupation 2021'!NV2)*('Liste Entrées-Sorties 2020-2021'!$I$2:$I$10000&gt;='Taux occupation 2021'!NV2))</f>
        <v>42</v>
      </c>
      <c r="NW5" s="8">
        <f>SUMPRODUCT(('Liste Entrées-Sorties 2020-2021'!$H$2:$H$10000&lt;='Taux occupation 2021'!NW2)*('Liste Entrées-Sorties 2020-2021'!$I$2:$I$10000&gt;='Taux occupation 2021'!NW2))</f>
        <v>42</v>
      </c>
      <c r="NX5" s="8">
        <f>SUMPRODUCT(('Liste Entrées-Sorties 2020-2021'!$H$2:$H$10000&lt;='Taux occupation 2021'!NX2)*('Liste Entrées-Sorties 2020-2021'!$I$2:$I$10000&gt;='Taux occupation 2021'!NX2))</f>
        <v>42</v>
      </c>
      <c r="NY5" s="8">
        <f>SUMPRODUCT(('Liste Entrées-Sorties 2020-2021'!$H$2:$H$10000&lt;='Taux occupation 2021'!NY2)*('Liste Entrées-Sorties 2020-2021'!$I$2:$I$10000&gt;='Taux occupation 2021'!NY2))</f>
        <v>42</v>
      </c>
      <c r="NZ5" s="8">
        <f>SUMPRODUCT(('Liste Entrées-Sorties 2020-2021'!$H$2:$H$10000&lt;='Taux occupation 2021'!NZ2)*('Liste Entrées-Sorties 2020-2021'!$I$2:$I$10000&gt;='Taux occupation 2021'!NZ2))</f>
        <v>42</v>
      </c>
      <c r="OA5" s="8">
        <f>SUMPRODUCT(('Liste Entrées-Sorties 2020-2021'!$H$2:$H$10000&lt;='Taux occupation 2021'!OA2)*('Liste Entrées-Sorties 2020-2021'!$I$2:$I$10000&gt;='Taux occupation 2021'!OA2))</f>
        <v>42</v>
      </c>
      <c r="OB5" s="8">
        <f>SUMPRODUCT(('Liste Entrées-Sorties 2020-2021'!$H$2:$H$10000&lt;='Taux occupation 2021'!OB2)*('Liste Entrées-Sorties 2020-2021'!$I$2:$I$10000&gt;='Taux occupation 2021'!OB2))</f>
        <v>42</v>
      </c>
      <c r="OC5" s="8">
        <f>SUMPRODUCT(('Liste Entrées-Sorties 2020-2021'!$H$2:$H$10000&lt;='Taux occupation 2021'!OC2)*('Liste Entrées-Sorties 2020-2021'!$I$2:$I$10000&gt;='Taux occupation 2021'!OC2))</f>
        <v>42</v>
      </c>
      <c r="OD5" s="8">
        <f>SUMPRODUCT(('Liste Entrées-Sorties 2020-2021'!$H$2:$H$10000&lt;='Taux occupation 2021'!OD2)*('Liste Entrées-Sorties 2020-2021'!$I$2:$I$10000&gt;='Taux occupation 2021'!OD2))</f>
        <v>42</v>
      </c>
      <c r="OE5" s="8">
        <f>SUMPRODUCT(('Liste Entrées-Sorties 2020-2021'!$H$2:$H$10000&lt;='Taux occupation 2021'!OE2)*('Liste Entrées-Sorties 2020-2021'!$I$2:$I$10000&gt;='Taux occupation 2021'!OE2))</f>
        <v>42</v>
      </c>
      <c r="OF5" s="8">
        <f>SUMPRODUCT(('Liste Entrées-Sorties 2020-2021'!$H$2:$H$10000&lt;='Taux occupation 2021'!OF2)*('Liste Entrées-Sorties 2020-2021'!$I$2:$I$10000&gt;='Taux occupation 2021'!OF2))</f>
        <v>42</v>
      </c>
      <c r="OG5" s="8">
        <f>SUMPRODUCT(('Liste Entrées-Sorties 2020-2021'!$H$2:$H$10000&lt;='Taux occupation 2021'!OG2)*('Liste Entrées-Sorties 2020-2021'!$I$2:$I$10000&gt;='Taux occupation 2021'!OG2))</f>
        <v>42</v>
      </c>
      <c r="OH5" s="8">
        <f>SUMPRODUCT(('Liste Entrées-Sorties 2020-2021'!$H$2:$H$10000&lt;='Taux occupation 2021'!OH2)*('Liste Entrées-Sorties 2020-2021'!$I$2:$I$10000&gt;='Taux occupation 2021'!OH2))</f>
        <v>42</v>
      </c>
      <c r="OI5" s="8">
        <f>SUMPRODUCT(('Liste Entrées-Sorties 2020-2021'!$H$2:$H$10000&lt;='Taux occupation 2021'!OI2)*('Liste Entrées-Sorties 2020-2021'!$I$2:$I$10000&gt;='Taux occupation 2021'!OI2))</f>
        <v>42</v>
      </c>
      <c r="OJ5" s="16">
        <f>SUM(NE5:OI5)/31</f>
        <v>42</v>
      </c>
      <c r="OK5" s="39"/>
      <c r="OL5" s="41"/>
    </row>
    <row r="6" spans="1:402" ht="43.2" x14ac:dyDescent="0.3">
      <c r="A6" s="7" t="s">
        <v>29</v>
      </c>
      <c r="B6" s="21">
        <f>B5/$B3</f>
        <v>0.5</v>
      </c>
      <c r="C6" s="21">
        <f t="shared" ref="C6:D6" si="187">C5/$B3</f>
        <v>0.5</v>
      </c>
      <c r="D6" s="21">
        <f t="shared" si="187"/>
        <v>0.5</v>
      </c>
      <c r="E6" s="21">
        <f t="shared" ref="E6:F6" si="188">E5/$B3</f>
        <v>0.5</v>
      </c>
      <c r="F6" s="21">
        <f t="shared" si="188"/>
        <v>0.5</v>
      </c>
      <c r="G6" s="21">
        <f t="shared" ref="G6:H6" si="189">G5/$B3</f>
        <v>0.5</v>
      </c>
      <c r="H6" s="21">
        <f t="shared" si="189"/>
        <v>0.5</v>
      </c>
      <c r="I6" s="21">
        <f t="shared" ref="I6:J6" si="190">I5/$B3</f>
        <v>0.5</v>
      </c>
      <c r="J6" s="21">
        <f t="shared" si="190"/>
        <v>0.5</v>
      </c>
      <c r="K6" s="21">
        <f t="shared" ref="K6:L6" si="191">K5/$B3</f>
        <v>0.5</v>
      </c>
      <c r="L6" s="21">
        <f t="shared" si="191"/>
        <v>0.51923076923076927</v>
      </c>
      <c r="M6" s="21">
        <f t="shared" ref="M6:N6" si="192">M5/$B3</f>
        <v>0.51923076923076927</v>
      </c>
      <c r="N6" s="21">
        <f t="shared" si="192"/>
        <v>0.51923076923076927</v>
      </c>
      <c r="O6" s="21">
        <f t="shared" ref="O6:P6" si="193">O5/$B3</f>
        <v>0.51923076923076927</v>
      </c>
      <c r="P6" s="21">
        <f t="shared" si="193"/>
        <v>0.51923076923076927</v>
      </c>
      <c r="Q6" s="21">
        <f t="shared" ref="Q6:R6" si="194">Q5/$B3</f>
        <v>0.51923076923076927</v>
      </c>
      <c r="R6" s="21">
        <f t="shared" si="194"/>
        <v>0.51923076923076927</v>
      </c>
      <c r="S6" s="21">
        <f t="shared" ref="S6:T6" si="195">S5/$B3</f>
        <v>0.55769230769230771</v>
      </c>
      <c r="T6" s="21">
        <f t="shared" si="195"/>
        <v>0.55769230769230771</v>
      </c>
      <c r="U6" s="21">
        <f t="shared" ref="U6:V6" si="196">U5/$B3</f>
        <v>0.55769230769230771</v>
      </c>
      <c r="V6" s="21">
        <f t="shared" si="196"/>
        <v>0.59615384615384615</v>
      </c>
      <c r="W6" s="21">
        <f t="shared" ref="W6:X6" si="197">W5/$B3</f>
        <v>0.59615384615384615</v>
      </c>
      <c r="X6" s="21">
        <f t="shared" si="197"/>
        <v>0.59615384615384615</v>
      </c>
      <c r="Y6" s="21">
        <f t="shared" ref="Y6:Z6" si="198">Y5/$B3</f>
        <v>0.59615384615384615</v>
      </c>
      <c r="Z6" s="21">
        <f t="shared" si="198"/>
        <v>0.59615384615384615</v>
      </c>
      <c r="AA6" s="21">
        <f t="shared" ref="AA6:AB6" si="199">AA5/$B3</f>
        <v>0.59615384615384615</v>
      </c>
      <c r="AB6" s="21">
        <f t="shared" si="199"/>
        <v>0.59615384615384615</v>
      </c>
      <c r="AC6" s="21">
        <f t="shared" ref="AC6:AD6" si="200">AC5/$B3</f>
        <v>0.59615384615384615</v>
      </c>
      <c r="AD6" s="21">
        <f t="shared" si="200"/>
        <v>0.59615384615384615</v>
      </c>
      <c r="AE6" s="21">
        <f t="shared" ref="AE6:AF6" si="201">AE5/$B3</f>
        <v>0.59615384615384615</v>
      </c>
      <c r="AF6" s="21">
        <f t="shared" si="201"/>
        <v>0.59615384615384615</v>
      </c>
      <c r="AG6" s="44"/>
      <c r="AH6" s="45"/>
      <c r="AI6" s="46"/>
      <c r="AJ6" s="21">
        <f t="shared" ref="AJ6" si="202">AJ5/$B3</f>
        <v>0.59615384615384615</v>
      </c>
      <c r="AK6" s="21">
        <f t="shared" ref="AK6:AL6" si="203">AK5/$B3</f>
        <v>0.59615384615384615</v>
      </c>
      <c r="AL6" s="21">
        <f t="shared" si="203"/>
        <v>0.59615384615384615</v>
      </c>
      <c r="AM6" s="21">
        <f t="shared" ref="AM6:AN6" si="204">AM5/$B3</f>
        <v>0.67307692307692313</v>
      </c>
      <c r="AN6" s="21">
        <f t="shared" si="204"/>
        <v>0.67307692307692313</v>
      </c>
      <c r="AO6" s="21">
        <f t="shared" ref="AO6:AP6" si="205">AO5/$B3</f>
        <v>0.67307692307692313</v>
      </c>
      <c r="AP6" s="21">
        <f t="shared" si="205"/>
        <v>0.67307692307692313</v>
      </c>
      <c r="AQ6" s="21">
        <f t="shared" ref="AQ6:AR6" si="206">AQ5/$B3</f>
        <v>0.67307692307692313</v>
      </c>
      <c r="AR6" s="21">
        <f t="shared" si="206"/>
        <v>0.67307692307692313</v>
      </c>
      <c r="AS6" s="21">
        <f t="shared" ref="AS6:AT6" si="207">AS5/$B3</f>
        <v>0.67307692307692313</v>
      </c>
      <c r="AT6" s="21">
        <f t="shared" si="207"/>
        <v>0.67307692307692313</v>
      </c>
      <c r="AU6" s="21">
        <f t="shared" ref="AU6:AV6" si="208">AU5/$B3</f>
        <v>0.67307692307692313</v>
      </c>
      <c r="AV6" s="21">
        <f t="shared" si="208"/>
        <v>0.67307692307692313</v>
      </c>
      <c r="AW6" s="21">
        <f t="shared" ref="AW6:AX6" si="209">AW5/$B3</f>
        <v>0.67307692307692313</v>
      </c>
      <c r="AX6" s="21">
        <f t="shared" si="209"/>
        <v>0.67307692307692313</v>
      </c>
      <c r="AY6" s="21">
        <f t="shared" ref="AY6:AZ6" si="210">AY5/$B3</f>
        <v>0.67307692307692313</v>
      </c>
      <c r="AZ6" s="21">
        <f t="shared" si="210"/>
        <v>0.67307692307692313</v>
      </c>
      <c r="BA6" s="21">
        <f t="shared" ref="BA6:BB6" si="211">BA5/$B3</f>
        <v>0.67307692307692313</v>
      </c>
      <c r="BB6" s="21">
        <f t="shared" si="211"/>
        <v>0.65384615384615385</v>
      </c>
      <c r="BC6" s="21">
        <f t="shared" ref="BC6:BD6" si="212">BC5/$B3</f>
        <v>0.65384615384615385</v>
      </c>
      <c r="BD6" s="21">
        <f t="shared" si="212"/>
        <v>0.65384615384615385</v>
      </c>
      <c r="BE6" s="21">
        <f t="shared" ref="BE6:BF6" si="213">BE5/$B3</f>
        <v>0.67307692307692313</v>
      </c>
      <c r="BF6" s="21">
        <f t="shared" si="213"/>
        <v>0.67307692307692313</v>
      </c>
      <c r="BG6" s="21">
        <f t="shared" ref="BG6:BH6" si="214">BG5/$B3</f>
        <v>0.67307692307692313</v>
      </c>
      <c r="BH6" s="21">
        <f t="shared" si="214"/>
        <v>0.73076923076923073</v>
      </c>
      <c r="BI6" s="21">
        <f t="shared" ref="BI6:BJ6" si="215">BI5/$B3</f>
        <v>0.73076923076923073</v>
      </c>
      <c r="BJ6" s="21">
        <f t="shared" si="215"/>
        <v>0.73076923076923073</v>
      </c>
      <c r="BK6" s="21">
        <f t="shared" ref="BK6" si="216">BK5/$B3</f>
        <v>0.73076923076923073</v>
      </c>
      <c r="BL6" s="44"/>
      <c r="BM6" s="45"/>
      <c r="BN6" s="46"/>
      <c r="BO6" s="21">
        <f t="shared" ref="BO6:BP6" si="217">BO5/$B3</f>
        <v>0.80769230769230771</v>
      </c>
      <c r="BP6" s="21">
        <f t="shared" si="217"/>
        <v>0.80769230769230771</v>
      </c>
      <c r="BQ6" s="21">
        <f t="shared" ref="BQ6:BR6" si="218">BQ5/$B3</f>
        <v>0.80769230769230771</v>
      </c>
      <c r="BR6" s="21">
        <f t="shared" si="218"/>
        <v>0.80769230769230771</v>
      </c>
      <c r="BS6" s="21">
        <f t="shared" ref="BS6:BT6" si="219">BS5/$B3</f>
        <v>0.80769230769230771</v>
      </c>
      <c r="BT6" s="21">
        <f t="shared" si="219"/>
        <v>0.80769230769230771</v>
      </c>
      <c r="BU6" s="21">
        <f t="shared" ref="BU6:BV6" si="220">BU5/$B3</f>
        <v>0.80769230769230771</v>
      </c>
      <c r="BV6" s="21">
        <f t="shared" si="220"/>
        <v>0.80769230769230771</v>
      </c>
      <c r="BW6" s="21">
        <f t="shared" ref="BW6:BX6" si="221">BW5/$B3</f>
        <v>0.80769230769230771</v>
      </c>
      <c r="BX6" s="21">
        <f t="shared" si="221"/>
        <v>0.80769230769230771</v>
      </c>
      <c r="BY6" s="21">
        <f t="shared" ref="BY6:BZ6" si="222">BY5/$B3</f>
        <v>0.80769230769230771</v>
      </c>
      <c r="BZ6" s="21">
        <f t="shared" si="222"/>
        <v>0.80769230769230771</v>
      </c>
      <c r="CA6" s="21">
        <f t="shared" ref="CA6:CB6" si="223">CA5/$B3</f>
        <v>0.80769230769230771</v>
      </c>
      <c r="CB6" s="21">
        <f t="shared" si="223"/>
        <v>0.80769230769230771</v>
      </c>
      <c r="CC6" s="21">
        <f t="shared" ref="CC6:CD6" si="224">CC5/$B3</f>
        <v>0.80769230769230771</v>
      </c>
      <c r="CD6" s="21">
        <f t="shared" si="224"/>
        <v>0.80769230769230771</v>
      </c>
      <c r="CE6" s="21">
        <f t="shared" ref="CE6:CF6" si="225">CE5/$B3</f>
        <v>0.80769230769230771</v>
      </c>
      <c r="CF6" s="21">
        <f t="shared" si="225"/>
        <v>0.80769230769230771</v>
      </c>
      <c r="CG6" s="21">
        <f t="shared" ref="CG6:CH6" si="226">CG5/$B3</f>
        <v>0.80769230769230771</v>
      </c>
      <c r="CH6" s="21">
        <f t="shared" si="226"/>
        <v>0.80769230769230771</v>
      </c>
      <c r="CI6" s="21">
        <f t="shared" ref="CI6:CJ6" si="227">CI5/$B3</f>
        <v>0.80769230769230771</v>
      </c>
      <c r="CJ6" s="21">
        <f t="shared" si="227"/>
        <v>0.80769230769230771</v>
      </c>
      <c r="CK6" s="21">
        <f t="shared" ref="CK6:CL6" si="228">CK5/$B3</f>
        <v>0.80769230769230771</v>
      </c>
      <c r="CL6" s="21">
        <f t="shared" si="228"/>
        <v>0.80769230769230771</v>
      </c>
      <c r="CM6" s="21">
        <f t="shared" ref="CM6:CN6" si="229">CM5/$B3</f>
        <v>0.80769230769230771</v>
      </c>
      <c r="CN6" s="21">
        <f t="shared" si="229"/>
        <v>0.80769230769230771</v>
      </c>
      <c r="CO6" s="21">
        <f t="shared" ref="CO6:CP6" si="230">CO5/$B3</f>
        <v>0.80769230769230771</v>
      </c>
      <c r="CP6" s="21">
        <f t="shared" si="230"/>
        <v>0.80769230769230771</v>
      </c>
      <c r="CQ6" s="21">
        <f t="shared" ref="CQ6:CR6" si="231">CQ5/$B3</f>
        <v>0.80769230769230771</v>
      </c>
      <c r="CR6" s="21">
        <f t="shared" si="231"/>
        <v>0.80769230769230771</v>
      </c>
      <c r="CS6" s="21">
        <f t="shared" ref="CS6" si="232">CS5/$B3</f>
        <v>0.80769230769230771</v>
      </c>
      <c r="CT6" s="44"/>
      <c r="CU6" s="45"/>
      <c r="CV6" s="46"/>
      <c r="CW6" s="21">
        <f t="shared" ref="CW6:CX6" si="233">CW5/$B3</f>
        <v>0.80769230769230771</v>
      </c>
      <c r="CX6" s="21">
        <f t="shared" si="233"/>
        <v>0.80769230769230771</v>
      </c>
      <c r="CY6" s="21">
        <f t="shared" ref="CY6:CZ6" si="234">CY5/$B3</f>
        <v>0.80769230769230771</v>
      </c>
      <c r="CZ6" s="21">
        <f t="shared" si="234"/>
        <v>0.80769230769230771</v>
      </c>
      <c r="DA6" s="21">
        <f t="shared" ref="DA6:DB6" si="235">DA5/$B3</f>
        <v>0.80769230769230771</v>
      </c>
      <c r="DB6" s="21">
        <f t="shared" si="235"/>
        <v>0.80769230769230771</v>
      </c>
      <c r="DC6" s="21">
        <f t="shared" ref="DC6:DD6" si="236">DC5/$B3</f>
        <v>0.80769230769230771</v>
      </c>
      <c r="DD6" s="21">
        <f t="shared" si="236"/>
        <v>0.80769230769230771</v>
      </c>
      <c r="DE6" s="21">
        <f t="shared" ref="DE6:DF6" si="237">DE5/$B3</f>
        <v>0.80769230769230771</v>
      </c>
      <c r="DF6" s="21">
        <f t="shared" si="237"/>
        <v>0.80769230769230771</v>
      </c>
      <c r="DG6" s="21">
        <f t="shared" ref="DG6:DH6" si="238">DG5/$B3</f>
        <v>0.80769230769230771</v>
      </c>
      <c r="DH6" s="21">
        <f t="shared" si="238"/>
        <v>0.80769230769230771</v>
      </c>
      <c r="DI6" s="21">
        <f t="shared" ref="DI6:DJ6" si="239">DI5/$B3</f>
        <v>0.80769230769230771</v>
      </c>
      <c r="DJ6" s="21">
        <f t="shared" si="239"/>
        <v>0.80769230769230771</v>
      </c>
      <c r="DK6" s="21">
        <f t="shared" ref="DK6:DL6" si="240">DK5/$B3</f>
        <v>0.80769230769230771</v>
      </c>
      <c r="DL6" s="21">
        <f t="shared" si="240"/>
        <v>0.80769230769230771</v>
      </c>
      <c r="DM6" s="21">
        <f t="shared" ref="DM6:DN6" si="241">DM5/$B3</f>
        <v>0.80769230769230771</v>
      </c>
      <c r="DN6" s="21">
        <f t="shared" si="241"/>
        <v>0.80769230769230771</v>
      </c>
      <c r="DO6" s="21">
        <f t="shared" ref="DO6:DP6" si="242">DO5/$B3</f>
        <v>0.80769230769230771</v>
      </c>
      <c r="DP6" s="21">
        <f t="shared" si="242"/>
        <v>0.80769230769230771</v>
      </c>
      <c r="DQ6" s="21">
        <f t="shared" ref="DQ6:DR6" si="243">DQ5/$B3</f>
        <v>0.80769230769230771</v>
      </c>
      <c r="DR6" s="21">
        <f t="shared" si="243"/>
        <v>0.80769230769230771</v>
      </c>
      <c r="DS6" s="21">
        <f t="shared" ref="DS6:DT6" si="244">DS5/$B3</f>
        <v>0.80769230769230771</v>
      </c>
      <c r="DT6" s="21">
        <f t="shared" si="244"/>
        <v>0.80769230769230771</v>
      </c>
      <c r="DU6" s="21">
        <f t="shared" ref="DU6:DV6" si="245">DU5/$B3</f>
        <v>0.80769230769230771</v>
      </c>
      <c r="DV6" s="21">
        <f t="shared" si="245"/>
        <v>0.80769230769230771</v>
      </c>
      <c r="DW6" s="21">
        <f t="shared" ref="DW6:DX6" si="246">DW5/$B3</f>
        <v>0.80769230769230771</v>
      </c>
      <c r="DX6" s="21">
        <f t="shared" si="246"/>
        <v>0.80769230769230771</v>
      </c>
      <c r="DY6" s="21">
        <f t="shared" ref="DY6:DZ6" si="247">DY5/$B3</f>
        <v>0.80769230769230771</v>
      </c>
      <c r="DZ6" s="21">
        <f t="shared" si="247"/>
        <v>0.80769230769230771</v>
      </c>
      <c r="EA6" s="44"/>
      <c r="EB6" s="45"/>
      <c r="EC6" s="46"/>
      <c r="ED6" s="21">
        <f t="shared" ref="ED6" si="248">ED5/$B3</f>
        <v>0.80769230769230771</v>
      </c>
      <c r="EE6" s="21">
        <f t="shared" ref="EE6:EF6" si="249">EE5/$B3</f>
        <v>0.80769230769230771</v>
      </c>
      <c r="EF6" s="21">
        <f t="shared" si="249"/>
        <v>0.80769230769230771</v>
      </c>
      <c r="EG6" s="21">
        <f t="shared" ref="EG6:EH6" si="250">EG5/$B3</f>
        <v>0.80769230769230771</v>
      </c>
      <c r="EH6" s="21">
        <f t="shared" si="250"/>
        <v>0.80769230769230771</v>
      </c>
      <c r="EI6" s="21">
        <f t="shared" ref="EI6:EJ6" si="251">EI5/$B3</f>
        <v>0.80769230769230771</v>
      </c>
      <c r="EJ6" s="21">
        <f t="shared" si="251"/>
        <v>0.80769230769230771</v>
      </c>
      <c r="EK6" s="21">
        <f t="shared" ref="EK6:EL6" si="252">EK5/$B3</f>
        <v>0.80769230769230771</v>
      </c>
      <c r="EL6" s="21">
        <f t="shared" si="252"/>
        <v>0.80769230769230771</v>
      </c>
      <c r="EM6" s="21">
        <f t="shared" ref="EM6:EN6" si="253">EM5/$B3</f>
        <v>0.80769230769230771</v>
      </c>
      <c r="EN6" s="21">
        <f t="shared" si="253"/>
        <v>0.80769230769230771</v>
      </c>
      <c r="EO6" s="21">
        <f t="shared" ref="EO6:EP6" si="254">EO5/$B3</f>
        <v>0.80769230769230771</v>
      </c>
      <c r="EP6" s="21">
        <f t="shared" si="254"/>
        <v>0.80769230769230771</v>
      </c>
      <c r="EQ6" s="21">
        <f t="shared" ref="EQ6:ER6" si="255">EQ5/$B3</f>
        <v>0.80769230769230771</v>
      </c>
      <c r="ER6" s="21">
        <f t="shared" si="255"/>
        <v>0.80769230769230771</v>
      </c>
      <c r="ES6" s="21">
        <f t="shared" ref="ES6:ET6" si="256">ES5/$B3</f>
        <v>0.80769230769230771</v>
      </c>
      <c r="ET6" s="21">
        <f t="shared" si="256"/>
        <v>0.80769230769230771</v>
      </c>
      <c r="EU6" s="21">
        <f t="shared" ref="EU6:EV6" si="257">EU5/$B3</f>
        <v>0.80769230769230771</v>
      </c>
      <c r="EV6" s="21">
        <f t="shared" si="257"/>
        <v>0.80769230769230771</v>
      </c>
      <c r="EW6" s="21">
        <f t="shared" ref="EW6:EX6" si="258">EW5/$B3</f>
        <v>0.80769230769230771</v>
      </c>
      <c r="EX6" s="21">
        <f t="shared" si="258"/>
        <v>0.80769230769230771</v>
      </c>
      <c r="EY6" s="21">
        <f t="shared" ref="EY6:EZ6" si="259">EY5/$B3</f>
        <v>0.80769230769230771</v>
      </c>
      <c r="EZ6" s="21">
        <f t="shared" si="259"/>
        <v>0.80769230769230771</v>
      </c>
      <c r="FA6" s="21">
        <f t="shared" ref="FA6:FB6" si="260">FA5/$B3</f>
        <v>0.80769230769230771</v>
      </c>
      <c r="FB6" s="21">
        <f t="shared" si="260"/>
        <v>0.80769230769230771</v>
      </c>
      <c r="FC6" s="21">
        <f t="shared" ref="FC6:FD6" si="261">FC5/$B3</f>
        <v>0.80769230769230771</v>
      </c>
      <c r="FD6" s="21">
        <f t="shared" si="261"/>
        <v>0.80769230769230771</v>
      </c>
      <c r="FE6" s="21">
        <f t="shared" ref="FE6:FF6" si="262">FE5/$B3</f>
        <v>0.80769230769230771</v>
      </c>
      <c r="FF6" s="21">
        <f t="shared" si="262"/>
        <v>0.80769230769230771</v>
      </c>
      <c r="FG6" s="21">
        <f t="shared" ref="FG6:FH6" si="263">FG5/$B3</f>
        <v>0.80769230769230771</v>
      </c>
      <c r="FH6" s="21">
        <f t="shared" si="263"/>
        <v>0.80769230769230771</v>
      </c>
      <c r="FI6" s="44"/>
      <c r="FJ6" s="45"/>
      <c r="FK6" s="46"/>
      <c r="FL6" s="21">
        <f t="shared" ref="FL6" si="264">FL5/$B3</f>
        <v>0.80769230769230771</v>
      </c>
      <c r="FM6" s="21">
        <f t="shared" ref="FM6:FN6" si="265">FM5/$B3</f>
        <v>0.80769230769230771</v>
      </c>
      <c r="FN6" s="21">
        <f t="shared" si="265"/>
        <v>0.80769230769230771</v>
      </c>
      <c r="FO6" s="21">
        <f t="shared" ref="FO6:FP6" si="266">FO5/$B3</f>
        <v>0.80769230769230771</v>
      </c>
      <c r="FP6" s="21">
        <f t="shared" si="266"/>
        <v>0.80769230769230771</v>
      </c>
      <c r="FQ6" s="21">
        <f t="shared" ref="FQ6:FR6" si="267">FQ5/$B3</f>
        <v>0.80769230769230771</v>
      </c>
      <c r="FR6" s="21">
        <f t="shared" si="267"/>
        <v>0.80769230769230771</v>
      </c>
      <c r="FS6" s="21">
        <f t="shared" ref="FS6:FT6" si="268">FS5/$B3</f>
        <v>0.80769230769230771</v>
      </c>
      <c r="FT6" s="21">
        <f t="shared" si="268"/>
        <v>0.80769230769230771</v>
      </c>
      <c r="FU6" s="21">
        <f t="shared" ref="FU6:FV6" si="269">FU5/$B3</f>
        <v>0.80769230769230771</v>
      </c>
      <c r="FV6" s="21">
        <f t="shared" si="269"/>
        <v>0.80769230769230771</v>
      </c>
      <c r="FW6" s="21">
        <f t="shared" ref="FW6:FX6" si="270">FW5/$B3</f>
        <v>0.80769230769230771</v>
      </c>
      <c r="FX6" s="21">
        <f t="shared" si="270"/>
        <v>0.80769230769230771</v>
      </c>
      <c r="FY6" s="21">
        <f t="shared" ref="FY6:FZ6" si="271">FY5/$B3</f>
        <v>0.80769230769230771</v>
      </c>
      <c r="FZ6" s="21">
        <f t="shared" si="271"/>
        <v>0.80769230769230771</v>
      </c>
      <c r="GA6" s="21">
        <f t="shared" ref="GA6:GB6" si="272">GA5/$B3</f>
        <v>0.80769230769230771</v>
      </c>
      <c r="GB6" s="21">
        <f t="shared" si="272"/>
        <v>0.80769230769230771</v>
      </c>
      <c r="GC6" s="21">
        <f t="shared" ref="GC6:GD6" si="273">GC5/$B3</f>
        <v>0.80769230769230771</v>
      </c>
      <c r="GD6" s="21">
        <f t="shared" si="273"/>
        <v>0.80769230769230771</v>
      </c>
      <c r="GE6" s="21">
        <f t="shared" ref="GE6:GF6" si="274">GE5/$B3</f>
        <v>0.80769230769230771</v>
      </c>
      <c r="GF6" s="21">
        <f t="shared" si="274"/>
        <v>0.80769230769230771</v>
      </c>
      <c r="GG6" s="21">
        <f t="shared" ref="GG6:GH6" si="275">GG5/$B3</f>
        <v>0.80769230769230771</v>
      </c>
      <c r="GH6" s="21">
        <f t="shared" si="275"/>
        <v>0.80769230769230771</v>
      </c>
      <c r="GI6" s="21">
        <f t="shared" ref="GI6:GJ6" si="276">GI5/$B3</f>
        <v>0.80769230769230771</v>
      </c>
      <c r="GJ6" s="21">
        <f t="shared" si="276"/>
        <v>0.80769230769230771</v>
      </c>
      <c r="GK6" s="21">
        <f t="shared" ref="GK6:GL6" si="277">GK5/$B3</f>
        <v>0.80769230769230771</v>
      </c>
      <c r="GL6" s="21">
        <f t="shared" si="277"/>
        <v>0.80769230769230771</v>
      </c>
      <c r="GM6" s="21">
        <f t="shared" ref="GM6:GN6" si="278">GM5/$B3</f>
        <v>0.80769230769230771</v>
      </c>
      <c r="GN6" s="21">
        <f t="shared" si="278"/>
        <v>0.80769230769230771</v>
      </c>
      <c r="GO6" s="21">
        <f t="shared" ref="GO6" si="279">GO5/$B3</f>
        <v>0.80769230769230771</v>
      </c>
      <c r="GP6" s="44"/>
      <c r="GQ6" s="45"/>
      <c r="GR6" s="46"/>
      <c r="GS6" s="21">
        <f t="shared" ref="GS6:GT6" si="280">GS5/$B3</f>
        <v>0.80769230769230771</v>
      </c>
      <c r="GT6" s="21">
        <f t="shared" si="280"/>
        <v>0.80769230769230771</v>
      </c>
      <c r="GU6" s="21">
        <f t="shared" ref="GU6:GV6" si="281">GU5/$B3</f>
        <v>0.80769230769230771</v>
      </c>
      <c r="GV6" s="21">
        <f t="shared" si="281"/>
        <v>0.80769230769230771</v>
      </c>
      <c r="GW6" s="21">
        <f t="shared" ref="GW6:GX6" si="282">GW5/$B3</f>
        <v>0.80769230769230771</v>
      </c>
      <c r="GX6" s="21">
        <f t="shared" si="282"/>
        <v>0.80769230769230771</v>
      </c>
      <c r="GY6" s="21">
        <f t="shared" ref="GY6:GZ6" si="283">GY5/$B3</f>
        <v>0.80769230769230771</v>
      </c>
      <c r="GZ6" s="21">
        <f t="shared" si="283"/>
        <v>0.80769230769230771</v>
      </c>
      <c r="HA6" s="21">
        <f t="shared" ref="HA6:HB6" si="284">HA5/$B3</f>
        <v>0.80769230769230771</v>
      </c>
      <c r="HB6" s="21">
        <f t="shared" si="284"/>
        <v>0.80769230769230771</v>
      </c>
      <c r="HC6" s="21">
        <f t="shared" ref="HC6:HD6" si="285">HC5/$B3</f>
        <v>0.80769230769230771</v>
      </c>
      <c r="HD6" s="21">
        <f t="shared" si="285"/>
        <v>0.80769230769230771</v>
      </c>
      <c r="HE6" s="21">
        <f t="shared" ref="HE6:HF6" si="286">HE5/$B3</f>
        <v>0.80769230769230771</v>
      </c>
      <c r="HF6" s="21">
        <f t="shared" si="286"/>
        <v>0.80769230769230771</v>
      </c>
      <c r="HG6" s="21">
        <f t="shared" ref="HG6:HH6" si="287">HG5/$B3</f>
        <v>0.80769230769230771</v>
      </c>
      <c r="HH6" s="21">
        <f t="shared" si="287"/>
        <v>0.80769230769230771</v>
      </c>
      <c r="HI6" s="21">
        <f t="shared" ref="HI6:HJ6" si="288">HI5/$B3</f>
        <v>0.80769230769230771</v>
      </c>
      <c r="HJ6" s="21">
        <f t="shared" si="288"/>
        <v>0.80769230769230771</v>
      </c>
      <c r="HK6" s="21">
        <f t="shared" ref="HK6:HL6" si="289">HK5/$B3</f>
        <v>0.80769230769230771</v>
      </c>
      <c r="HL6" s="21">
        <f t="shared" si="289"/>
        <v>0.80769230769230771</v>
      </c>
      <c r="HM6" s="21">
        <f t="shared" ref="HM6:HN6" si="290">HM5/$B3</f>
        <v>0.80769230769230771</v>
      </c>
      <c r="HN6" s="21">
        <f t="shared" si="290"/>
        <v>0.80769230769230771</v>
      </c>
      <c r="HO6" s="21">
        <f t="shared" ref="HO6:HP6" si="291">HO5/$B3</f>
        <v>0.80769230769230771</v>
      </c>
      <c r="HP6" s="21">
        <f t="shared" si="291"/>
        <v>0.80769230769230771</v>
      </c>
      <c r="HQ6" s="21">
        <f t="shared" ref="HQ6:HR6" si="292">HQ5/$B3</f>
        <v>0.80769230769230771</v>
      </c>
      <c r="HR6" s="21">
        <f t="shared" si="292"/>
        <v>0.80769230769230771</v>
      </c>
      <c r="HS6" s="21">
        <f t="shared" ref="HS6:HT6" si="293">HS5/$B3</f>
        <v>0.80769230769230771</v>
      </c>
      <c r="HT6" s="21">
        <f t="shared" si="293"/>
        <v>0.80769230769230771</v>
      </c>
      <c r="HU6" s="21">
        <f t="shared" ref="HU6:HV6" si="294">HU5/$B3</f>
        <v>0.80769230769230771</v>
      </c>
      <c r="HV6" s="21">
        <f t="shared" si="294"/>
        <v>0.80769230769230771</v>
      </c>
      <c r="HW6" s="21">
        <f t="shared" ref="HW6" si="295">HW5/$B3</f>
        <v>0.80769230769230771</v>
      </c>
      <c r="HX6" s="44"/>
      <c r="HY6" s="45"/>
      <c r="HZ6" s="46"/>
      <c r="IA6" s="21">
        <f t="shared" ref="IA6:IB6" si="296">IA5/$B3</f>
        <v>0.80769230769230771</v>
      </c>
      <c r="IB6" s="21">
        <f t="shared" si="296"/>
        <v>0.80769230769230771</v>
      </c>
      <c r="IC6" s="21">
        <f t="shared" ref="IC6:ID6" si="297">IC5/$B3</f>
        <v>0.80769230769230771</v>
      </c>
      <c r="ID6" s="21">
        <f t="shared" si="297"/>
        <v>0.80769230769230771</v>
      </c>
      <c r="IE6" s="21">
        <f t="shared" ref="IE6:IF6" si="298">IE5/$B3</f>
        <v>0.80769230769230771</v>
      </c>
      <c r="IF6" s="21">
        <f t="shared" si="298"/>
        <v>0.80769230769230771</v>
      </c>
      <c r="IG6" s="21">
        <f t="shared" ref="IG6:IH6" si="299">IG5/$B3</f>
        <v>0.80769230769230771</v>
      </c>
      <c r="IH6" s="21">
        <f t="shared" si="299"/>
        <v>0.80769230769230771</v>
      </c>
      <c r="II6" s="21">
        <f t="shared" ref="II6:IJ6" si="300">II5/$B3</f>
        <v>0.80769230769230771</v>
      </c>
      <c r="IJ6" s="21">
        <f t="shared" si="300"/>
        <v>0.80769230769230771</v>
      </c>
      <c r="IK6" s="21">
        <f t="shared" ref="IK6:IL6" si="301">IK5/$B3</f>
        <v>0.80769230769230771</v>
      </c>
      <c r="IL6" s="21">
        <f t="shared" si="301"/>
        <v>0.80769230769230771</v>
      </c>
      <c r="IM6" s="21">
        <f t="shared" ref="IM6:IN6" si="302">IM5/$B3</f>
        <v>0.80769230769230771</v>
      </c>
      <c r="IN6" s="21">
        <f t="shared" si="302"/>
        <v>0.80769230769230771</v>
      </c>
      <c r="IO6" s="21">
        <f t="shared" ref="IO6:IP6" si="303">IO5/$B3</f>
        <v>0.80769230769230771</v>
      </c>
      <c r="IP6" s="21">
        <f t="shared" si="303"/>
        <v>0.80769230769230771</v>
      </c>
      <c r="IQ6" s="21">
        <f t="shared" ref="IQ6:IR6" si="304">IQ5/$B3</f>
        <v>0.80769230769230771</v>
      </c>
      <c r="IR6" s="21">
        <f t="shared" si="304"/>
        <v>0.80769230769230771</v>
      </c>
      <c r="IS6" s="21">
        <f t="shared" ref="IS6:IT6" si="305">IS5/$B3</f>
        <v>0.80769230769230771</v>
      </c>
      <c r="IT6" s="21">
        <f t="shared" si="305"/>
        <v>0.80769230769230771</v>
      </c>
      <c r="IU6" s="21">
        <f t="shared" ref="IU6:IV6" si="306">IU5/$B3</f>
        <v>0.80769230769230771</v>
      </c>
      <c r="IV6" s="21">
        <f t="shared" si="306"/>
        <v>0.80769230769230771</v>
      </c>
      <c r="IW6" s="21">
        <f t="shared" ref="IW6:IX6" si="307">IW5/$B3</f>
        <v>0.80769230769230771</v>
      </c>
      <c r="IX6" s="21">
        <f t="shared" si="307"/>
        <v>0.80769230769230771</v>
      </c>
      <c r="IY6" s="21">
        <f t="shared" ref="IY6:IZ6" si="308">IY5/$B3</f>
        <v>0.80769230769230771</v>
      </c>
      <c r="IZ6" s="21">
        <f t="shared" si="308"/>
        <v>0.80769230769230771</v>
      </c>
      <c r="JA6" s="21">
        <f t="shared" ref="JA6:JB6" si="309">JA5/$B3</f>
        <v>0.80769230769230771</v>
      </c>
      <c r="JB6" s="21">
        <f t="shared" si="309"/>
        <v>0.80769230769230771</v>
      </c>
      <c r="JC6" s="21">
        <f t="shared" ref="JC6:JD6" si="310">JC5/$B3</f>
        <v>0.80769230769230771</v>
      </c>
      <c r="JD6" s="21">
        <f t="shared" si="310"/>
        <v>0.80769230769230771</v>
      </c>
      <c r="JE6" s="21">
        <f t="shared" ref="JE6" si="311">JE5/$B3</f>
        <v>0.80769230769230771</v>
      </c>
      <c r="JF6" s="44"/>
      <c r="JG6" s="45"/>
      <c r="JH6" s="46"/>
      <c r="JI6" s="21">
        <f t="shared" ref="JI6:JJ6" si="312">JI5/$B3</f>
        <v>0.80769230769230771</v>
      </c>
      <c r="JJ6" s="21">
        <f t="shared" si="312"/>
        <v>0.80769230769230771</v>
      </c>
      <c r="JK6" s="21">
        <f t="shared" ref="JK6:JL6" si="313">JK5/$B3</f>
        <v>0.80769230769230771</v>
      </c>
      <c r="JL6" s="21">
        <f t="shared" si="313"/>
        <v>0.80769230769230771</v>
      </c>
      <c r="JM6" s="21">
        <f t="shared" ref="JM6:JN6" si="314">JM5/$B3</f>
        <v>0.80769230769230771</v>
      </c>
      <c r="JN6" s="21">
        <f t="shared" si="314"/>
        <v>0.80769230769230771</v>
      </c>
      <c r="JO6" s="21">
        <f t="shared" ref="JO6:JP6" si="315">JO5/$B3</f>
        <v>0.80769230769230771</v>
      </c>
      <c r="JP6" s="21">
        <f t="shared" si="315"/>
        <v>0.80769230769230771</v>
      </c>
      <c r="JQ6" s="21">
        <f t="shared" ref="JQ6:JR6" si="316">JQ5/$B3</f>
        <v>0.80769230769230771</v>
      </c>
      <c r="JR6" s="21">
        <f t="shared" si="316"/>
        <v>0.80769230769230771</v>
      </c>
      <c r="JS6" s="21">
        <f t="shared" ref="JS6:JT6" si="317">JS5/$B3</f>
        <v>0.80769230769230771</v>
      </c>
      <c r="JT6" s="21">
        <f t="shared" si="317"/>
        <v>0.80769230769230771</v>
      </c>
      <c r="JU6" s="21">
        <f t="shared" ref="JU6:JV6" si="318">JU5/$B3</f>
        <v>0.80769230769230771</v>
      </c>
      <c r="JV6" s="21">
        <f t="shared" si="318"/>
        <v>0.80769230769230771</v>
      </c>
      <c r="JW6" s="21">
        <f t="shared" ref="JW6:JX6" si="319">JW5/$B3</f>
        <v>0.80769230769230771</v>
      </c>
      <c r="JX6" s="21">
        <f t="shared" si="319"/>
        <v>0.80769230769230771</v>
      </c>
      <c r="JY6" s="21">
        <f t="shared" ref="JY6:JZ6" si="320">JY5/$B3</f>
        <v>0.80769230769230771</v>
      </c>
      <c r="JZ6" s="21">
        <f t="shared" si="320"/>
        <v>0.80769230769230771</v>
      </c>
      <c r="KA6" s="21">
        <f t="shared" ref="KA6:KB6" si="321">KA5/$B3</f>
        <v>0.80769230769230771</v>
      </c>
      <c r="KB6" s="21">
        <f t="shared" si="321"/>
        <v>0.80769230769230771</v>
      </c>
      <c r="KC6" s="21">
        <f t="shared" ref="KC6:KD6" si="322">KC5/$B3</f>
        <v>0.80769230769230771</v>
      </c>
      <c r="KD6" s="21">
        <f t="shared" si="322"/>
        <v>0.80769230769230771</v>
      </c>
      <c r="KE6" s="21">
        <f t="shared" ref="KE6:KF6" si="323">KE5/$B3</f>
        <v>0.80769230769230771</v>
      </c>
      <c r="KF6" s="21">
        <f t="shared" si="323"/>
        <v>0.80769230769230771</v>
      </c>
      <c r="KG6" s="21">
        <f t="shared" ref="KG6:KH6" si="324">KG5/$B3</f>
        <v>0.80769230769230771</v>
      </c>
      <c r="KH6" s="21">
        <f t="shared" si="324"/>
        <v>0.80769230769230771</v>
      </c>
      <c r="KI6" s="21">
        <f t="shared" ref="KI6:KJ6" si="325">KI5/$B3</f>
        <v>0.80769230769230771</v>
      </c>
      <c r="KJ6" s="21">
        <f t="shared" si="325"/>
        <v>0.80769230769230771</v>
      </c>
      <c r="KK6" s="21">
        <f t="shared" ref="KK6:KL6" si="326">KK5/$B3</f>
        <v>0.80769230769230771</v>
      </c>
      <c r="KL6" s="21">
        <f t="shared" si="326"/>
        <v>0.80769230769230771</v>
      </c>
      <c r="KM6" s="44"/>
      <c r="KN6" s="45"/>
      <c r="KO6" s="46"/>
      <c r="KP6" s="21">
        <f t="shared" ref="KP6" si="327">KP5/$B3</f>
        <v>0.80769230769230771</v>
      </c>
      <c r="KQ6" s="21">
        <f t="shared" ref="KQ6:KR6" si="328">KQ5/$B3</f>
        <v>0.80769230769230771</v>
      </c>
      <c r="KR6" s="21">
        <f t="shared" si="328"/>
        <v>0.80769230769230771</v>
      </c>
      <c r="KS6" s="21">
        <f t="shared" ref="KS6:KT6" si="329">KS5/$B3</f>
        <v>0.80769230769230771</v>
      </c>
      <c r="KT6" s="21">
        <f t="shared" si="329"/>
        <v>0.80769230769230771</v>
      </c>
      <c r="KU6" s="21">
        <f t="shared" ref="KU6:KV6" si="330">KU5/$B3</f>
        <v>0.80769230769230771</v>
      </c>
      <c r="KV6" s="21">
        <f t="shared" si="330"/>
        <v>0.80769230769230771</v>
      </c>
      <c r="KW6" s="21">
        <f t="shared" ref="KW6:KX6" si="331">KW5/$B3</f>
        <v>0.80769230769230771</v>
      </c>
      <c r="KX6" s="21">
        <f t="shared" si="331"/>
        <v>0.80769230769230771</v>
      </c>
      <c r="KY6" s="21">
        <f t="shared" ref="KY6:KZ6" si="332">KY5/$B3</f>
        <v>0.80769230769230771</v>
      </c>
      <c r="KZ6" s="21">
        <f t="shared" si="332"/>
        <v>0.80769230769230771</v>
      </c>
      <c r="LA6" s="21">
        <f t="shared" ref="LA6:LB6" si="333">LA5/$B3</f>
        <v>0.80769230769230771</v>
      </c>
      <c r="LB6" s="21">
        <f t="shared" si="333"/>
        <v>0.80769230769230771</v>
      </c>
      <c r="LC6" s="21">
        <f t="shared" ref="LC6:LD6" si="334">LC5/$B3</f>
        <v>0.80769230769230771</v>
      </c>
      <c r="LD6" s="21">
        <f t="shared" si="334"/>
        <v>0.80769230769230771</v>
      </c>
      <c r="LE6" s="21">
        <f t="shared" ref="LE6:LF6" si="335">LE5/$B3</f>
        <v>0.80769230769230771</v>
      </c>
      <c r="LF6" s="21">
        <f t="shared" si="335"/>
        <v>0.80769230769230771</v>
      </c>
      <c r="LG6" s="21">
        <f t="shared" ref="LG6:LH6" si="336">LG5/$B3</f>
        <v>0.80769230769230771</v>
      </c>
      <c r="LH6" s="21">
        <f t="shared" si="336"/>
        <v>0.80769230769230771</v>
      </c>
      <c r="LI6" s="21">
        <f t="shared" ref="LI6:LJ6" si="337">LI5/$B3</f>
        <v>0.80769230769230771</v>
      </c>
      <c r="LJ6" s="21">
        <f t="shared" si="337"/>
        <v>0.80769230769230771</v>
      </c>
      <c r="LK6" s="21">
        <f t="shared" ref="LK6:LL6" si="338">LK5/$B3</f>
        <v>0.80769230769230771</v>
      </c>
      <c r="LL6" s="21">
        <f t="shared" si="338"/>
        <v>0.80769230769230771</v>
      </c>
      <c r="LM6" s="21">
        <f t="shared" ref="LM6:LN6" si="339">LM5/$B3</f>
        <v>0.80769230769230771</v>
      </c>
      <c r="LN6" s="21">
        <f t="shared" si="339"/>
        <v>0.80769230769230771</v>
      </c>
      <c r="LO6" s="21">
        <f t="shared" ref="LO6:LP6" si="340">LO5/$B3</f>
        <v>0.80769230769230771</v>
      </c>
      <c r="LP6" s="21">
        <f t="shared" si="340"/>
        <v>0.80769230769230771</v>
      </c>
      <c r="LQ6" s="21">
        <f t="shared" ref="LQ6:LR6" si="341">LQ5/$B3</f>
        <v>0.80769230769230771</v>
      </c>
      <c r="LR6" s="21">
        <f t="shared" si="341"/>
        <v>0.80769230769230771</v>
      </c>
      <c r="LS6" s="21">
        <f t="shared" ref="LS6:LT6" si="342">LS5/$B3</f>
        <v>0.80769230769230771</v>
      </c>
      <c r="LT6" s="21">
        <f t="shared" si="342"/>
        <v>0.80769230769230771</v>
      </c>
      <c r="LU6" s="44"/>
      <c r="LV6" s="45"/>
      <c r="LW6" s="46"/>
      <c r="LX6" s="21">
        <f t="shared" ref="LX6" si="343">LX5/$B3</f>
        <v>0.80769230769230771</v>
      </c>
      <c r="LY6" s="21">
        <f t="shared" ref="LY6:LZ6" si="344">LY5/$B3</f>
        <v>0.80769230769230771</v>
      </c>
      <c r="LZ6" s="21">
        <f t="shared" si="344"/>
        <v>0.80769230769230771</v>
      </c>
      <c r="MA6" s="21">
        <f t="shared" ref="MA6:MB6" si="345">MA5/$B3</f>
        <v>0.80769230769230771</v>
      </c>
      <c r="MB6" s="21">
        <f t="shared" si="345"/>
        <v>0.80769230769230771</v>
      </c>
      <c r="MC6" s="21">
        <f t="shared" ref="MC6:MD6" si="346">MC5/$B3</f>
        <v>0.80769230769230771</v>
      </c>
      <c r="MD6" s="21">
        <f t="shared" si="346"/>
        <v>0.80769230769230771</v>
      </c>
      <c r="ME6" s="21">
        <f t="shared" ref="ME6:MF6" si="347">ME5/$B3</f>
        <v>0.80769230769230771</v>
      </c>
      <c r="MF6" s="21">
        <f t="shared" si="347"/>
        <v>0.80769230769230771</v>
      </c>
      <c r="MG6" s="21">
        <f t="shared" ref="MG6:MH6" si="348">MG5/$B3</f>
        <v>0.80769230769230771</v>
      </c>
      <c r="MH6" s="21">
        <f t="shared" si="348"/>
        <v>0.80769230769230771</v>
      </c>
      <c r="MI6" s="21">
        <f t="shared" ref="MI6:MJ6" si="349">MI5/$B3</f>
        <v>0.80769230769230771</v>
      </c>
      <c r="MJ6" s="21">
        <f t="shared" si="349"/>
        <v>0.80769230769230771</v>
      </c>
      <c r="MK6" s="21">
        <f t="shared" ref="MK6:ML6" si="350">MK5/$B3</f>
        <v>0.80769230769230771</v>
      </c>
      <c r="ML6" s="21">
        <f t="shared" si="350"/>
        <v>0.80769230769230771</v>
      </c>
      <c r="MM6" s="21">
        <f t="shared" ref="MM6:MN6" si="351">MM5/$B3</f>
        <v>0.80769230769230771</v>
      </c>
      <c r="MN6" s="21">
        <f t="shared" si="351"/>
        <v>0.80769230769230771</v>
      </c>
      <c r="MO6" s="21">
        <f t="shared" ref="MO6:MP6" si="352">MO5/$B3</f>
        <v>0.80769230769230771</v>
      </c>
      <c r="MP6" s="21">
        <f t="shared" si="352"/>
        <v>0.80769230769230771</v>
      </c>
      <c r="MQ6" s="21">
        <f t="shared" ref="MQ6:MR6" si="353">MQ5/$B3</f>
        <v>0.80769230769230771</v>
      </c>
      <c r="MR6" s="21">
        <f t="shared" si="353"/>
        <v>0.80769230769230771</v>
      </c>
      <c r="MS6" s="21">
        <f t="shared" ref="MS6:MT6" si="354">MS5/$B3</f>
        <v>0.80769230769230771</v>
      </c>
      <c r="MT6" s="21">
        <f t="shared" si="354"/>
        <v>0.80769230769230771</v>
      </c>
      <c r="MU6" s="21">
        <f t="shared" ref="MU6:MV6" si="355">MU5/$B3</f>
        <v>0.80769230769230771</v>
      </c>
      <c r="MV6" s="21">
        <f t="shared" si="355"/>
        <v>0.80769230769230771</v>
      </c>
      <c r="MW6" s="21">
        <f t="shared" ref="MW6:MX6" si="356">MW5/$B3</f>
        <v>0.80769230769230771</v>
      </c>
      <c r="MX6" s="21">
        <f t="shared" si="356"/>
        <v>0.80769230769230771</v>
      </c>
      <c r="MY6" s="21">
        <f t="shared" ref="MY6:MZ6" si="357">MY5/$B3</f>
        <v>0.80769230769230771</v>
      </c>
      <c r="MZ6" s="21">
        <f t="shared" si="357"/>
        <v>0.80769230769230771</v>
      </c>
      <c r="NA6" s="21">
        <f t="shared" ref="NA6" si="358">NA5/$B3</f>
        <v>0.80769230769230771</v>
      </c>
      <c r="NB6" s="44"/>
      <c r="NC6" s="45"/>
      <c r="ND6" s="46"/>
      <c r="NE6" s="21">
        <f t="shared" ref="NE6:NF6" si="359">NE5/$B3</f>
        <v>0.80769230769230771</v>
      </c>
      <c r="NF6" s="21">
        <f t="shared" si="359"/>
        <v>0.80769230769230771</v>
      </c>
      <c r="NG6" s="21">
        <f t="shared" ref="NG6:NH6" si="360">NG5/$B3</f>
        <v>0.80769230769230771</v>
      </c>
      <c r="NH6" s="21">
        <f t="shared" si="360"/>
        <v>0.80769230769230771</v>
      </c>
      <c r="NI6" s="21">
        <f t="shared" ref="NI6:NJ6" si="361">NI5/$B3</f>
        <v>0.80769230769230771</v>
      </c>
      <c r="NJ6" s="21">
        <f t="shared" si="361"/>
        <v>0.80769230769230771</v>
      </c>
      <c r="NK6" s="21">
        <f t="shared" ref="NK6:NL6" si="362">NK5/$B3</f>
        <v>0.80769230769230771</v>
      </c>
      <c r="NL6" s="21">
        <f t="shared" si="362"/>
        <v>0.80769230769230771</v>
      </c>
      <c r="NM6" s="21">
        <f t="shared" ref="NM6:NN6" si="363">NM5/$B3</f>
        <v>0.80769230769230771</v>
      </c>
      <c r="NN6" s="21">
        <f t="shared" si="363"/>
        <v>0.80769230769230771</v>
      </c>
      <c r="NO6" s="21">
        <f t="shared" ref="NO6:NP6" si="364">NO5/$B3</f>
        <v>0.80769230769230771</v>
      </c>
      <c r="NP6" s="21">
        <f t="shared" si="364"/>
        <v>0.80769230769230771</v>
      </c>
      <c r="NQ6" s="21">
        <f t="shared" ref="NQ6:NR6" si="365">NQ5/$B3</f>
        <v>0.80769230769230771</v>
      </c>
      <c r="NR6" s="21">
        <f t="shared" si="365"/>
        <v>0.80769230769230771</v>
      </c>
      <c r="NS6" s="21">
        <f t="shared" ref="NS6:NT6" si="366">NS5/$B3</f>
        <v>0.80769230769230771</v>
      </c>
      <c r="NT6" s="21">
        <f t="shared" si="366"/>
        <v>0.80769230769230771</v>
      </c>
      <c r="NU6" s="21">
        <f t="shared" ref="NU6:NV6" si="367">NU5/$B3</f>
        <v>0.80769230769230771</v>
      </c>
      <c r="NV6" s="21">
        <f t="shared" si="367"/>
        <v>0.80769230769230771</v>
      </c>
      <c r="NW6" s="21">
        <f t="shared" ref="NW6:NX6" si="368">NW5/$B3</f>
        <v>0.80769230769230771</v>
      </c>
      <c r="NX6" s="21">
        <f t="shared" si="368"/>
        <v>0.80769230769230771</v>
      </c>
      <c r="NY6" s="21">
        <f t="shared" ref="NY6:NZ6" si="369">NY5/$B3</f>
        <v>0.80769230769230771</v>
      </c>
      <c r="NZ6" s="21">
        <f t="shared" si="369"/>
        <v>0.80769230769230771</v>
      </c>
      <c r="OA6" s="21">
        <f t="shared" ref="OA6:OB6" si="370">OA5/$B3</f>
        <v>0.80769230769230771</v>
      </c>
      <c r="OB6" s="21">
        <f t="shared" si="370"/>
        <v>0.80769230769230771</v>
      </c>
      <c r="OC6" s="21">
        <f t="shared" ref="OC6:OD6" si="371">OC5/$B3</f>
        <v>0.80769230769230771</v>
      </c>
      <c r="OD6" s="21">
        <f t="shared" si="371"/>
        <v>0.80769230769230771</v>
      </c>
      <c r="OE6" s="21">
        <f t="shared" ref="OE6:OF6" si="372">OE5/$B3</f>
        <v>0.80769230769230771</v>
      </c>
      <c r="OF6" s="21">
        <f t="shared" si="372"/>
        <v>0.80769230769230771</v>
      </c>
      <c r="OG6" s="21">
        <f t="shared" ref="OG6:OH6" si="373">OG5/$B3</f>
        <v>0.80769230769230771</v>
      </c>
      <c r="OH6" s="21">
        <f t="shared" si="373"/>
        <v>0.80769230769230771</v>
      </c>
      <c r="OI6" s="21">
        <f t="shared" ref="OI6" si="374">OI5/$B3</f>
        <v>0.80769230769230771</v>
      </c>
      <c r="OJ6" s="44"/>
      <c r="OK6" s="45"/>
      <c r="OL6" s="46"/>
    </row>
    <row r="7" spans="1:402" x14ac:dyDescent="0.3">
      <c r="A7" s="23"/>
      <c r="B7" s="24"/>
      <c r="C7" s="24"/>
    </row>
    <row r="9" spans="1:402" x14ac:dyDescent="0.3">
      <c r="A9" t="s">
        <v>31</v>
      </c>
    </row>
    <row r="10" spans="1:402" x14ac:dyDescent="0.3">
      <c r="B10" t="s">
        <v>27</v>
      </c>
      <c r="D10" t="s">
        <v>28</v>
      </c>
    </row>
    <row r="13" spans="1:402" ht="88.8" customHeight="1" x14ac:dyDescent="0.3">
      <c r="A13" s="49" t="s">
        <v>37</v>
      </c>
      <c r="B13" s="49"/>
      <c r="C13" s="49"/>
      <c r="D13" s="49"/>
      <c r="E13" s="49"/>
    </row>
    <row r="14" spans="1:402" x14ac:dyDescent="0.3">
      <c r="A14" s="20"/>
      <c r="B14" s="20"/>
      <c r="C14" s="20"/>
      <c r="D14" s="20"/>
      <c r="E14" s="20"/>
    </row>
    <row r="15" spans="1:402" x14ac:dyDescent="0.3">
      <c r="A15" s="20"/>
      <c r="B15" s="20"/>
      <c r="C15" s="20"/>
      <c r="D15" s="20"/>
      <c r="E15" s="20"/>
    </row>
    <row r="16" spans="1:402" x14ac:dyDescent="0.3">
      <c r="A16" s="20"/>
      <c r="B16" s="20"/>
      <c r="C16" s="20"/>
      <c r="D16" s="20"/>
      <c r="E16" s="20"/>
    </row>
  </sheetData>
  <mergeCells count="50">
    <mergeCell ref="NB6:ND6"/>
    <mergeCell ref="OJ6:OL6"/>
    <mergeCell ref="B3:OL3"/>
    <mergeCell ref="A13:E13"/>
    <mergeCell ref="GP6:GR6"/>
    <mergeCell ref="HX6:HZ6"/>
    <mergeCell ref="JF6:JH6"/>
    <mergeCell ref="KM6:KO6"/>
    <mergeCell ref="LU6:LW6"/>
    <mergeCell ref="AG6:AI6"/>
    <mergeCell ref="BL6:BN6"/>
    <mergeCell ref="CT6:CV6"/>
    <mergeCell ref="EA6:EC6"/>
    <mergeCell ref="FI6:FK6"/>
    <mergeCell ref="NE1:OL1"/>
    <mergeCell ref="OK4:OK5"/>
    <mergeCell ref="OL4:OL5"/>
    <mergeCell ref="KP1:LW1"/>
    <mergeCell ref="LV4:LV5"/>
    <mergeCell ref="LW4:LW5"/>
    <mergeCell ref="LX1:ND1"/>
    <mergeCell ref="NC4:NC5"/>
    <mergeCell ref="ND4:ND5"/>
    <mergeCell ref="IA1:JH1"/>
    <mergeCell ref="JG4:JG5"/>
    <mergeCell ref="JH4:JH5"/>
    <mergeCell ref="JI1:KO1"/>
    <mergeCell ref="KN4:KN5"/>
    <mergeCell ref="KO4:KO5"/>
    <mergeCell ref="GS1:HZ1"/>
    <mergeCell ref="HY4:HY5"/>
    <mergeCell ref="HZ4:HZ5"/>
    <mergeCell ref="AH4:AH5"/>
    <mergeCell ref="AI4:AI5"/>
    <mergeCell ref="BM4:BM5"/>
    <mergeCell ref="BN4:BN5"/>
    <mergeCell ref="CU4:CU5"/>
    <mergeCell ref="CV4:CV5"/>
    <mergeCell ref="ED1:FK1"/>
    <mergeCell ref="FL1:GR1"/>
    <mergeCell ref="EB4:EB5"/>
    <mergeCell ref="EC4:EC5"/>
    <mergeCell ref="B1:AI1"/>
    <mergeCell ref="AJ1:BN1"/>
    <mergeCell ref="BO1:CV1"/>
    <mergeCell ref="CW1:EC1"/>
    <mergeCell ref="FJ4:FJ5"/>
    <mergeCell ref="FK4:FK5"/>
    <mergeCell ref="GQ4:GQ5"/>
    <mergeCell ref="GR4:G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U13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7" sqref="K17"/>
    </sheetView>
  </sheetViews>
  <sheetFormatPr baseColWidth="10" defaultRowHeight="14.4" x14ac:dyDescent="0.3"/>
  <sheetData>
    <row r="1" spans="1:203" ht="15.6" x14ac:dyDescent="0.3">
      <c r="B1" s="35">
        <v>44013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3"/>
      <c r="AJ1" s="35">
        <v>44044</v>
      </c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35">
        <v>44075</v>
      </c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7"/>
      <c r="CY1" s="35">
        <v>44105</v>
      </c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7"/>
      <c r="EG1" s="35">
        <v>44136</v>
      </c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7"/>
      <c r="FN1" s="35">
        <v>44166</v>
      </c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7"/>
    </row>
    <row r="2" spans="1:203" x14ac:dyDescent="0.3">
      <c r="A2" s="7"/>
      <c r="B2" s="19">
        <v>44013</v>
      </c>
      <c r="C2" s="19">
        <v>44014</v>
      </c>
      <c r="D2" s="19">
        <v>44015</v>
      </c>
      <c r="E2" s="19">
        <v>44016</v>
      </c>
      <c r="F2" s="19">
        <v>44017</v>
      </c>
      <c r="G2" s="19">
        <v>44018</v>
      </c>
      <c r="H2" s="19">
        <v>44019</v>
      </c>
      <c r="I2" s="19">
        <v>44020</v>
      </c>
      <c r="J2" s="19">
        <v>44021</v>
      </c>
      <c r="K2" s="19">
        <v>44022</v>
      </c>
      <c r="L2" s="19">
        <v>44023</v>
      </c>
      <c r="M2" s="19">
        <v>44024</v>
      </c>
      <c r="N2" s="19">
        <v>44025</v>
      </c>
      <c r="O2" s="19">
        <v>44026</v>
      </c>
      <c r="P2" s="19">
        <v>44027</v>
      </c>
      <c r="Q2" s="19">
        <v>44028</v>
      </c>
      <c r="R2" s="19">
        <v>44029</v>
      </c>
      <c r="S2" s="19">
        <v>44030</v>
      </c>
      <c r="T2" s="19">
        <v>44031</v>
      </c>
      <c r="U2" s="19">
        <v>44032</v>
      </c>
      <c r="V2" s="19">
        <v>44033</v>
      </c>
      <c r="W2" s="19">
        <v>44034</v>
      </c>
      <c r="X2" s="19">
        <v>44035</v>
      </c>
      <c r="Y2" s="19">
        <v>44036</v>
      </c>
      <c r="Z2" s="19">
        <v>44037</v>
      </c>
      <c r="AA2" s="19">
        <v>44038</v>
      </c>
      <c r="AB2" s="19">
        <v>44039</v>
      </c>
      <c r="AC2" s="19">
        <v>44040</v>
      </c>
      <c r="AD2" s="19">
        <v>44041</v>
      </c>
      <c r="AE2" s="19">
        <v>44042</v>
      </c>
      <c r="AF2" s="19">
        <v>44043</v>
      </c>
      <c r="AG2" s="8" t="s">
        <v>18</v>
      </c>
      <c r="AH2" s="9" t="s">
        <v>19</v>
      </c>
      <c r="AI2" s="10" t="s">
        <v>20</v>
      </c>
      <c r="AJ2" s="19">
        <v>44044</v>
      </c>
      <c r="AK2" s="19">
        <v>44045</v>
      </c>
      <c r="AL2" s="19">
        <v>44046</v>
      </c>
      <c r="AM2" s="19">
        <v>44047</v>
      </c>
      <c r="AN2" s="19">
        <v>44048</v>
      </c>
      <c r="AO2" s="19">
        <v>44049</v>
      </c>
      <c r="AP2" s="19">
        <v>44050</v>
      </c>
      <c r="AQ2" s="19">
        <v>44051</v>
      </c>
      <c r="AR2" s="19">
        <v>44052</v>
      </c>
      <c r="AS2" s="19">
        <v>44053</v>
      </c>
      <c r="AT2" s="19">
        <v>44054</v>
      </c>
      <c r="AU2" s="19">
        <v>44055</v>
      </c>
      <c r="AV2" s="19">
        <v>44056</v>
      </c>
      <c r="AW2" s="19">
        <v>44057</v>
      </c>
      <c r="AX2" s="19">
        <v>44058</v>
      </c>
      <c r="AY2" s="19">
        <v>44059</v>
      </c>
      <c r="AZ2" s="19">
        <v>44060</v>
      </c>
      <c r="BA2" s="19">
        <v>44061</v>
      </c>
      <c r="BB2" s="19">
        <v>44062</v>
      </c>
      <c r="BC2" s="19">
        <v>44063</v>
      </c>
      <c r="BD2" s="19">
        <v>44064</v>
      </c>
      <c r="BE2" s="19">
        <v>44065</v>
      </c>
      <c r="BF2" s="19">
        <v>44066</v>
      </c>
      <c r="BG2" s="19">
        <v>44067</v>
      </c>
      <c r="BH2" s="19">
        <v>44068</v>
      </c>
      <c r="BI2" s="19">
        <v>44069</v>
      </c>
      <c r="BJ2" s="19">
        <v>44070</v>
      </c>
      <c r="BK2" s="19">
        <v>44071</v>
      </c>
      <c r="BL2" s="19">
        <v>44072</v>
      </c>
      <c r="BM2" s="19">
        <v>44073</v>
      </c>
      <c r="BN2" s="19">
        <v>44074</v>
      </c>
      <c r="BO2" s="8" t="s">
        <v>18</v>
      </c>
      <c r="BP2" s="9" t="s">
        <v>19</v>
      </c>
      <c r="BQ2" s="10" t="s">
        <v>20</v>
      </c>
      <c r="BR2" s="19">
        <v>44075</v>
      </c>
      <c r="BS2" s="19">
        <v>44076</v>
      </c>
      <c r="BT2" s="19">
        <v>44077</v>
      </c>
      <c r="BU2" s="19">
        <v>44078</v>
      </c>
      <c r="BV2" s="19">
        <v>44079</v>
      </c>
      <c r="BW2" s="19">
        <v>44080</v>
      </c>
      <c r="BX2" s="19">
        <v>44081</v>
      </c>
      <c r="BY2" s="19">
        <v>44082</v>
      </c>
      <c r="BZ2" s="19">
        <v>44083</v>
      </c>
      <c r="CA2" s="19">
        <v>44084</v>
      </c>
      <c r="CB2" s="19">
        <v>44085</v>
      </c>
      <c r="CC2" s="19">
        <v>44086</v>
      </c>
      <c r="CD2" s="19">
        <v>44087</v>
      </c>
      <c r="CE2" s="19">
        <v>44088</v>
      </c>
      <c r="CF2" s="19">
        <v>44089</v>
      </c>
      <c r="CG2" s="19">
        <v>44090</v>
      </c>
      <c r="CH2" s="19">
        <v>44091</v>
      </c>
      <c r="CI2" s="19">
        <v>44092</v>
      </c>
      <c r="CJ2" s="19">
        <v>44093</v>
      </c>
      <c r="CK2" s="19">
        <v>44094</v>
      </c>
      <c r="CL2" s="19">
        <v>44095</v>
      </c>
      <c r="CM2" s="19">
        <v>44096</v>
      </c>
      <c r="CN2" s="19">
        <v>44097</v>
      </c>
      <c r="CO2" s="19">
        <v>44098</v>
      </c>
      <c r="CP2" s="19">
        <v>44099</v>
      </c>
      <c r="CQ2" s="19">
        <v>44100</v>
      </c>
      <c r="CR2" s="19">
        <v>44101</v>
      </c>
      <c r="CS2" s="19">
        <v>44102</v>
      </c>
      <c r="CT2" s="19">
        <v>44103</v>
      </c>
      <c r="CU2" s="19">
        <v>44104</v>
      </c>
      <c r="CV2" s="8" t="s">
        <v>18</v>
      </c>
      <c r="CW2" s="9" t="s">
        <v>19</v>
      </c>
      <c r="CX2" s="10" t="s">
        <v>20</v>
      </c>
      <c r="CY2" s="19">
        <v>44105</v>
      </c>
      <c r="CZ2" s="19">
        <v>44106</v>
      </c>
      <c r="DA2" s="19">
        <v>44107</v>
      </c>
      <c r="DB2" s="19">
        <v>44108</v>
      </c>
      <c r="DC2" s="19">
        <v>44109</v>
      </c>
      <c r="DD2" s="19">
        <v>44110</v>
      </c>
      <c r="DE2" s="19">
        <v>44111</v>
      </c>
      <c r="DF2" s="19">
        <v>44112</v>
      </c>
      <c r="DG2" s="19">
        <v>44113</v>
      </c>
      <c r="DH2" s="19">
        <v>44114</v>
      </c>
      <c r="DI2" s="19">
        <v>44115</v>
      </c>
      <c r="DJ2" s="19">
        <v>44116</v>
      </c>
      <c r="DK2" s="19">
        <v>44117</v>
      </c>
      <c r="DL2" s="19">
        <v>44118</v>
      </c>
      <c r="DM2" s="19">
        <v>44119</v>
      </c>
      <c r="DN2" s="19">
        <v>44120</v>
      </c>
      <c r="DO2" s="19">
        <v>44121</v>
      </c>
      <c r="DP2" s="19">
        <v>44122</v>
      </c>
      <c r="DQ2" s="19">
        <v>44123</v>
      </c>
      <c r="DR2" s="19">
        <v>44124</v>
      </c>
      <c r="DS2" s="19">
        <v>44125</v>
      </c>
      <c r="DT2" s="19">
        <v>44126</v>
      </c>
      <c r="DU2" s="19">
        <v>44127</v>
      </c>
      <c r="DV2" s="19">
        <v>44128</v>
      </c>
      <c r="DW2" s="19">
        <v>44129</v>
      </c>
      <c r="DX2" s="19">
        <v>44130</v>
      </c>
      <c r="DY2" s="19">
        <v>44131</v>
      </c>
      <c r="DZ2" s="19">
        <v>44132</v>
      </c>
      <c r="EA2" s="19">
        <v>44133</v>
      </c>
      <c r="EB2" s="19">
        <v>44134</v>
      </c>
      <c r="EC2" s="19">
        <v>44135</v>
      </c>
      <c r="ED2" s="8" t="s">
        <v>18</v>
      </c>
      <c r="EE2" s="9" t="s">
        <v>19</v>
      </c>
      <c r="EF2" s="10" t="s">
        <v>20</v>
      </c>
      <c r="EG2" s="19">
        <v>44136</v>
      </c>
      <c r="EH2" s="19">
        <v>44137</v>
      </c>
      <c r="EI2" s="19">
        <v>44138</v>
      </c>
      <c r="EJ2" s="19">
        <v>44139</v>
      </c>
      <c r="EK2" s="19">
        <v>44140</v>
      </c>
      <c r="EL2" s="19">
        <v>44141</v>
      </c>
      <c r="EM2" s="19">
        <v>44142</v>
      </c>
      <c r="EN2" s="19">
        <v>44143</v>
      </c>
      <c r="EO2" s="19">
        <v>44144</v>
      </c>
      <c r="EP2" s="19">
        <v>44145</v>
      </c>
      <c r="EQ2" s="19">
        <v>44146</v>
      </c>
      <c r="ER2" s="19">
        <v>44147</v>
      </c>
      <c r="ES2" s="19">
        <v>44148</v>
      </c>
      <c r="ET2" s="19">
        <v>44149</v>
      </c>
      <c r="EU2" s="19">
        <v>44150</v>
      </c>
      <c r="EV2" s="19">
        <v>44151</v>
      </c>
      <c r="EW2" s="19">
        <v>44152</v>
      </c>
      <c r="EX2" s="19">
        <v>44153</v>
      </c>
      <c r="EY2" s="19">
        <v>44154</v>
      </c>
      <c r="EZ2" s="19">
        <v>44155</v>
      </c>
      <c r="FA2" s="19">
        <v>44156</v>
      </c>
      <c r="FB2" s="19">
        <v>44157</v>
      </c>
      <c r="FC2" s="19">
        <v>44158</v>
      </c>
      <c r="FD2" s="19">
        <v>44159</v>
      </c>
      <c r="FE2" s="19">
        <v>44160</v>
      </c>
      <c r="FF2" s="19">
        <v>44161</v>
      </c>
      <c r="FG2" s="19">
        <v>44162</v>
      </c>
      <c r="FH2" s="19">
        <v>44163</v>
      </c>
      <c r="FI2" s="19">
        <v>44164</v>
      </c>
      <c r="FJ2" s="19">
        <v>44165</v>
      </c>
      <c r="FK2" s="8" t="s">
        <v>18</v>
      </c>
      <c r="FL2" s="9" t="s">
        <v>19</v>
      </c>
      <c r="FM2" s="10" t="s">
        <v>20</v>
      </c>
      <c r="FN2" s="19">
        <v>44166</v>
      </c>
      <c r="FO2" s="19">
        <v>44167</v>
      </c>
      <c r="FP2" s="19">
        <v>44168</v>
      </c>
      <c r="FQ2" s="19">
        <v>44169</v>
      </c>
      <c r="FR2" s="19">
        <v>44170</v>
      </c>
      <c r="FS2" s="19">
        <v>44171</v>
      </c>
      <c r="FT2" s="19">
        <v>44172</v>
      </c>
      <c r="FU2" s="19">
        <v>44173</v>
      </c>
      <c r="FV2" s="19">
        <v>44174</v>
      </c>
      <c r="FW2" s="19">
        <v>44175</v>
      </c>
      <c r="FX2" s="19">
        <v>44176</v>
      </c>
      <c r="FY2" s="19">
        <v>44177</v>
      </c>
      <c r="FZ2" s="19">
        <v>44178</v>
      </c>
      <c r="GA2" s="19">
        <v>44179</v>
      </c>
      <c r="GB2" s="19">
        <v>44180</v>
      </c>
      <c r="GC2" s="19">
        <v>44181</v>
      </c>
      <c r="GD2" s="19">
        <v>44182</v>
      </c>
      <c r="GE2" s="19">
        <v>44183</v>
      </c>
      <c r="GF2" s="19">
        <v>44184</v>
      </c>
      <c r="GG2" s="19">
        <v>44185</v>
      </c>
      <c r="GH2" s="19">
        <v>44186</v>
      </c>
      <c r="GI2" s="19">
        <v>44187</v>
      </c>
      <c r="GJ2" s="19">
        <v>44188</v>
      </c>
      <c r="GK2" s="19">
        <v>44189</v>
      </c>
      <c r="GL2" s="19">
        <v>44190</v>
      </c>
      <c r="GM2" s="19">
        <v>44191</v>
      </c>
      <c r="GN2" s="19">
        <v>44192</v>
      </c>
      <c r="GO2" s="19">
        <v>44193</v>
      </c>
      <c r="GP2" s="19">
        <v>44194</v>
      </c>
      <c r="GQ2" s="19">
        <v>44195</v>
      </c>
      <c r="GR2" s="19">
        <v>44196</v>
      </c>
      <c r="GS2" s="8" t="s">
        <v>18</v>
      </c>
      <c r="GT2" s="9" t="s">
        <v>19</v>
      </c>
      <c r="GU2" s="10" t="s">
        <v>20</v>
      </c>
    </row>
    <row r="3" spans="1:203" x14ac:dyDescent="0.3">
      <c r="A3" s="11" t="s">
        <v>23</v>
      </c>
      <c r="B3" s="47">
        <v>32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>
        <v>52</v>
      </c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</row>
    <row r="4" spans="1:203" ht="43.2" x14ac:dyDescent="0.3">
      <c r="A4" s="12" t="s">
        <v>21</v>
      </c>
      <c r="B4" s="13">
        <f>B3-B5</f>
        <v>22</v>
      </c>
      <c r="C4" s="13">
        <f>B3-C5</f>
        <v>22</v>
      </c>
      <c r="D4" s="13">
        <f>B3-D5</f>
        <v>22</v>
      </c>
      <c r="E4" s="13">
        <f>B3-E5</f>
        <v>22</v>
      </c>
      <c r="F4" s="13">
        <f>B3-F5</f>
        <v>22</v>
      </c>
      <c r="G4" s="13">
        <f>B3-G5</f>
        <v>22</v>
      </c>
      <c r="H4" s="13">
        <f>B3-H5</f>
        <v>22</v>
      </c>
      <c r="I4" s="13">
        <f>B3-I5</f>
        <v>22</v>
      </c>
      <c r="J4" s="13">
        <f>B3-J5</f>
        <v>22</v>
      </c>
      <c r="K4" s="13">
        <f>B3-K5</f>
        <v>22</v>
      </c>
      <c r="L4" s="13">
        <f>B3-L5</f>
        <v>22</v>
      </c>
      <c r="M4" s="13">
        <f>B3-M5</f>
        <v>22</v>
      </c>
      <c r="N4" s="13">
        <f>B3-N5</f>
        <v>22</v>
      </c>
      <c r="O4" s="13">
        <f>B3-O5</f>
        <v>22</v>
      </c>
      <c r="P4" s="13">
        <f>B3-P5</f>
        <v>22</v>
      </c>
      <c r="Q4" s="13">
        <f>B3-Q5</f>
        <v>22</v>
      </c>
      <c r="R4" s="13">
        <f>B3-R5</f>
        <v>22</v>
      </c>
      <c r="S4" s="13">
        <f>B3-S5</f>
        <v>22</v>
      </c>
      <c r="T4" s="13">
        <f>B3-T5</f>
        <v>22</v>
      </c>
      <c r="U4" s="13">
        <f>B3-U5</f>
        <v>22</v>
      </c>
      <c r="V4" s="13">
        <f>B3-V5</f>
        <v>22</v>
      </c>
      <c r="W4" s="13">
        <f>B3-W5</f>
        <v>22</v>
      </c>
      <c r="X4" s="13">
        <f>B3-X5</f>
        <v>22</v>
      </c>
      <c r="Y4" s="13">
        <f>B3-Y5</f>
        <v>22</v>
      </c>
      <c r="Z4" s="13">
        <f>B3-Z5</f>
        <v>22</v>
      </c>
      <c r="AA4" s="13">
        <f>B3-AA5</f>
        <v>22</v>
      </c>
      <c r="AB4" s="13">
        <f>B3-AB5</f>
        <v>22</v>
      </c>
      <c r="AC4" s="13">
        <f>B3-AC5</f>
        <v>22</v>
      </c>
      <c r="AD4" s="13">
        <f>B3-AD5</f>
        <v>22</v>
      </c>
      <c r="AE4" s="13">
        <f>B3-AE5</f>
        <v>22</v>
      </c>
      <c r="AF4" s="13">
        <f>B3-AF5</f>
        <v>22</v>
      </c>
      <c r="AG4" s="14">
        <f>SUM(B4:AF4)/31</f>
        <v>22</v>
      </c>
      <c r="AH4" s="38">
        <f>AG4/B3</f>
        <v>0.6875</v>
      </c>
      <c r="AI4" s="40">
        <f>AG5/B3</f>
        <v>0.3125</v>
      </c>
      <c r="AJ4" s="13">
        <f>$B3-AJ5</f>
        <v>22</v>
      </c>
      <c r="AK4" s="13">
        <f t="shared" ref="AK4:BN4" si="0">$B3-AK5</f>
        <v>22</v>
      </c>
      <c r="AL4" s="13">
        <f t="shared" si="0"/>
        <v>22</v>
      </c>
      <c r="AM4" s="13">
        <f t="shared" si="0"/>
        <v>22</v>
      </c>
      <c r="AN4" s="13">
        <f t="shared" si="0"/>
        <v>22</v>
      </c>
      <c r="AO4" s="13">
        <f t="shared" si="0"/>
        <v>22</v>
      </c>
      <c r="AP4" s="13">
        <f t="shared" si="0"/>
        <v>22</v>
      </c>
      <c r="AQ4" s="13">
        <f t="shared" si="0"/>
        <v>22</v>
      </c>
      <c r="AR4" s="13">
        <f t="shared" si="0"/>
        <v>22</v>
      </c>
      <c r="AS4" s="13">
        <f t="shared" si="0"/>
        <v>22</v>
      </c>
      <c r="AT4" s="13">
        <f t="shared" si="0"/>
        <v>22</v>
      </c>
      <c r="AU4" s="13">
        <f t="shared" si="0"/>
        <v>22</v>
      </c>
      <c r="AV4" s="13">
        <f t="shared" si="0"/>
        <v>22</v>
      </c>
      <c r="AW4" s="13">
        <f t="shared" si="0"/>
        <v>22</v>
      </c>
      <c r="AX4" s="13">
        <f t="shared" si="0"/>
        <v>22</v>
      </c>
      <c r="AY4" s="13">
        <f t="shared" si="0"/>
        <v>22</v>
      </c>
      <c r="AZ4" s="13">
        <f t="shared" si="0"/>
        <v>22</v>
      </c>
      <c r="BA4" s="13">
        <f t="shared" si="0"/>
        <v>22</v>
      </c>
      <c r="BB4" s="13">
        <f t="shared" si="0"/>
        <v>22</v>
      </c>
      <c r="BC4" s="13">
        <f t="shared" si="0"/>
        <v>22</v>
      </c>
      <c r="BD4" s="13">
        <f t="shared" si="0"/>
        <v>22</v>
      </c>
      <c r="BE4" s="13">
        <f t="shared" si="0"/>
        <v>22</v>
      </c>
      <c r="BF4" s="13">
        <f t="shared" si="0"/>
        <v>22</v>
      </c>
      <c r="BG4" s="13">
        <f t="shared" si="0"/>
        <v>22</v>
      </c>
      <c r="BH4" s="13">
        <f t="shared" si="0"/>
        <v>22</v>
      </c>
      <c r="BI4" s="13">
        <f t="shared" si="0"/>
        <v>22</v>
      </c>
      <c r="BJ4" s="13">
        <f t="shared" si="0"/>
        <v>22</v>
      </c>
      <c r="BK4" s="13">
        <f t="shared" si="0"/>
        <v>22</v>
      </c>
      <c r="BL4" s="13">
        <f t="shared" si="0"/>
        <v>22</v>
      </c>
      <c r="BM4" s="13">
        <f t="shared" si="0"/>
        <v>22</v>
      </c>
      <c r="BN4" s="13">
        <f t="shared" si="0"/>
        <v>22</v>
      </c>
      <c r="BO4" s="14">
        <f>SUM(AJ4:BN4)/31</f>
        <v>22</v>
      </c>
      <c r="BP4" s="38">
        <f>BO4/B3</f>
        <v>0.6875</v>
      </c>
      <c r="BQ4" s="40">
        <f>BO5/B3</f>
        <v>0.3125</v>
      </c>
      <c r="BR4" s="13">
        <f>$B3-BR5</f>
        <v>22</v>
      </c>
      <c r="BS4" s="13">
        <f t="shared" ref="BS4:CU4" si="1">$B3-BS5</f>
        <v>22</v>
      </c>
      <c r="BT4" s="13">
        <f t="shared" si="1"/>
        <v>22</v>
      </c>
      <c r="BU4" s="13">
        <f t="shared" si="1"/>
        <v>22</v>
      </c>
      <c r="BV4" s="13">
        <f t="shared" si="1"/>
        <v>22</v>
      </c>
      <c r="BW4" s="13">
        <f t="shared" si="1"/>
        <v>22</v>
      </c>
      <c r="BX4" s="13">
        <f t="shared" si="1"/>
        <v>22</v>
      </c>
      <c r="BY4" s="13">
        <f t="shared" si="1"/>
        <v>22</v>
      </c>
      <c r="BZ4" s="13">
        <f t="shared" si="1"/>
        <v>22</v>
      </c>
      <c r="CA4" s="13">
        <f t="shared" si="1"/>
        <v>22</v>
      </c>
      <c r="CB4" s="13">
        <f t="shared" si="1"/>
        <v>22</v>
      </c>
      <c r="CC4" s="13">
        <f t="shared" si="1"/>
        <v>22</v>
      </c>
      <c r="CD4" s="13">
        <f t="shared" si="1"/>
        <v>22</v>
      </c>
      <c r="CE4" s="13">
        <f t="shared" si="1"/>
        <v>22</v>
      </c>
      <c r="CF4" s="13">
        <f t="shared" si="1"/>
        <v>22</v>
      </c>
      <c r="CG4" s="13">
        <f t="shared" si="1"/>
        <v>22</v>
      </c>
      <c r="CH4" s="13">
        <f t="shared" si="1"/>
        <v>22</v>
      </c>
      <c r="CI4" s="13">
        <f t="shared" si="1"/>
        <v>22</v>
      </c>
      <c r="CJ4" s="13">
        <f t="shared" si="1"/>
        <v>22</v>
      </c>
      <c r="CK4" s="13">
        <f t="shared" si="1"/>
        <v>22</v>
      </c>
      <c r="CL4" s="13">
        <f t="shared" si="1"/>
        <v>22</v>
      </c>
      <c r="CM4" s="13">
        <f t="shared" si="1"/>
        <v>22</v>
      </c>
      <c r="CN4" s="13">
        <f t="shared" si="1"/>
        <v>22</v>
      </c>
      <c r="CO4" s="13">
        <f t="shared" si="1"/>
        <v>22</v>
      </c>
      <c r="CP4" s="13">
        <f t="shared" si="1"/>
        <v>31</v>
      </c>
      <c r="CQ4" s="13">
        <f t="shared" si="1"/>
        <v>32</v>
      </c>
      <c r="CR4" s="13">
        <f t="shared" si="1"/>
        <v>32</v>
      </c>
      <c r="CS4" s="13">
        <f t="shared" si="1"/>
        <v>32</v>
      </c>
      <c r="CT4" s="13">
        <f>$B3-CT5</f>
        <v>32</v>
      </c>
      <c r="CU4" s="13">
        <f t="shared" si="1"/>
        <v>32</v>
      </c>
      <c r="CV4" s="14">
        <f>SUM(BR4:CU4)/30</f>
        <v>23.966666666666665</v>
      </c>
      <c r="CW4" s="38">
        <f>CV4/B3</f>
        <v>0.74895833333333328</v>
      </c>
      <c r="CX4" s="40">
        <f>CV5/B3</f>
        <v>0.25104166666666666</v>
      </c>
      <c r="CY4" s="13">
        <f>$B3-CY5</f>
        <v>32</v>
      </c>
      <c r="CZ4" s="13">
        <f t="shared" ref="CZ4:EA4" si="2">$B3-CZ5</f>
        <v>32</v>
      </c>
      <c r="DA4" s="13">
        <f t="shared" si="2"/>
        <v>32</v>
      </c>
      <c r="DB4" s="13">
        <f t="shared" si="2"/>
        <v>32</v>
      </c>
      <c r="DC4" s="13">
        <f t="shared" si="2"/>
        <v>32</v>
      </c>
      <c r="DD4" s="13">
        <f t="shared" si="2"/>
        <v>32</v>
      </c>
      <c r="DE4" s="13">
        <f t="shared" si="2"/>
        <v>32</v>
      </c>
      <c r="DF4" s="13">
        <f t="shared" si="2"/>
        <v>32</v>
      </c>
      <c r="DG4" s="13">
        <f t="shared" si="2"/>
        <v>32</v>
      </c>
      <c r="DH4" s="13">
        <f t="shared" si="2"/>
        <v>32</v>
      </c>
      <c r="DI4" s="13">
        <f t="shared" si="2"/>
        <v>32</v>
      </c>
      <c r="DJ4" s="13">
        <f t="shared" si="2"/>
        <v>32</v>
      </c>
      <c r="DK4" s="13">
        <f t="shared" si="2"/>
        <v>32</v>
      </c>
      <c r="DL4" s="13">
        <f t="shared" si="2"/>
        <v>29</v>
      </c>
      <c r="DM4" s="13">
        <f t="shared" si="2"/>
        <v>29</v>
      </c>
      <c r="DN4" s="13">
        <f t="shared" si="2"/>
        <v>29</v>
      </c>
      <c r="DO4" s="13">
        <f t="shared" si="2"/>
        <v>29</v>
      </c>
      <c r="DP4" s="13">
        <f t="shared" si="2"/>
        <v>29</v>
      </c>
      <c r="DQ4" s="13">
        <f t="shared" si="2"/>
        <v>28</v>
      </c>
      <c r="DR4" s="13">
        <f t="shared" si="2"/>
        <v>28</v>
      </c>
      <c r="DS4" s="13">
        <f t="shared" si="2"/>
        <v>28</v>
      </c>
      <c r="DT4" s="13">
        <f t="shared" si="2"/>
        <v>26</v>
      </c>
      <c r="DU4" s="13">
        <f t="shared" si="2"/>
        <v>26</v>
      </c>
      <c r="DV4" s="13">
        <f t="shared" si="2"/>
        <v>26</v>
      </c>
      <c r="DW4" s="13">
        <f t="shared" si="2"/>
        <v>26</v>
      </c>
      <c r="DX4" s="13">
        <f t="shared" si="2"/>
        <v>26</v>
      </c>
      <c r="DY4" s="13">
        <f t="shared" si="2"/>
        <v>24</v>
      </c>
      <c r="DZ4" s="13">
        <f t="shared" si="2"/>
        <v>24</v>
      </c>
      <c r="EA4" s="13">
        <f t="shared" si="2"/>
        <v>22</v>
      </c>
      <c r="EB4" s="13">
        <f t="shared" ref="EB4" si="3">$B3-EB5</f>
        <v>22</v>
      </c>
      <c r="EC4" s="13">
        <f>$B3-EC5</f>
        <v>22</v>
      </c>
      <c r="ED4" s="15">
        <f>SUM(CY4:EC4)/31</f>
        <v>28.677419354838708</v>
      </c>
      <c r="EE4" s="38">
        <f>ED4/B3</f>
        <v>0.89616935483870963</v>
      </c>
      <c r="EF4" s="40">
        <f>ED5/B3</f>
        <v>0.10383064516129033</v>
      </c>
      <c r="EG4" s="13">
        <f>$B3-EG5</f>
        <v>22</v>
      </c>
      <c r="EH4" s="13">
        <f t="shared" ref="EH4:FI4" si="4">$B3-EH5</f>
        <v>21</v>
      </c>
      <c r="EI4" s="13">
        <f t="shared" si="4"/>
        <v>21</v>
      </c>
      <c r="EJ4" s="13">
        <f t="shared" si="4"/>
        <v>21</v>
      </c>
      <c r="EK4" s="13">
        <f t="shared" si="4"/>
        <v>21</v>
      </c>
      <c r="EL4" s="13">
        <f t="shared" si="4"/>
        <v>21</v>
      </c>
      <c r="EM4" s="13">
        <f t="shared" si="4"/>
        <v>21</v>
      </c>
      <c r="EN4" s="13">
        <f t="shared" si="4"/>
        <v>21</v>
      </c>
      <c r="EO4" s="13">
        <f t="shared" si="4"/>
        <v>21</v>
      </c>
      <c r="EP4" s="13">
        <f t="shared" si="4"/>
        <v>21</v>
      </c>
      <c r="EQ4" s="13">
        <f t="shared" si="4"/>
        <v>21</v>
      </c>
      <c r="ER4" s="13">
        <f t="shared" si="4"/>
        <v>18</v>
      </c>
      <c r="ES4" s="13">
        <f t="shared" si="4"/>
        <v>17</v>
      </c>
      <c r="ET4" s="13">
        <f t="shared" si="4"/>
        <v>17</v>
      </c>
      <c r="EU4" s="13">
        <f t="shared" si="4"/>
        <v>17</v>
      </c>
      <c r="EV4" s="13">
        <f t="shared" si="4"/>
        <v>17</v>
      </c>
      <c r="EW4" s="13">
        <f t="shared" si="4"/>
        <v>12</v>
      </c>
      <c r="EX4" s="13">
        <f t="shared" si="4"/>
        <v>12</v>
      </c>
      <c r="EY4" s="13">
        <f t="shared" si="4"/>
        <v>10</v>
      </c>
      <c r="EZ4" s="13">
        <f t="shared" si="4"/>
        <v>10</v>
      </c>
      <c r="FA4" s="13">
        <f t="shared" si="4"/>
        <v>10</v>
      </c>
      <c r="FB4" s="13">
        <f t="shared" si="4"/>
        <v>10</v>
      </c>
      <c r="FC4" s="13">
        <f t="shared" si="4"/>
        <v>10</v>
      </c>
      <c r="FD4" s="13">
        <f t="shared" si="4"/>
        <v>6</v>
      </c>
      <c r="FE4" s="13">
        <f t="shared" si="4"/>
        <v>6</v>
      </c>
      <c r="FF4" s="13">
        <f t="shared" si="4"/>
        <v>5</v>
      </c>
      <c r="FG4" s="13">
        <f t="shared" si="4"/>
        <v>5</v>
      </c>
      <c r="FH4" s="13">
        <f t="shared" si="4"/>
        <v>5</v>
      </c>
      <c r="FI4" s="13">
        <f t="shared" si="4"/>
        <v>5</v>
      </c>
      <c r="FJ4" s="13">
        <f>$B3-FJ5</f>
        <v>5</v>
      </c>
      <c r="FK4" s="14">
        <f>SUM(EG4:FJ4)/30</f>
        <v>14.3</v>
      </c>
      <c r="FL4" s="38">
        <f>FK4/B3</f>
        <v>0.44687500000000002</v>
      </c>
      <c r="FM4" s="40">
        <f>FK5/B3</f>
        <v>0.55312499999999998</v>
      </c>
      <c r="FN4" s="13">
        <f>$FN3-FN5</f>
        <v>25</v>
      </c>
      <c r="FO4" s="13">
        <f t="shared" ref="FO4:GR4" si="5">$FN3-FO5</f>
        <v>25</v>
      </c>
      <c r="FP4" s="13">
        <f t="shared" si="5"/>
        <v>25</v>
      </c>
      <c r="FQ4" s="13">
        <f t="shared" si="5"/>
        <v>25</v>
      </c>
      <c r="FR4" s="13">
        <f t="shared" si="5"/>
        <v>25</v>
      </c>
      <c r="FS4" s="13">
        <f t="shared" si="5"/>
        <v>25</v>
      </c>
      <c r="FT4" s="13">
        <f t="shared" si="5"/>
        <v>25</v>
      </c>
      <c r="FU4" s="13">
        <f t="shared" si="5"/>
        <v>25</v>
      </c>
      <c r="FV4" s="13">
        <f t="shared" si="5"/>
        <v>23</v>
      </c>
      <c r="FW4" s="13">
        <f t="shared" si="5"/>
        <v>23</v>
      </c>
      <c r="FX4" s="13">
        <f t="shared" si="5"/>
        <v>23</v>
      </c>
      <c r="FY4" s="13">
        <f t="shared" si="5"/>
        <v>23</v>
      </c>
      <c r="FZ4" s="13">
        <f t="shared" si="5"/>
        <v>23</v>
      </c>
      <c r="GA4" s="13">
        <f t="shared" si="5"/>
        <v>23</v>
      </c>
      <c r="GB4" s="13">
        <f t="shared" si="5"/>
        <v>24</v>
      </c>
      <c r="GC4" s="13">
        <f t="shared" si="5"/>
        <v>24</v>
      </c>
      <c r="GD4" s="13">
        <f t="shared" si="5"/>
        <v>25</v>
      </c>
      <c r="GE4" s="13">
        <f t="shared" si="5"/>
        <v>25</v>
      </c>
      <c r="GF4" s="13">
        <f t="shared" si="5"/>
        <v>25</v>
      </c>
      <c r="GG4" s="13">
        <f t="shared" si="5"/>
        <v>25</v>
      </c>
      <c r="GH4" s="13">
        <f t="shared" si="5"/>
        <v>25</v>
      </c>
      <c r="GI4" s="13">
        <f t="shared" si="5"/>
        <v>25</v>
      </c>
      <c r="GJ4" s="13">
        <f t="shared" si="5"/>
        <v>25</v>
      </c>
      <c r="GK4" s="13">
        <f t="shared" si="5"/>
        <v>25</v>
      </c>
      <c r="GL4" s="13">
        <f t="shared" si="5"/>
        <v>25</v>
      </c>
      <c r="GM4" s="13">
        <f t="shared" si="5"/>
        <v>25</v>
      </c>
      <c r="GN4" s="13">
        <f t="shared" si="5"/>
        <v>25</v>
      </c>
      <c r="GO4" s="13">
        <f t="shared" si="5"/>
        <v>25</v>
      </c>
      <c r="GP4" s="13">
        <f t="shared" si="5"/>
        <v>25</v>
      </c>
      <c r="GQ4" s="13">
        <f t="shared" si="5"/>
        <v>25</v>
      </c>
      <c r="GR4" s="13">
        <f t="shared" si="5"/>
        <v>25</v>
      </c>
      <c r="GS4" s="16">
        <f>SUM(FN4:GR4)/31</f>
        <v>24.548387096774192</v>
      </c>
      <c r="GT4" s="38">
        <f>GS4/FN3</f>
        <v>0.47208436724565755</v>
      </c>
      <c r="GU4" s="40">
        <f>GS5/FN3</f>
        <v>0.5279156327543425</v>
      </c>
    </row>
    <row r="5" spans="1:203" ht="43.2" x14ac:dyDescent="0.3">
      <c r="A5" s="7" t="s">
        <v>22</v>
      </c>
      <c r="B5" s="8">
        <f>SUMPRODUCT(('Liste Entrées-Sorties 2020-2021'!$H$2:$H$10000&lt;='Taux occupation 2020'!B2)*('Liste Entrées-Sorties 2020-2021'!$I$2:$I$10000&gt;='Taux occupation 2020'!B2))</f>
        <v>10</v>
      </c>
      <c r="C5" s="8">
        <f>SUMPRODUCT(('Liste Entrées-Sorties 2020-2021'!$H$2:$H$10000&lt;='Taux occupation 2020'!C2)*('Liste Entrées-Sorties 2020-2021'!$I$2:$I$10000&gt;='Taux occupation 2020'!C2))</f>
        <v>10</v>
      </c>
      <c r="D5" s="8">
        <f>SUMPRODUCT(('Liste Entrées-Sorties 2020-2021'!$H$2:$H$10000&lt;='Taux occupation 2020'!D2)*('Liste Entrées-Sorties 2020-2021'!$I$2:$I$10000&gt;='Taux occupation 2020'!D2))</f>
        <v>10</v>
      </c>
      <c r="E5" s="8">
        <f>SUMPRODUCT(('Liste Entrées-Sorties 2020-2021'!$H$2:$H$10000&lt;='Taux occupation 2020'!E2)*('Liste Entrées-Sorties 2020-2021'!$I$2:$I$10000&gt;='Taux occupation 2020'!E2))</f>
        <v>10</v>
      </c>
      <c r="F5" s="8">
        <f>SUMPRODUCT(('Liste Entrées-Sorties 2020-2021'!$H$2:$H$10000&lt;='Taux occupation 2020'!F2)*('Liste Entrées-Sorties 2020-2021'!$I$2:$I$10000&gt;='Taux occupation 2020'!F2))</f>
        <v>10</v>
      </c>
      <c r="G5" s="8">
        <f>SUMPRODUCT(('Liste Entrées-Sorties 2020-2021'!$H$2:$H$10000&lt;='Taux occupation 2020'!G2)*('Liste Entrées-Sorties 2020-2021'!$I$2:$I$10000&gt;='Taux occupation 2020'!G2))</f>
        <v>10</v>
      </c>
      <c r="H5" s="8">
        <f>SUMPRODUCT(('Liste Entrées-Sorties 2020-2021'!$H$2:$H$10000&lt;='Taux occupation 2020'!H2)*('Liste Entrées-Sorties 2020-2021'!$I$2:$I$10000&gt;='Taux occupation 2020'!H2))</f>
        <v>10</v>
      </c>
      <c r="I5" s="8">
        <f>SUMPRODUCT(('Liste Entrées-Sorties 2020-2021'!$H$2:$H$10000&lt;='Taux occupation 2020'!I2)*('Liste Entrées-Sorties 2020-2021'!$I$2:$I$10000&gt;='Taux occupation 2020'!I2))</f>
        <v>10</v>
      </c>
      <c r="J5" s="8">
        <f>SUMPRODUCT(('Liste Entrées-Sorties 2020-2021'!$H$2:$H$10000&lt;='Taux occupation 2020'!J2)*('Liste Entrées-Sorties 2020-2021'!$I$2:$I$10000&gt;='Taux occupation 2020'!J2))</f>
        <v>10</v>
      </c>
      <c r="K5" s="8">
        <f>SUMPRODUCT(('Liste Entrées-Sorties 2020-2021'!$H$2:$H$10000&lt;='Taux occupation 2020'!K2)*('Liste Entrées-Sorties 2020-2021'!$I$2:$I$10000&gt;='Taux occupation 2020'!K2))</f>
        <v>10</v>
      </c>
      <c r="L5" s="8">
        <f>SUMPRODUCT(('Liste Entrées-Sorties 2020-2021'!$H$2:$H$10000&lt;='Taux occupation 2020'!L2)*('Liste Entrées-Sorties 2020-2021'!$I$2:$I$10000&gt;='Taux occupation 2020'!L2))</f>
        <v>10</v>
      </c>
      <c r="M5" s="8">
        <f>SUMPRODUCT(('Liste Entrées-Sorties 2020-2021'!$H$2:$H$10000&lt;='Taux occupation 2020'!M2)*('Liste Entrées-Sorties 2020-2021'!$I$2:$I$10000&gt;='Taux occupation 2020'!M2))</f>
        <v>10</v>
      </c>
      <c r="N5" s="8">
        <f>SUMPRODUCT(('Liste Entrées-Sorties 2020-2021'!$H$2:$H$10000&lt;='Taux occupation 2020'!N2)*('Liste Entrées-Sorties 2020-2021'!$I$2:$I$10000&gt;='Taux occupation 2020'!N2))</f>
        <v>10</v>
      </c>
      <c r="O5" s="8">
        <f>SUMPRODUCT(('Liste Entrées-Sorties 2020-2021'!$H$2:$H$10000&lt;='Taux occupation 2020'!O2)*('Liste Entrées-Sorties 2020-2021'!$I$2:$I$10000&gt;='Taux occupation 2020'!O2))</f>
        <v>10</v>
      </c>
      <c r="P5" s="8">
        <f>SUMPRODUCT(('Liste Entrées-Sorties 2020-2021'!$H$2:$H$10000&lt;='Taux occupation 2020'!P2)*('Liste Entrées-Sorties 2020-2021'!$I$2:$I$10000&gt;='Taux occupation 2020'!P2))</f>
        <v>10</v>
      </c>
      <c r="Q5" s="8">
        <f>SUMPRODUCT(('Liste Entrées-Sorties 2020-2021'!$H$2:$H$10000&lt;='Taux occupation 2020'!Q2)*('Liste Entrées-Sorties 2020-2021'!$I$2:$I$10000&gt;='Taux occupation 2020'!Q2))</f>
        <v>10</v>
      </c>
      <c r="R5" s="8">
        <f>SUMPRODUCT(('Liste Entrées-Sorties 2020-2021'!$H$2:$H$10000&lt;='Taux occupation 2020'!R2)*('Liste Entrées-Sorties 2020-2021'!$I$2:$I$10000&gt;='Taux occupation 2020'!R2))</f>
        <v>10</v>
      </c>
      <c r="S5" s="8">
        <f>SUMPRODUCT(('Liste Entrées-Sorties 2020-2021'!$H$2:$H$10000&lt;='Taux occupation 2020'!S2)*('Liste Entrées-Sorties 2020-2021'!$I$2:$I$10000&gt;='Taux occupation 2020'!S2))</f>
        <v>10</v>
      </c>
      <c r="T5" s="8">
        <f>SUMPRODUCT(('Liste Entrées-Sorties 2020-2021'!$H$2:$H$10000&lt;='Taux occupation 2020'!T2)*('Liste Entrées-Sorties 2020-2021'!$I$2:$I$10000&gt;='Taux occupation 2020'!T2))</f>
        <v>10</v>
      </c>
      <c r="U5" s="8">
        <f>SUMPRODUCT(('Liste Entrées-Sorties 2020-2021'!$H$2:$H$10000&lt;='Taux occupation 2020'!U2)*('Liste Entrées-Sorties 2020-2021'!$I$2:$I$10000&gt;='Taux occupation 2020'!U2))</f>
        <v>10</v>
      </c>
      <c r="V5" s="8">
        <f>SUMPRODUCT(('Liste Entrées-Sorties 2020-2021'!$H$2:$H$10000&lt;='Taux occupation 2020'!V2)*('Liste Entrées-Sorties 2020-2021'!$I$2:$I$10000&gt;='Taux occupation 2020'!V2))</f>
        <v>10</v>
      </c>
      <c r="W5" s="8">
        <f>SUMPRODUCT(('Liste Entrées-Sorties 2020-2021'!$H$2:$H$10000&lt;='Taux occupation 2020'!W2)*('Liste Entrées-Sorties 2020-2021'!$I$2:$I$10000&gt;='Taux occupation 2020'!W2))</f>
        <v>10</v>
      </c>
      <c r="X5" s="8">
        <f>SUMPRODUCT(('Liste Entrées-Sorties 2020-2021'!$H$2:$H$10000&lt;='Taux occupation 2020'!X2)*('Liste Entrées-Sorties 2020-2021'!$I$2:$I$10000&gt;='Taux occupation 2020'!X2))</f>
        <v>10</v>
      </c>
      <c r="Y5" s="8">
        <f>SUMPRODUCT(('Liste Entrées-Sorties 2020-2021'!$H$2:$H$10000&lt;='Taux occupation 2020'!Y2)*('Liste Entrées-Sorties 2020-2021'!$I$2:$I$10000&gt;='Taux occupation 2020'!Y2))</f>
        <v>10</v>
      </c>
      <c r="Z5" s="8">
        <f>SUMPRODUCT(('Liste Entrées-Sorties 2020-2021'!$H$2:$H$10000&lt;='Taux occupation 2020'!Z2)*('Liste Entrées-Sorties 2020-2021'!$I$2:$I$10000&gt;='Taux occupation 2020'!Z2))</f>
        <v>10</v>
      </c>
      <c r="AA5" s="8">
        <f>SUMPRODUCT(('Liste Entrées-Sorties 2020-2021'!$H$2:$H$10000&lt;='Taux occupation 2020'!AA2)*('Liste Entrées-Sorties 2020-2021'!$I$2:$I$10000&gt;='Taux occupation 2020'!AA2))</f>
        <v>10</v>
      </c>
      <c r="AB5" s="8">
        <f>SUMPRODUCT(('Liste Entrées-Sorties 2020-2021'!$H$2:$H$10000&lt;='Taux occupation 2020'!AB2)*('Liste Entrées-Sorties 2020-2021'!$I$2:$I$10000&gt;='Taux occupation 2020'!AB2))</f>
        <v>10</v>
      </c>
      <c r="AC5" s="8">
        <f>SUMPRODUCT(('Liste Entrées-Sorties 2020-2021'!$H$2:$H$10000&lt;='Taux occupation 2020'!AC2)*('Liste Entrées-Sorties 2020-2021'!$I$2:$I$10000&gt;='Taux occupation 2020'!AC2))</f>
        <v>10</v>
      </c>
      <c r="AD5" s="8">
        <f>SUMPRODUCT(('Liste Entrées-Sorties 2020-2021'!$H$2:$H$10000&lt;='Taux occupation 2020'!AD2)*('Liste Entrées-Sorties 2020-2021'!$I$2:$I$10000&gt;='Taux occupation 2020'!AD2))</f>
        <v>10</v>
      </c>
      <c r="AE5" s="8">
        <f>SUMPRODUCT(('Liste Entrées-Sorties 2020-2021'!$H$2:$H$10000&lt;='Taux occupation 2020'!AE2)*('Liste Entrées-Sorties 2020-2021'!$I$2:$I$10000&gt;='Taux occupation 2020'!AE2))</f>
        <v>10</v>
      </c>
      <c r="AF5" s="8">
        <f>SUMPRODUCT(('Liste Entrées-Sorties 2020-2021'!$H$2:$H$10000&lt;='Taux occupation 2020'!AF2)*('Liste Entrées-Sorties 2020-2021'!$I$2:$I$10000&gt;='Taux occupation 2020'!AF2))</f>
        <v>10</v>
      </c>
      <c r="AG5" s="14">
        <f>SUM(B5:AF5)/31</f>
        <v>10</v>
      </c>
      <c r="AH5" s="39"/>
      <c r="AI5" s="41"/>
      <c r="AJ5" s="8">
        <f>SUMPRODUCT(('Liste Entrées-Sorties 2020-2021'!$H$2:$H$10000&lt;='Taux occupation 2020'!AJ2)*('Liste Entrées-Sorties 2020-2021'!$I$2:$I$10000&gt;='Taux occupation 2020'!AJ2))</f>
        <v>10</v>
      </c>
      <c r="AK5" s="8">
        <f>SUMPRODUCT(('Liste Entrées-Sorties 2020-2021'!$H$2:$H$10000&lt;='Taux occupation 2020'!AK2)*('Liste Entrées-Sorties 2020-2021'!$I$2:$I$10000&gt;='Taux occupation 2020'!AK2))</f>
        <v>10</v>
      </c>
      <c r="AL5" s="8">
        <f>SUMPRODUCT(('Liste Entrées-Sorties 2020-2021'!$H$2:$H$10000&lt;='Taux occupation 2020'!AL2)*('Liste Entrées-Sorties 2020-2021'!$I$2:$I$10000&gt;='Taux occupation 2020'!AL2))</f>
        <v>10</v>
      </c>
      <c r="AM5" s="8">
        <f>SUMPRODUCT(('Liste Entrées-Sorties 2020-2021'!$H$2:$H$10000&lt;='Taux occupation 2020'!AM2)*('Liste Entrées-Sorties 2020-2021'!$I$2:$I$10000&gt;='Taux occupation 2020'!AM2))</f>
        <v>10</v>
      </c>
      <c r="AN5" s="8">
        <f>SUMPRODUCT(('Liste Entrées-Sorties 2020-2021'!$H$2:$H$10000&lt;='Taux occupation 2020'!AN2)*('Liste Entrées-Sorties 2020-2021'!$I$2:$I$10000&gt;='Taux occupation 2020'!AN2))</f>
        <v>10</v>
      </c>
      <c r="AO5" s="8">
        <f>SUMPRODUCT(('Liste Entrées-Sorties 2020-2021'!$H$2:$H$10000&lt;='Taux occupation 2020'!AO2)*('Liste Entrées-Sorties 2020-2021'!$I$2:$I$10000&gt;='Taux occupation 2020'!AO2))</f>
        <v>10</v>
      </c>
      <c r="AP5" s="8">
        <f>SUMPRODUCT(('Liste Entrées-Sorties 2020-2021'!$H$2:$H$10000&lt;='Taux occupation 2020'!AP2)*('Liste Entrées-Sorties 2020-2021'!$I$2:$I$10000&gt;='Taux occupation 2020'!AP2))</f>
        <v>10</v>
      </c>
      <c r="AQ5" s="8">
        <f>SUMPRODUCT(('Liste Entrées-Sorties 2020-2021'!$H$2:$H$10000&lt;='Taux occupation 2020'!AQ2)*('Liste Entrées-Sorties 2020-2021'!$I$2:$I$10000&gt;='Taux occupation 2020'!AQ2))</f>
        <v>10</v>
      </c>
      <c r="AR5" s="8">
        <f>SUMPRODUCT(('Liste Entrées-Sorties 2020-2021'!$H$2:$H$10000&lt;='Taux occupation 2020'!AR2)*('Liste Entrées-Sorties 2020-2021'!$I$2:$I$10000&gt;='Taux occupation 2020'!AR2))</f>
        <v>10</v>
      </c>
      <c r="AS5" s="8">
        <f>SUMPRODUCT(('Liste Entrées-Sorties 2020-2021'!$H$2:$H$10000&lt;='Taux occupation 2020'!AS2)*('Liste Entrées-Sorties 2020-2021'!$I$2:$I$10000&gt;='Taux occupation 2020'!AS2))</f>
        <v>10</v>
      </c>
      <c r="AT5" s="8">
        <f>SUMPRODUCT(('Liste Entrées-Sorties 2020-2021'!$H$2:$H$10000&lt;='Taux occupation 2020'!AT2)*('Liste Entrées-Sorties 2020-2021'!$I$2:$I$10000&gt;='Taux occupation 2020'!AT2))</f>
        <v>10</v>
      </c>
      <c r="AU5" s="8">
        <f>SUMPRODUCT(('Liste Entrées-Sorties 2020-2021'!$H$2:$H$10000&lt;='Taux occupation 2020'!AU2)*('Liste Entrées-Sorties 2020-2021'!$I$2:$I$10000&gt;='Taux occupation 2020'!AU2))</f>
        <v>10</v>
      </c>
      <c r="AV5" s="8">
        <f>SUMPRODUCT(('Liste Entrées-Sorties 2020-2021'!$H$2:$H$10000&lt;='Taux occupation 2020'!AV2)*('Liste Entrées-Sorties 2020-2021'!$I$2:$I$10000&gt;='Taux occupation 2020'!AV2))</f>
        <v>10</v>
      </c>
      <c r="AW5" s="8">
        <f>SUMPRODUCT(('Liste Entrées-Sorties 2020-2021'!$H$2:$H$10000&lt;='Taux occupation 2020'!AW2)*('Liste Entrées-Sorties 2020-2021'!$I$2:$I$10000&gt;='Taux occupation 2020'!AW2))</f>
        <v>10</v>
      </c>
      <c r="AX5" s="8">
        <f>SUMPRODUCT(('Liste Entrées-Sorties 2020-2021'!$H$2:$H$10000&lt;='Taux occupation 2020'!AX2)*('Liste Entrées-Sorties 2020-2021'!$I$2:$I$10000&gt;='Taux occupation 2020'!AX2))</f>
        <v>10</v>
      </c>
      <c r="AY5" s="8">
        <f>SUMPRODUCT(('Liste Entrées-Sorties 2020-2021'!$H$2:$H$10000&lt;='Taux occupation 2020'!AY2)*('Liste Entrées-Sorties 2020-2021'!$I$2:$I$10000&gt;='Taux occupation 2020'!AY2))</f>
        <v>10</v>
      </c>
      <c r="AZ5" s="8">
        <f>SUMPRODUCT(('Liste Entrées-Sorties 2020-2021'!$H$2:$H$10000&lt;='Taux occupation 2020'!AZ2)*('Liste Entrées-Sorties 2020-2021'!$I$2:$I$10000&gt;='Taux occupation 2020'!AZ2))</f>
        <v>10</v>
      </c>
      <c r="BA5" s="8">
        <f>SUMPRODUCT(('Liste Entrées-Sorties 2020-2021'!$H$2:$H$10000&lt;='Taux occupation 2020'!BA2)*('Liste Entrées-Sorties 2020-2021'!$I$2:$I$10000&gt;='Taux occupation 2020'!BA2))</f>
        <v>10</v>
      </c>
      <c r="BB5" s="8">
        <f>SUMPRODUCT(('Liste Entrées-Sorties 2020-2021'!$H$2:$H$10000&lt;='Taux occupation 2020'!BB2)*('Liste Entrées-Sorties 2020-2021'!$I$2:$I$10000&gt;='Taux occupation 2020'!BB2))</f>
        <v>10</v>
      </c>
      <c r="BC5" s="8">
        <f>SUMPRODUCT(('Liste Entrées-Sorties 2020-2021'!$H$2:$H$10000&lt;='Taux occupation 2020'!BC2)*('Liste Entrées-Sorties 2020-2021'!$I$2:$I$10000&gt;='Taux occupation 2020'!BC2))</f>
        <v>10</v>
      </c>
      <c r="BD5" s="8">
        <f>SUMPRODUCT(('Liste Entrées-Sorties 2020-2021'!$H$2:$H$10000&lt;='Taux occupation 2020'!BD2)*('Liste Entrées-Sorties 2020-2021'!$I$2:$I$10000&gt;='Taux occupation 2020'!BD2))</f>
        <v>10</v>
      </c>
      <c r="BE5" s="8">
        <f>SUMPRODUCT(('Liste Entrées-Sorties 2020-2021'!$H$2:$H$10000&lt;='Taux occupation 2020'!BE2)*('Liste Entrées-Sorties 2020-2021'!$I$2:$I$10000&gt;='Taux occupation 2020'!BE2))</f>
        <v>10</v>
      </c>
      <c r="BF5" s="8">
        <f>SUMPRODUCT(('Liste Entrées-Sorties 2020-2021'!$H$2:$H$10000&lt;='Taux occupation 2020'!BF2)*('Liste Entrées-Sorties 2020-2021'!$I$2:$I$10000&gt;='Taux occupation 2020'!BF2))</f>
        <v>10</v>
      </c>
      <c r="BG5" s="8">
        <f>SUMPRODUCT(('Liste Entrées-Sorties 2020-2021'!$H$2:$H$10000&lt;='Taux occupation 2020'!BG2)*('Liste Entrées-Sorties 2020-2021'!$I$2:$I$10000&gt;='Taux occupation 2020'!BG2))</f>
        <v>10</v>
      </c>
      <c r="BH5" s="8">
        <f>SUMPRODUCT(('Liste Entrées-Sorties 2020-2021'!$H$2:$H$10000&lt;='Taux occupation 2020'!BH2)*('Liste Entrées-Sorties 2020-2021'!$I$2:$I$10000&gt;='Taux occupation 2020'!BH2))</f>
        <v>10</v>
      </c>
      <c r="BI5" s="8">
        <f>SUMPRODUCT(('Liste Entrées-Sorties 2020-2021'!$H$2:$H$10000&lt;='Taux occupation 2020'!BI2)*('Liste Entrées-Sorties 2020-2021'!$I$2:$I$10000&gt;='Taux occupation 2020'!BI2))</f>
        <v>10</v>
      </c>
      <c r="BJ5" s="8">
        <f>SUMPRODUCT(('Liste Entrées-Sorties 2020-2021'!$H$2:$H$10000&lt;='Taux occupation 2020'!BJ2)*('Liste Entrées-Sorties 2020-2021'!$I$2:$I$10000&gt;='Taux occupation 2020'!BJ2))</f>
        <v>10</v>
      </c>
      <c r="BK5" s="8">
        <f>SUMPRODUCT(('Liste Entrées-Sorties 2020-2021'!$H$2:$H$10000&lt;='Taux occupation 2020'!BK2)*('Liste Entrées-Sorties 2020-2021'!$I$2:$I$10000&gt;='Taux occupation 2020'!BK2))</f>
        <v>10</v>
      </c>
      <c r="BL5" s="8">
        <f>SUMPRODUCT(('Liste Entrées-Sorties 2020-2021'!$H$2:$H$10000&lt;='Taux occupation 2020'!BL2)*('Liste Entrées-Sorties 2020-2021'!$I$2:$I$10000&gt;='Taux occupation 2020'!BL2))</f>
        <v>10</v>
      </c>
      <c r="BM5" s="8">
        <f>SUMPRODUCT(('Liste Entrées-Sorties 2020-2021'!$H$2:$H$10000&lt;='Taux occupation 2020'!BM2)*('Liste Entrées-Sorties 2020-2021'!$I$2:$I$10000&gt;='Taux occupation 2020'!BM2))</f>
        <v>10</v>
      </c>
      <c r="BN5" s="8">
        <f>SUMPRODUCT(('Liste Entrées-Sorties 2020-2021'!$H$2:$H$10000&lt;='Taux occupation 2020'!BN2)*('Liste Entrées-Sorties 2020-2021'!$I$2:$I$10000&gt;='Taux occupation 2020'!BN2))</f>
        <v>10</v>
      </c>
      <c r="BO5" s="14">
        <f>SUM(AJ5:BN5)/31</f>
        <v>10</v>
      </c>
      <c r="BP5" s="39"/>
      <c r="BQ5" s="41"/>
      <c r="BR5" s="8">
        <f>SUMPRODUCT(('Liste Entrées-Sorties 2020-2021'!$H$2:$H$10000&lt;='Taux occupation 2020'!BR2)*('Liste Entrées-Sorties 2020-2021'!$I$2:$I$10000&gt;='Taux occupation 2020'!BR2))</f>
        <v>10</v>
      </c>
      <c r="BS5" s="8">
        <f>SUMPRODUCT(('Liste Entrées-Sorties 2020-2021'!$H$2:$H$10000&lt;='Taux occupation 2020'!BS2)*('Liste Entrées-Sorties 2020-2021'!$I$2:$I$10000&gt;='Taux occupation 2020'!BS2))</f>
        <v>10</v>
      </c>
      <c r="BT5" s="8">
        <f>SUMPRODUCT(('Liste Entrées-Sorties 2020-2021'!$H$2:$H$10000&lt;='Taux occupation 2020'!BT2)*('Liste Entrées-Sorties 2020-2021'!$I$2:$I$10000&gt;='Taux occupation 2020'!BT2))</f>
        <v>10</v>
      </c>
      <c r="BU5" s="8">
        <f>SUMPRODUCT(('Liste Entrées-Sorties 2020-2021'!$H$2:$H$10000&lt;='Taux occupation 2020'!BU2)*('Liste Entrées-Sorties 2020-2021'!$I$2:$I$10000&gt;='Taux occupation 2020'!BU2))</f>
        <v>10</v>
      </c>
      <c r="BV5" s="8">
        <f>SUMPRODUCT(('Liste Entrées-Sorties 2020-2021'!$H$2:$H$10000&lt;='Taux occupation 2020'!BV2)*('Liste Entrées-Sorties 2020-2021'!$I$2:$I$10000&gt;='Taux occupation 2020'!BV2))</f>
        <v>10</v>
      </c>
      <c r="BW5" s="8">
        <f>SUMPRODUCT(('Liste Entrées-Sorties 2020-2021'!$H$2:$H$10000&lt;='Taux occupation 2020'!BW2)*('Liste Entrées-Sorties 2020-2021'!$I$2:$I$10000&gt;='Taux occupation 2020'!BW2))</f>
        <v>10</v>
      </c>
      <c r="BX5" s="8">
        <f>SUMPRODUCT(('Liste Entrées-Sorties 2020-2021'!$H$2:$H$10000&lt;='Taux occupation 2020'!BX2)*('Liste Entrées-Sorties 2020-2021'!$I$2:$I$10000&gt;='Taux occupation 2020'!BX2))</f>
        <v>10</v>
      </c>
      <c r="BY5" s="8">
        <f>SUMPRODUCT(('Liste Entrées-Sorties 2020-2021'!$H$2:$H$10000&lt;='Taux occupation 2020'!BY2)*('Liste Entrées-Sorties 2020-2021'!$I$2:$I$10000&gt;='Taux occupation 2020'!BY2))</f>
        <v>10</v>
      </c>
      <c r="BZ5" s="8">
        <f>SUMPRODUCT(('Liste Entrées-Sorties 2020-2021'!$H$2:$H$10000&lt;='Taux occupation 2020'!BZ2)*('Liste Entrées-Sorties 2020-2021'!$I$2:$I$10000&gt;='Taux occupation 2020'!BZ2))</f>
        <v>10</v>
      </c>
      <c r="CA5" s="8">
        <f>SUMPRODUCT(('Liste Entrées-Sorties 2020-2021'!$H$2:$H$10000&lt;='Taux occupation 2020'!CA2)*('Liste Entrées-Sorties 2020-2021'!$I$2:$I$10000&gt;='Taux occupation 2020'!CA2))</f>
        <v>10</v>
      </c>
      <c r="CB5" s="8">
        <f>SUMPRODUCT(('Liste Entrées-Sorties 2020-2021'!$H$2:$H$10000&lt;='Taux occupation 2020'!CB2)*('Liste Entrées-Sorties 2020-2021'!$I$2:$I$10000&gt;='Taux occupation 2020'!CB2))</f>
        <v>10</v>
      </c>
      <c r="CC5" s="8">
        <f>SUMPRODUCT(('Liste Entrées-Sorties 2020-2021'!$H$2:$H$10000&lt;='Taux occupation 2020'!CC2)*('Liste Entrées-Sorties 2020-2021'!$I$2:$I$10000&gt;='Taux occupation 2020'!CC2))</f>
        <v>10</v>
      </c>
      <c r="CD5" s="8">
        <f>SUMPRODUCT(('Liste Entrées-Sorties 2020-2021'!$H$2:$H$10000&lt;='Taux occupation 2020'!CD2)*('Liste Entrées-Sorties 2020-2021'!$I$2:$I$10000&gt;='Taux occupation 2020'!CD2))</f>
        <v>10</v>
      </c>
      <c r="CE5" s="8">
        <f>SUMPRODUCT(('Liste Entrées-Sorties 2020-2021'!$H$2:$H$10000&lt;='Taux occupation 2020'!CE2)*('Liste Entrées-Sorties 2020-2021'!$I$2:$I$10000&gt;='Taux occupation 2020'!CE2))</f>
        <v>10</v>
      </c>
      <c r="CF5" s="8">
        <f>SUMPRODUCT(('Liste Entrées-Sorties 2020-2021'!$H$2:$H$10000&lt;='Taux occupation 2020'!CF2)*('Liste Entrées-Sorties 2020-2021'!$I$2:$I$10000&gt;='Taux occupation 2020'!CF2))</f>
        <v>10</v>
      </c>
      <c r="CG5" s="8">
        <f>SUMPRODUCT(('Liste Entrées-Sorties 2020-2021'!$H$2:$H$10000&lt;='Taux occupation 2020'!CG2)*('Liste Entrées-Sorties 2020-2021'!$I$2:$I$10000&gt;='Taux occupation 2020'!CG2))</f>
        <v>10</v>
      </c>
      <c r="CH5" s="8">
        <f>SUMPRODUCT(('Liste Entrées-Sorties 2020-2021'!$H$2:$H$10000&lt;='Taux occupation 2020'!CH2)*('Liste Entrées-Sorties 2020-2021'!$I$2:$I$10000&gt;='Taux occupation 2020'!CH2))</f>
        <v>10</v>
      </c>
      <c r="CI5" s="8">
        <f>SUMPRODUCT(('Liste Entrées-Sorties 2020-2021'!$H$2:$H$10000&lt;='Taux occupation 2020'!CI2)*('Liste Entrées-Sorties 2020-2021'!$I$2:$I$10000&gt;='Taux occupation 2020'!CI2))</f>
        <v>10</v>
      </c>
      <c r="CJ5" s="8">
        <f>SUMPRODUCT(('Liste Entrées-Sorties 2020-2021'!$H$2:$H$10000&lt;='Taux occupation 2020'!CJ2)*('Liste Entrées-Sorties 2020-2021'!$I$2:$I$10000&gt;='Taux occupation 2020'!CJ2))</f>
        <v>10</v>
      </c>
      <c r="CK5" s="8">
        <f>SUMPRODUCT(('Liste Entrées-Sorties 2020-2021'!$H$2:$H$10000&lt;='Taux occupation 2020'!CK2)*('Liste Entrées-Sorties 2020-2021'!$I$2:$I$10000&gt;='Taux occupation 2020'!CK2))</f>
        <v>10</v>
      </c>
      <c r="CL5" s="8">
        <f>SUMPRODUCT(('Liste Entrées-Sorties 2020-2021'!$H$2:$H$10000&lt;='Taux occupation 2020'!CL2)*('Liste Entrées-Sorties 2020-2021'!$I$2:$I$10000&gt;='Taux occupation 2020'!CL2))</f>
        <v>10</v>
      </c>
      <c r="CM5" s="8">
        <f>SUMPRODUCT(('Liste Entrées-Sorties 2020-2021'!$H$2:$H$10000&lt;='Taux occupation 2020'!CM2)*('Liste Entrées-Sorties 2020-2021'!$I$2:$I$10000&gt;='Taux occupation 2020'!CM2))</f>
        <v>10</v>
      </c>
      <c r="CN5" s="8">
        <f>SUMPRODUCT(('Liste Entrées-Sorties 2020-2021'!$H$2:$H$10000&lt;='Taux occupation 2020'!CN2)*('Liste Entrées-Sorties 2020-2021'!$I$2:$I$10000&gt;='Taux occupation 2020'!CN2))</f>
        <v>10</v>
      </c>
      <c r="CO5" s="8">
        <f>SUMPRODUCT(('Liste Entrées-Sorties 2020-2021'!$H$2:$H$10000&lt;='Taux occupation 2020'!CO2)*('Liste Entrées-Sorties 2020-2021'!$I$2:$I$10000&gt;='Taux occupation 2020'!CO2))</f>
        <v>10</v>
      </c>
      <c r="CP5" s="8">
        <f>SUMPRODUCT(('Liste Entrées-Sorties 2020-2021'!$H$2:$H$10000&lt;='Taux occupation 2020'!CP2)*('Liste Entrées-Sorties 2020-2021'!$I$2:$I$10000&gt;='Taux occupation 2020'!CP2))</f>
        <v>1</v>
      </c>
      <c r="CQ5" s="8">
        <f>SUMPRODUCT(('Liste Entrées-Sorties 2020-2021'!$H$2:$H$10000&lt;='Taux occupation 2020'!CQ2)*('Liste Entrées-Sorties 2020-2021'!$I$2:$I$10000&gt;='Taux occupation 2020'!CQ2))</f>
        <v>0</v>
      </c>
      <c r="CR5" s="8">
        <f>SUMPRODUCT(('Liste Entrées-Sorties 2020-2021'!$H$2:$H$10000&lt;='Taux occupation 2020'!CR2)*('Liste Entrées-Sorties 2020-2021'!$I$2:$I$10000&gt;='Taux occupation 2020'!CR2))</f>
        <v>0</v>
      </c>
      <c r="CS5" s="8">
        <f>SUMPRODUCT(('Liste Entrées-Sorties 2020-2021'!$H$2:$H$10000&lt;='Taux occupation 2020'!CS2)*('Liste Entrées-Sorties 2020-2021'!$I$2:$I$10000&gt;='Taux occupation 2020'!CS2))</f>
        <v>0</v>
      </c>
      <c r="CT5" s="8">
        <f>SUMPRODUCT(('Liste Entrées-Sorties 2020-2021'!$H$2:$H$10000&lt;='Taux occupation 2020'!CT2)*('Liste Entrées-Sorties 2020-2021'!$I$2:$I$10000&gt;='Taux occupation 2020'!CT2))</f>
        <v>0</v>
      </c>
      <c r="CU5" s="8">
        <f>SUMPRODUCT(('Liste Entrées-Sorties 2020-2021'!$H$2:$H$10000&lt;='Taux occupation 2020'!CU2)*('Liste Entrées-Sorties 2020-2021'!$I$2:$I$10000&gt;='Taux occupation 2020'!CU2))</f>
        <v>0</v>
      </c>
      <c r="CV5" s="17">
        <f>SUM(BR5:CU5)/30</f>
        <v>8.0333333333333332</v>
      </c>
      <c r="CW5" s="39"/>
      <c r="CX5" s="41"/>
      <c r="CY5" s="8">
        <f>SUMPRODUCT(('Liste Entrées-Sorties 2020-2021'!$H$2:$H$10000&lt;='Taux occupation 2020'!CY2)*('Liste Entrées-Sorties 2020-2021'!$I$2:$I$10000&gt;='Taux occupation 2020'!CY2))</f>
        <v>0</v>
      </c>
      <c r="CZ5" s="8">
        <f>SUMPRODUCT(('Liste Entrées-Sorties 2020-2021'!$H$2:$H$10000&lt;='Taux occupation 2020'!CZ2)*('Liste Entrées-Sorties 2020-2021'!$I$2:$I$10000&gt;='Taux occupation 2020'!CZ2))</f>
        <v>0</v>
      </c>
      <c r="DA5" s="8">
        <f>SUMPRODUCT(('Liste Entrées-Sorties 2020-2021'!$H$2:$H$10000&lt;='Taux occupation 2020'!DA2)*('Liste Entrées-Sorties 2020-2021'!$I$2:$I$10000&gt;='Taux occupation 2020'!DA2))</f>
        <v>0</v>
      </c>
      <c r="DB5" s="8">
        <f>SUMPRODUCT(('Liste Entrées-Sorties 2020-2021'!$H$2:$H$10000&lt;='Taux occupation 2020'!DB2)*('Liste Entrées-Sorties 2020-2021'!$I$2:$I$10000&gt;='Taux occupation 2020'!DB2))</f>
        <v>0</v>
      </c>
      <c r="DC5" s="8">
        <f>SUMPRODUCT(('Liste Entrées-Sorties 2020-2021'!$H$2:$H$10000&lt;='Taux occupation 2020'!DC2)*('Liste Entrées-Sorties 2020-2021'!$I$2:$I$10000&gt;='Taux occupation 2020'!DC2))</f>
        <v>0</v>
      </c>
      <c r="DD5" s="8">
        <f>SUMPRODUCT(('Liste Entrées-Sorties 2020-2021'!$H$2:$H$10000&lt;='Taux occupation 2020'!DD2)*('Liste Entrées-Sorties 2020-2021'!$I$2:$I$10000&gt;='Taux occupation 2020'!DD2))</f>
        <v>0</v>
      </c>
      <c r="DE5" s="8">
        <f>SUMPRODUCT(('Liste Entrées-Sorties 2020-2021'!$H$2:$H$10000&lt;='Taux occupation 2020'!DE2)*('Liste Entrées-Sorties 2020-2021'!$I$2:$I$10000&gt;='Taux occupation 2020'!DE2))</f>
        <v>0</v>
      </c>
      <c r="DF5" s="8">
        <f>SUMPRODUCT(('Liste Entrées-Sorties 2020-2021'!$H$2:$H$10000&lt;='Taux occupation 2020'!DF2)*('Liste Entrées-Sorties 2020-2021'!$I$2:$I$10000&gt;='Taux occupation 2020'!DF2))</f>
        <v>0</v>
      </c>
      <c r="DG5" s="8">
        <f>SUMPRODUCT(('Liste Entrées-Sorties 2020-2021'!$H$2:$H$10000&lt;='Taux occupation 2020'!DG2)*('Liste Entrées-Sorties 2020-2021'!$I$2:$I$10000&gt;='Taux occupation 2020'!DG2))</f>
        <v>0</v>
      </c>
      <c r="DH5" s="8">
        <f>SUMPRODUCT(('Liste Entrées-Sorties 2020-2021'!$H$2:$H$10000&lt;='Taux occupation 2020'!DH2)*('Liste Entrées-Sorties 2020-2021'!$I$2:$I$10000&gt;='Taux occupation 2020'!DH2))</f>
        <v>0</v>
      </c>
      <c r="DI5" s="8">
        <f>SUMPRODUCT(('Liste Entrées-Sorties 2020-2021'!$H$2:$H$10000&lt;='Taux occupation 2020'!DI2)*('Liste Entrées-Sorties 2020-2021'!$I$2:$I$10000&gt;='Taux occupation 2020'!DI2))</f>
        <v>0</v>
      </c>
      <c r="DJ5" s="8">
        <f>SUMPRODUCT(('Liste Entrées-Sorties 2020-2021'!$H$2:$H$10000&lt;='Taux occupation 2020'!DJ2)*('Liste Entrées-Sorties 2020-2021'!$I$2:$I$10000&gt;='Taux occupation 2020'!DJ2))</f>
        <v>0</v>
      </c>
      <c r="DK5" s="8">
        <f>SUMPRODUCT(('Liste Entrées-Sorties 2020-2021'!$H$2:$H$10000&lt;='Taux occupation 2020'!DK2)*('Liste Entrées-Sorties 2020-2021'!$I$2:$I$10000&gt;='Taux occupation 2020'!DK2))</f>
        <v>0</v>
      </c>
      <c r="DL5" s="8">
        <f>SUMPRODUCT(('Liste Entrées-Sorties 2020-2021'!$H$2:$H$10000&lt;='Taux occupation 2020'!DL2)*('Liste Entrées-Sorties 2020-2021'!$I$2:$I$10000&gt;='Taux occupation 2020'!DL2))</f>
        <v>3</v>
      </c>
      <c r="DM5" s="8">
        <f>SUMPRODUCT(('Liste Entrées-Sorties 2020-2021'!$H$2:$H$10000&lt;='Taux occupation 2020'!DM2)*('Liste Entrées-Sorties 2020-2021'!$I$2:$I$10000&gt;='Taux occupation 2020'!DM2))</f>
        <v>3</v>
      </c>
      <c r="DN5" s="8">
        <f>SUMPRODUCT(('Liste Entrées-Sorties 2020-2021'!$H$2:$H$10000&lt;='Taux occupation 2020'!DN2)*('Liste Entrées-Sorties 2020-2021'!$I$2:$I$10000&gt;='Taux occupation 2020'!DN2))</f>
        <v>3</v>
      </c>
      <c r="DO5" s="8">
        <f>SUMPRODUCT(('Liste Entrées-Sorties 2020-2021'!$H$2:$H$10000&lt;='Taux occupation 2020'!DO2)*('Liste Entrées-Sorties 2020-2021'!$I$2:$I$10000&gt;='Taux occupation 2020'!DO2))</f>
        <v>3</v>
      </c>
      <c r="DP5" s="8">
        <f>SUMPRODUCT(('Liste Entrées-Sorties 2020-2021'!$H$2:$H$10000&lt;='Taux occupation 2020'!DP2)*('Liste Entrées-Sorties 2020-2021'!$I$2:$I$10000&gt;='Taux occupation 2020'!DP2))</f>
        <v>3</v>
      </c>
      <c r="DQ5" s="8">
        <f>SUMPRODUCT(('Liste Entrées-Sorties 2020-2021'!$H$2:$H$10000&lt;='Taux occupation 2020'!DQ2)*('Liste Entrées-Sorties 2020-2021'!$I$2:$I$10000&gt;='Taux occupation 2020'!DQ2))</f>
        <v>4</v>
      </c>
      <c r="DR5" s="8">
        <f>SUMPRODUCT(('Liste Entrées-Sorties 2020-2021'!$H$2:$H$10000&lt;='Taux occupation 2020'!DR2)*('Liste Entrées-Sorties 2020-2021'!$I$2:$I$10000&gt;='Taux occupation 2020'!DR2))</f>
        <v>4</v>
      </c>
      <c r="DS5" s="8">
        <f>SUMPRODUCT(('Liste Entrées-Sorties 2020-2021'!$H$2:$H$10000&lt;='Taux occupation 2020'!DS2)*('Liste Entrées-Sorties 2020-2021'!$I$2:$I$10000&gt;='Taux occupation 2020'!DS2))</f>
        <v>4</v>
      </c>
      <c r="DT5" s="8">
        <f>SUMPRODUCT(('Liste Entrées-Sorties 2020-2021'!$H$2:$H$10000&lt;='Taux occupation 2020'!DT2)*('Liste Entrées-Sorties 2020-2021'!$I$2:$I$10000&gt;='Taux occupation 2020'!DT2))</f>
        <v>6</v>
      </c>
      <c r="DU5" s="8">
        <f>SUMPRODUCT(('Liste Entrées-Sorties 2020-2021'!$H$2:$H$10000&lt;='Taux occupation 2020'!DU2)*('Liste Entrées-Sorties 2020-2021'!$I$2:$I$10000&gt;='Taux occupation 2020'!DU2))</f>
        <v>6</v>
      </c>
      <c r="DV5" s="8">
        <f>SUMPRODUCT(('Liste Entrées-Sorties 2020-2021'!$H$2:$H$10000&lt;='Taux occupation 2020'!DV2)*('Liste Entrées-Sorties 2020-2021'!$I$2:$I$10000&gt;='Taux occupation 2020'!DV2))</f>
        <v>6</v>
      </c>
      <c r="DW5" s="8">
        <f>SUMPRODUCT(('Liste Entrées-Sorties 2020-2021'!$H$2:$H$10000&lt;='Taux occupation 2020'!DW2)*('Liste Entrées-Sorties 2020-2021'!$I$2:$I$10000&gt;='Taux occupation 2020'!DW2))</f>
        <v>6</v>
      </c>
      <c r="DX5" s="8">
        <f>SUMPRODUCT(('Liste Entrées-Sorties 2020-2021'!$H$2:$H$10000&lt;='Taux occupation 2020'!DX2)*('Liste Entrées-Sorties 2020-2021'!$I$2:$I$10000&gt;='Taux occupation 2020'!DX2))</f>
        <v>6</v>
      </c>
      <c r="DY5" s="8">
        <f>SUMPRODUCT(('Liste Entrées-Sorties 2020-2021'!$H$2:$H$10000&lt;='Taux occupation 2020'!DY2)*('Liste Entrées-Sorties 2020-2021'!$I$2:$I$10000&gt;='Taux occupation 2020'!DY2))</f>
        <v>8</v>
      </c>
      <c r="DZ5" s="8">
        <f>SUMPRODUCT(('Liste Entrées-Sorties 2020-2021'!$H$2:$H$10000&lt;='Taux occupation 2020'!DZ2)*('Liste Entrées-Sorties 2020-2021'!$I$2:$I$10000&gt;='Taux occupation 2020'!DZ2))</f>
        <v>8</v>
      </c>
      <c r="EA5" s="8">
        <f>SUMPRODUCT(('Liste Entrées-Sorties 2020-2021'!$H$2:$H$10000&lt;='Taux occupation 2020'!EA2)*('Liste Entrées-Sorties 2020-2021'!$I$2:$I$10000&gt;='Taux occupation 2020'!EA2))</f>
        <v>10</v>
      </c>
      <c r="EB5" s="8">
        <f>SUMPRODUCT(('Liste Entrées-Sorties 2020-2021'!$H$2:$H$10000&lt;='Taux occupation 2020'!EB2)*('Liste Entrées-Sorties 2020-2021'!$I$2:$I$10000&gt;='Taux occupation 2020'!EB2))</f>
        <v>10</v>
      </c>
      <c r="EC5" s="8">
        <f>SUMPRODUCT(('Liste Entrées-Sorties 2020-2021'!$H$2:$H$10000&lt;='Taux occupation 2020'!EC2)*('Liste Entrées-Sorties 2020-2021'!$I$2:$I$10000&gt;='Taux occupation 2020'!EC2))</f>
        <v>10</v>
      </c>
      <c r="ED5" s="8">
        <f>SUM(CY5:EC5)/31</f>
        <v>3.3225806451612905</v>
      </c>
      <c r="EE5" s="39"/>
      <c r="EF5" s="41"/>
      <c r="EG5" s="8">
        <f>SUMPRODUCT(('Liste Entrées-Sorties 2020-2021'!$H$2:$H$10000&lt;='Taux occupation 2020'!EG2)*('Liste Entrées-Sorties 2020-2021'!$I$2:$I$10000&gt;='Taux occupation 2020'!EG2))</f>
        <v>10</v>
      </c>
      <c r="EH5" s="8">
        <f>SUMPRODUCT(('Liste Entrées-Sorties 2020-2021'!$H$2:$H$10000&lt;='Taux occupation 2020'!EH2)*('Liste Entrées-Sorties 2020-2021'!$I$2:$I$10000&gt;='Taux occupation 2020'!EH2))</f>
        <v>11</v>
      </c>
      <c r="EI5" s="8">
        <f>SUMPRODUCT(('Liste Entrées-Sorties 2020-2021'!$H$2:$H$10000&lt;='Taux occupation 2020'!EI2)*('Liste Entrées-Sorties 2020-2021'!$I$2:$I$10000&gt;='Taux occupation 2020'!EI2))</f>
        <v>11</v>
      </c>
      <c r="EJ5" s="8">
        <f>SUMPRODUCT(('Liste Entrées-Sorties 2020-2021'!$H$2:$H$10000&lt;='Taux occupation 2020'!EJ2)*('Liste Entrées-Sorties 2020-2021'!$I$2:$I$10000&gt;='Taux occupation 2020'!EJ2))</f>
        <v>11</v>
      </c>
      <c r="EK5" s="8">
        <f>SUMPRODUCT(('Liste Entrées-Sorties 2020-2021'!$H$2:$H$10000&lt;='Taux occupation 2020'!EK2)*('Liste Entrées-Sorties 2020-2021'!$I$2:$I$10000&gt;='Taux occupation 2020'!EK2))</f>
        <v>11</v>
      </c>
      <c r="EL5" s="8">
        <f>SUMPRODUCT(('Liste Entrées-Sorties 2020-2021'!$H$2:$H$10000&lt;='Taux occupation 2020'!EL2)*('Liste Entrées-Sorties 2020-2021'!$I$2:$I$10000&gt;='Taux occupation 2020'!EL2))</f>
        <v>11</v>
      </c>
      <c r="EM5" s="8">
        <f>SUMPRODUCT(('Liste Entrées-Sorties 2020-2021'!$H$2:$H$10000&lt;='Taux occupation 2020'!EM2)*('Liste Entrées-Sorties 2020-2021'!$I$2:$I$10000&gt;='Taux occupation 2020'!EM2))</f>
        <v>11</v>
      </c>
      <c r="EN5" s="8">
        <f>SUMPRODUCT(('Liste Entrées-Sorties 2020-2021'!$H$2:$H$10000&lt;='Taux occupation 2020'!EN2)*('Liste Entrées-Sorties 2020-2021'!$I$2:$I$10000&gt;='Taux occupation 2020'!EN2))</f>
        <v>11</v>
      </c>
      <c r="EO5" s="8">
        <f>SUMPRODUCT(('Liste Entrées-Sorties 2020-2021'!$H$2:$H$10000&lt;='Taux occupation 2020'!EO2)*('Liste Entrées-Sorties 2020-2021'!$I$2:$I$10000&gt;='Taux occupation 2020'!EO2))</f>
        <v>11</v>
      </c>
      <c r="EP5" s="8">
        <f>SUMPRODUCT(('Liste Entrées-Sorties 2020-2021'!$H$2:$H$10000&lt;='Taux occupation 2020'!EP2)*('Liste Entrées-Sorties 2020-2021'!$I$2:$I$10000&gt;='Taux occupation 2020'!EP2))</f>
        <v>11</v>
      </c>
      <c r="EQ5" s="8">
        <f>SUMPRODUCT(('Liste Entrées-Sorties 2020-2021'!$H$2:$H$10000&lt;='Taux occupation 2020'!EQ2)*('Liste Entrées-Sorties 2020-2021'!$I$2:$I$10000&gt;='Taux occupation 2020'!EQ2))</f>
        <v>11</v>
      </c>
      <c r="ER5" s="8">
        <f>SUMPRODUCT(('Liste Entrées-Sorties 2020-2021'!$H$2:$H$10000&lt;='Taux occupation 2020'!ER2)*('Liste Entrées-Sorties 2020-2021'!$I$2:$I$10000&gt;='Taux occupation 2020'!ER2))</f>
        <v>14</v>
      </c>
      <c r="ES5" s="8">
        <f>SUMPRODUCT(('Liste Entrées-Sorties 2020-2021'!$H$2:$H$10000&lt;='Taux occupation 2020'!ES2)*('Liste Entrées-Sorties 2020-2021'!$I$2:$I$10000&gt;='Taux occupation 2020'!ES2))</f>
        <v>15</v>
      </c>
      <c r="ET5" s="8">
        <f>SUMPRODUCT(('Liste Entrées-Sorties 2020-2021'!$H$2:$H$10000&lt;='Taux occupation 2020'!ET2)*('Liste Entrées-Sorties 2020-2021'!$I$2:$I$10000&gt;='Taux occupation 2020'!ET2))</f>
        <v>15</v>
      </c>
      <c r="EU5" s="8">
        <f>SUMPRODUCT(('Liste Entrées-Sorties 2020-2021'!$H$2:$H$10000&lt;='Taux occupation 2020'!EU2)*('Liste Entrées-Sorties 2020-2021'!$I$2:$I$10000&gt;='Taux occupation 2020'!EU2))</f>
        <v>15</v>
      </c>
      <c r="EV5" s="8">
        <f>SUMPRODUCT(('Liste Entrées-Sorties 2020-2021'!$H$2:$H$10000&lt;='Taux occupation 2020'!EV2)*('Liste Entrées-Sorties 2020-2021'!$I$2:$I$10000&gt;='Taux occupation 2020'!EV2))</f>
        <v>15</v>
      </c>
      <c r="EW5" s="8">
        <f>SUMPRODUCT(('Liste Entrées-Sorties 2020-2021'!$H$2:$H$10000&lt;='Taux occupation 2020'!EW2)*('Liste Entrées-Sorties 2020-2021'!$I$2:$I$10000&gt;='Taux occupation 2020'!EW2))</f>
        <v>20</v>
      </c>
      <c r="EX5" s="8">
        <f>SUMPRODUCT(('Liste Entrées-Sorties 2020-2021'!$H$2:$H$10000&lt;='Taux occupation 2020'!EX2)*('Liste Entrées-Sorties 2020-2021'!$I$2:$I$10000&gt;='Taux occupation 2020'!EX2))</f>
        <v>20</v>
      </c>
      <c r="EY5" s="8">
        <f>SUMPRODUCT(('Liste Entrées-Sorties 2020-2021'!$H$2:$H$10000&lt;='Taux occupation 2020'!EY2)*('Liste Entrées-Sorties 2020-2021'!$I$2:$I$10000&gt;='Taux occupation 2020'!EY2))</f>
        <v>22</v>
      </c>
      <c r="EZ5" s="8">
        <f>SUMPRODUCT(('Liste Entrées-Sorties 2020-2021'!$H$2:$H$10000&lt;='Taux occupation 2020'!EZ2)*('Liste Entrées-Sorties 2020-2021'!$I$2:$I$10000&gt;='Taux occupation 2020'!EZ2))</f>
        <v>22</v>
      </c>
      <c r="FA5" s="8">
        <f>SUMPRODUCT(('Liste Entrées-Sorties 2020-2021'!$H$2:$H$10000&lt;='Taux occupation 2020'!FA2)*('Liste Entrées-Sorties 2020-2021'!$I$2:$I$10000&gt;='Taux occupation 2020'!FA2))</f>
        <v>22</v>
      </c>
      <c r="FB5" s="8">
        <f>SUMPRODUCT(('Liste Entrées-Sorties 2020-2021'!$H$2:$H$10000&lt;='Taux occupation 2020'!FB2)*('Liste Entrées-Sorties 2020-2021'!$I$2:$I$10000&gt;='Taux occupation 2020'!FB2))</f>
        <v>22</v>
      </c>
      <c r="FC5" s="8">
        <f>SUMPRODUCT(('Liste Entrées-Sorties 2020-2021'!$H$2:$H$10000&lt;='Taux occupation 2020'!FC2)*('Liste Entrées-Sorties 2020-2021'!$I$2:$I$10000&gt;='Taux occupation 2020'!FC2))</f>
        <v>22</v>
      </c>
      <c r="FD5" s="8">
        <f>SUMPRODUCT(('Liste Entrées-Sorties 2020-2021'!$H$2:$H$10000&lt;='Taux occupation 2020'!FD2)*('Liste Entrées-Sorties 2020-2021'!$I$2:$I$10000&gt;='Taux occupation 2020'!FD2))</f>
        <v>26</v>
      </c>
      <c r="FE5" s="8">
        <f>SUMPRODUCT(('Liste Entrées-Sorties 2020-2021'!$H$2:$H$10000&lt;='Taux occupation 2020'!FE2)*('Liste Entrées-Sorties 2020-2021'!$I$2:$I$10000&gt;='Taux occupation 2020'!FE2))</f>
        <v>26</v>
      </c>
      <c r="FF5" s="8">
        <f>SUMPRODUCT(('Liste Entrées-Sorties 2020-2021'!$H$2:$H$10000&lt;='Taux occupation 2020'!FF2)*('Liste Entrées-Sorties 2020-2021'!$I$2:$I$10000&gt;='Taux occupation 2020'!FF2))</f>
        <v>27</v>
      </c>
      <c r="FG5" s="8">
        <f>SUMPRODUCT(('Liste Entrées-Sorties 2020-2021'!$H$2:$H$10000&lt;='Taux occupation 2020'!FG2)*('Liste Entrées-Sorties 2020-2021'!$I$2:$I$10000&gt;='Taux occupation 2020'!FG2))</f>
        <v>27</v>
      </c>
      <c r="FH5" s="8">
        <f>SUMPRODUCT(('Liste Entrées-Sorties 2020-2021'!$H$2:$H$10000&lt;='Taux occupation 2020'!FH2)*('Liste Entrées-Sorties 2020-2021'!$I$2:$I$10000&gt;='Taux occupation 2020'!FH2))</f>
        <v>27</v>
      </c>
      <c r="FI5" s="8">
        <f>SUMPRODUCT(('Liste Entrées-Sorties 2020-2021'!$H$2:$H$10000&lt;='Taux occupation 2020'!FI2)*('Liste Entrées-Sorties 2020-2021'!$I$2:$I$10000&gt;='Taux occupation 2020'!FI2))</f>
        <v>27</v>
      </c>
      <c r="FJ5" s="8">
        <f>SUMPRODUCT(('Liste Entrées-Sorties 2020-2021'!$H$2:$H$10000&lt;='Taux occupation 2020'!FJ2)*('Liste Entrées-Sorties 2020-2021'!$I$2:$I$10000&gt;='Taux occupation 2020'!FJ2))</f>
        <v>27</v>
      </c>
      <c r="FK5" s="14">
        <f>SUM(EG5:FJ5)/30</f>
        <v>17.7</v>
      </c>
      <c r="FL5" s="39"/>
      <c r="FM5" s="41"/>
      <c r="FN5" s="8">
        <f>SUMPRODUCT(('Liste Entrées-Sorties 2020-2021'!$H$2:$H$10000&lt;='Taux occupation 2020'!FN2)*('Liste Entrées-Sorties 2020-2021'!$I$2:$I$10000&gt;='Taux occupation 2020'!FN2))</f>
        <v>27</v>
      </c>
      <c r="FO5" s="8">
        <f>SUMPRODUCT(('Liste Entrées-Sorties 2020-2021'!$H$2:$H$10000&lt;='Taux occupation 2020'!FO2)*('Liste Entrées-Sorties 2020-2021'!$I$2:$I$10000&gt;='Taux occupation 2020'!FO2))</f>
        <v>27</v>
      </c>
      <c r="FP5" s="8">
        <f>SUMPRODUCT(('Liste Entrées-Sorties 2020-2021'!$H$2:$H$10000&lt;='Taux occupation 2020'!FP2)*('Liste Entrées-Sorties 2020-2021'!$I$2:$I$10000&gt;='Taux occupation 2020'!FP2))</f>
        <v>27</v>
      </c>
      <c r="FQ5" s="8">
        <f>SUMPRODUCT(('Liste Entrées-Sorties 2020-2021'!$H$2:$H$10000&lt;='Taux occupation 2020'!FQ2)*('Liste Entrées-Sorties 2020-2021'!$I$2:$I$10000&gt;='Taux occupation 2020'!FQ2))</f>
        <v>27</v>
      </c>
      <c r="FR5" s="8">
        <f>SUMPRODUCT(('Liste Entrées-Sorties 2020-2021'!$H$2:$H$10000&lt;='Taux occupation 2020'!FR2)*('Liste Entrées-Sorties 2020-2021'!$I$2:$I$10000&gt;='Taux occupation 2020'!FR2))</f>
        <v>27</v>
      </c>
      <c r="FS5" s="8">
        <f>SUMPRODUCT(('Liste Entrées-Sorties 2020-2021'!$H$2:$H$10000&lt;='Taux occupation 2020'!FS2)*('Liste Entrées-Sorties 2020-2021'!$I$2:$I$10000&gt;='Taux occupation 2020'!FS2))</f>
        <v>27</v>
      </c>
      <c r="FT5" s="8">
        <f>SUMPRODUCT(('Liste Entrées-Sorties 2020-2021'!$H$2:$H$10000&lt;='Taux occupation 2020'!FT2)*('Liste Entrées-Sorties 2020-2021'!$I$2:$I$10000&gt;='Taux occupation 2020'!FT2))</f>
        <v>27</v>
      </c>
      <c r="FU5" s="8">
        <f>SUMPRODUCT(('Liste Entrées-Sorties 2020-2021'!$H$2:$H$10000&lt;='Taux occupation 2020'!FU2)*('Liste Entrées-Sorties 2020-2021'!$I$2:$I$10000&gt;='Taux occupation 2020'!FU2))</f>
        <v>27</v>
      </c>
      <c r="FV5" s="8">
        <f>SUMPRODUCT(('Liste Entrées-Sorties 2020-2021'!$H$2:$H$10000&lt;='Taux occupation 2020'!FV2)*('Liste Entrées-Sorties 2020-2021'!$I$2:$I$10000&gt;='Taux occupation 2020'!FV2))</f>
        <v>29</v>
      </c>
      <c r="FW5" s="8">
        <f>SUMPRODUCT(('Liste Entrées-Sorties 2020-2021'!$H$2:$H$10000&lt;='Taux occupation 2020'!FW2)*('Liste Entrées-Sorties 2020-2021'!$I$2:$I$10000&gt;='Taux occupation 2020'!FW2))</f>
        <v>29</v>
      </c>
      <c r="FX5" s="8">
        <f>SUMPRODUCT(('Liste Entrées-Sorties 2020-2021'!$H$2:$H$10000&lt;='Taux occupation 2020'!FX2)*('Liste Entrées-Sorties 2020-2021'!$I$2:$I$10000&gt;='Taux occupation 2020'!FX2))</f>
        <v>29</v>
      </c>
      <c r="FY5" s="8">
        <f>SUMPRODUCT(('Liste Entrées-Sorties 2020-2021'!$H$2:$H$10000&lt;='Taux occupation 2020'!FY2)*('Liste Entrées-Sorties 2020-2021'!$I$2:$I$10000&gt;='Taux occupation 2020'!FY2))</f>
        <v>29</v>
      </c>
      <c r="FZ5" s="8">
        <f>SUMPRODUCT(('Liste Entrées-Sorties 2020-2021'!$H$2:$H$10000&lt;='Taux occupation 2020'!FZ2)*('Liste Entrées-Sorties 2020-2021'!$I$2:$I$10000&gt;='Taux occupation 2020'!FZ2))</f>
        <v>29</v>
      </c>
      <c r="GA5" s="8">
        <f>SUMPRODUCT(('Liste Entrées-Sorties 2020-2021'!$H$2:$H$10000&lt;='Taux occupation 2020'!GA2)*('Liste Entrées-Sorties 2020-2021'!$I$2:$I$10000&gt;='Taux occupation 2020'!GA2))</f>
        <v>29</v>
      </c>
      <c r="GB5" s="8">
        <f>SUMPRODUCT(('Liste Entrées-Sorties 2020-2021'!$H$2:$H$10000&lt;='Taux occupation 2020'!GB2)*('Liste Entrées-Sorties 2020-2021'!$I$2:$I$10000&gt;='Taux occupation 2020'!GB2))</f>
        <v>28</v>
      </c>
      <c r="GC5" s="8">
        <f>SUMPRODUCT(('Liste Entrées-Sorties 2020-2021'!$H$2:$H$10000&lt;='Taux occupation 2020'!GC2)*('Liste Entrées-Sorties 2020-2021'!$I$2:$I$10000&gt;='Taux occupation 2020'!GC2))</f>
        <v>28</v>
      </c>
      <c r="GD5" s="8">
        <f>SUMPRODUCT(('Liste Entrées-Sorties 2020-2021'!$H$2:$H$10000&lt;='Taux occupation 2020'!GD2)*('Liste Entrées-Sorties 2020-2021'!$I$2:$I$10000&gt;='Taux occupation 2020'!GD2))</f>
        <v>27</v>
      </c>
      <c r="GE5" s="8">
        <f>SUMPRODUCT(('Liste Entrées-Sorties 2020-2021'!$H$2:$H$10000&lt;='Taux occupation 2020'!GE2)*('Liste Entrées-Sorties 2020-2021'!$I$2:$I$10000&gt;='Taux occupation 2020'!GE2))</f>
        <v>27</v>
      </c>
      <c r="GF5" s="8">
        <f>SUMPRODUCT(('Liste Entrées-Sorties 2020-2021'!$H$2:$H$10000&lt;='Taux occupation 2020'!GF2)*('Liste Entrées-Sorties 2020-2021'!$I$2:$I$10000&gt;='Taux occupation 2020'!GF2))</f>
        <v>27</v>
      </c>
      <c r="GG5" s="8">
        <f>SUMPRODUCT(('Liste Entrées-Sorties 2020-2021'!$H$2:$H$10000&lt;='Taux occupation 2020'!GG2)*('Liste Entrées-Sorties 2020-2021'!$I$2:$I$10000&gt;='Taux occupation 2020'!GG2))</f>
        <v>27</v>
      </c>
      <c r="GH5" s="8">
        <f>SUMPRODUCT(('Liste Entrées-Sorties 2020-2021'!$H$2:$H$10000&lt;='Taux occupation 2020'!GH2)*('Liste Entrées-Sorties 2020-2021'!$I$2:$I$10000&gt;='Taux occupation 2020'!GH2))</f>
        <v>27</v>
      </c>
      <c r="GI5" s="8">
        <f>SUMPRODUCT(('Liste Entrées-Sorties 2020-2021'!$H$2:$H$10000&lt;='Taux occupation 2020'!GI2)*('Liste Entrées-Sorties 2020-2021'!$I$2:$I$10000&gt;='Taux occupation 2020'!GI2))</f>
        <v>27</v>
      </c>
      <c r="GJ5" s="8">
        <f>SUMPRODUCT(('Liste Entrées-Sorties 2020-2021'!$H$2:$H$10000&lt;='Taux occupation 2020'!GJ2)*('Liste Entrées-Sorties 2020-2021'!$I$2:$I$10000&gt;='Taux occupation 2020'!GJ2))</f>
        <v>27</v>
      </c>
      <c r="GK5" s="8">
        <f>SUMPRODUCT(('Liste Entrées-Sorties 2020-2021'!$H$2:$H$10000&lt;='Taux occupation 2020'!GK2)*('Liste Entrées-Sorties 2020-2021'!$I$2:$I$10000&gt;='Taux occupation 2020'!GK2))</f>
        <v>27</v>
      </c>
      <c r="GL5" s="8">
        <f>SUMPRODUCT(('Liste Entrées-Sorties 2020-2021'!$H$2:$H$10000&lt;='Taux occupation 2020'!GL2)*('Liste Entrées-Sorties 2020-2021'!$I$2:$I$10000&gt;='Taux occupation 2020'!GL2))</f>
        <v>27</v>
      </c>
      <c r="GM5" s="8">
        <f>SUMPRODUCT(('Liste Entrées-Sorties 2020-2021'!$H$2:$H$10000&lt;='Taux occupation 2020'!GM2)*('Liste Entrées-Sorties 2020-2021'!$I$2:$I$10000&gt;='Taux occupation 2020'!GM2))</f>
        <v>27</v>
      </c>
      <c r="GN5" s="8">
        <f>SUMPRODUCT(('Liste Entrées-Sorties 2020-2021'!$H$2:$H$10000&lt;='Taux occupation 2020'!GN2)*('Liste Entrées-Sorties 2020-2021'!$I$2:$I$10000&gt;='Taux occupation 2020'!GN2))</f>
        <v>27</v>
      </c>
      <c r="GO5" s="8">
        <f>SUMPRODUCT(('Liste Entrées-Sorties 2020-2021'!$H$2:$H$10000&lt;='Taux occupation 2020'!GO2)*('Liste Entrées-Sorties 2020-2021'!$I$2:$I$10000&gt;='Taux occupation 2020'!GO2))</f>
        <v>27</v>
      </c>
      <c r="GP5" s="8">
        <f>SUMPRODUCT(('Liste Entrées-Sorties 2020-2021'!$H$2:$H$10000&lt;='Taux occupation 2020'!GP2)*('Liste Entrées-Sorties 2020-2021'!$I$2:$I$10000&gt;='Taux occupation 2020'!GP2))</f>
        <v>27</v>
      </c>
      <c r="GQ5" s="8">
        <f>SUMPRODUCT(('Liste Entrées-Sorties 2020-2021'!$H$2:$H$10000&lt;='Taux occupation 2020'!GQ2)*('Liste Entrées-Sorties 2020-2021'!$I$2:$I$10000&gt;='Taux occupation 2020'!GQ2))</f>
        <v>27</v>
      </c>
      <c r="GR5" s="8">
        <f>SUMPRODUCT(('Liste Entrées-Sorties 2020-2021'!$H$2:$H$10000&lt;='Taux occupation 2020'!GR2)*('Liste Entrées-Sorties 2020-2021'!$I$2:$I$10000&gt;='Taux occupation 2020'!GR2))</f>
        <v>27</v>
      </c>
      <c r="GS5" s="16">
        <f>SUM(FN5:GR5)/31</f>
        <v>27.451612903225808</v>
      </c>
      <c r="GT5" s="39"/>
      <c r="GU5" s="41"/>
    </row>
    <row r="6" spans="1:203" ht="43.2" x14ac:dyDescent="0.3">
      <c r="A6" s="7" t="s">
        <v>29</v>
      </c>
      <c r="B6" s="21">
        <f>B5/$B3</f>
        <v>0.3125</v>
      </c>
      <c r="C6" s="21">
        <f t="shared" ref="C6:F6" si="6">C5/$B3</f>
        <v>0.3125</v>
      </c>
      <c r="D6" s="21">
        <f t="shared" si="6"/>
        <v>0.3125</v>
      </c>
      <c r="E6" s="21">
        <f t="shared" si="6"/>
        <v>0.3125</v>
      </c>
      <c r="F6" s="21">
        <f t="shared" si="6"/>
        <v>0.3125</v>
      </c>
      <c r="G6" s="21">
        <f t="shared" ref="G6" si="7">G5/$B3</f>
        <v>0.3125</v>
      </c>
      <c r="H6" s="21">
        <f t="shared" ref="H6" si="8">H5/$B3</f>
        <v>0.3125</v>
      </c>
      <c r="I6" s="21">
        <f t="shared" ref="I6" si="9">I5/$B3</f>
        <v>0.3125</v>
      </c>
      <c r="J6" s="21">
        <f t="shared" ref="J6" si="10">J5/$B3</f>
        <v>0.3125</v>
      </c>
      <c r="K6" s="21">
        <f t="shared" ref="K6" si="11">K5/$B3</f>
        <v>0.3125</v>
      </c>
      <c r="L6" s="21">
        <f t="shared" ref="L6" si="12">L5/$B3</f>
        <v>0.3125</v>
      </c>
      <c r="M6" s="21">
        <f t="shared" ref="M6" si="13">M5/$B3</f>
        <v>0.3125</v>
      </c>
      <c r="N6" s="21">
        <f t="shared" ref="N6" si="14">N5/$B3</f>
        <v>0.3125</v>
      </c>
      <c r="O6" s="21">
        <f t="shared" ref="O6" si="15">O5/$B3</f>
        <v>0.3125</v>
      </c>
      <c r="P6" s="21">
        <f t="shared" ref="P6" si="16">P5/$B3</f>
        <v>0.3125</v>
      </c>
      <c r="Q6" s="21">
        <f t="shared" ref="Q6" si="17">Q5/$B3</f>
        <v>0.3125</v>
      </c>
      <c r="R6" s="21">
        <f t="shared" ref="R6" si="18">R5/$B3</f>
        <v>0.3125</v>
      </c>
      <c r="S6" s="21">
        <f t="shared" ref="S6" si="19">S5/$B3</f>
        <v>0.3125</v>
      </c>
      <c r="T6" s="21">
        <f t="shared" ref="T6" si="20">T5/$B3</f>
        <v>0.3125</v>
      </c>
      <c r="U6" s="21">
        <f t="shared" ref="U6" si="21">U5/$B3</f>
        <v>0.3125</v>
      </c>
      <c r="V6" s="21">
        <f t="shared" ref="V6" si="22">V5/$B3</f>
        <v>0.3125</v>
      </c>
      <c r="W6" s="21">
        <f t="shared" ref="W6" si="23">W5/$B3</f>
        <v>0.3125</v>
      </c>
      <c r="X6" s="21">
        <f t="shared" ref="X6" si="24">X5/$B3</f>
        <v>0.3125</v>
      </c>
      <c r="Y6" s="21">
        <f t="shared" ref="Y6" si="25">Y5/$B3</f>
        <v>0.3125</v>
      </c>
      <c r="Z6" s="21">
        <f t="shared" ref="Z6" si="26">Z5/$B3</f>
        <v>0.3125</v>
      </c>
      <c r="AA6" s="21">
        <f t="shared" ref="AA6" si="27">AA5/$B3</f>
        <v>0.3125</v>
      </c>
      <c r="AB6" s="21">
        <f t="shared" ref="AB6" si="28">AB5/$B3</f>
        <v>0.3125</v>
      </c>
      <c r="AC6" s="21">
        <f t="shared" ref="AC6" si="29">AC5/$B3</f>
        <v>0.3125</v>
      </c>
      <c r="AD6" s="21">
        <f t="shared" ref="AD6" si="30">AD5/$B3</f>
        <v>0.3125</v>
      </c>
      <c r="AE6" s="21">
        <f t="shared" ref="AE6" si="31">AE5/$B3</f>
        <v>0.3125</v>
      </c>
      <c r="AF6" s="21">
        <f>AF5/$B3</f>
        <v>0.3125</v>
      </c>
      <c r="AG6" s="44"/>
      <c r="AH6" s="45"/>
      <c r="AI6" s="46"/>
      <c r="AJ6" s="21">
        <f>AJ5/$B3</f>
        <v>0.3125</v>
      </c>
      <c r="AK6" s="21">
        <f t="shared" ref="AK6:BM6" si="32">AK5/$B3</f>
        <v>0.3125</v>
      </c>
      <c r="AL6" s="21">
        <f t="shared" si="32"/>
        <v>0.3125</v>
      </c>
      <c r="AM6" s="21">
        <f t="shared" si="32"/>
        <v>0.3125</v>
      </c>
      <c r="AN6" s="21">
        <f t="shared" si="32"/>
        <v>0.3125</v>
      </c>
      <c r="AO6" s="21">
        <f t="shared" si="32"/>
        <v>0.3125</v>
      </c>
      <c r="AP6" s="21">
        <f t="shared" si="32"/>
        <v>0.3125</v>
      </c>
      <c r="AQ6" s="21">
        <f t="shared" si="32"/>
        <v>0.3125</v>
      </c>
      <c r="AR6" s="21">
        <f t="shared" si="32"/>
        <v>0.3125</v>
      </c>
      <c r="AS6" s="21">
        <f t="shared" si="32"/>
        <v>0.3125</v>
      </c>
      <c r="AT6" s="21">
        <f t="shared" si="32"/>
        <v>0.3125</v>
      </c>
      <c r="AU6" s="21">
        <f t="shared" si="32"/>
        <v>0.3125</v>
      </c>
      <c r="AV6" s="21">
        <f t="shared" si="32"/>
        <v>0.3125</v>
      </c>
      <c r="AW6" s="21">
        <f t="shared" si="32"/>
        <v>0.3125</v>
      </c>
      <c r="AX6" s="21">
        <f t="shared" si="32"/>
        <v>0.3125</v>
      </c>
      <c r="AY6" s="21">
        <f t="shared" si="32"/>
        <v>0.3125</v>
      </c>
      <c r="AZ6" s="21">
        <f t="shared" si="32"/>
        <v>0.3125</v>
      </c>
      <c r="BA6" s="21">
        <f t="shared" si="32"/>
        <v>0.3125</v>
      </c>
      <c r="BB6" s="21">
        <f t="shared" si="32"/>
        <v>0.3125</v>
      </c>
      <c r="BC6" s="21">
        <f t="shared" si="32"/>
        <v>0.3125</v>
      </c>
      <c r="BD6" s="21">
        <f t="shared" si="32"/>
        <v>0.3125</v>
      </c>
      <c r="BE6" s="21">
        <f t="shared" si="32"/>
        <v>0.3125</v>
      </c>
      <c r="BF6" s="21">
        <f t="shared" si="32"/>
        <v>0.3125</v>
      </c>
      <c r="BG6" s="21">
        <f t="shared" si="32"/>
        <v>0.3125</v>
      </c>
      <c r="BH6" s="21">
        <f t="shared" si="32"/>
        <v>0.3125</v>
      </c>
      <c r="BI6" s="21">
        <f t="shared" si="32"/>
        <v>0.3125</v>
      </c>
      <c r="BJ6" s="21">
        <f t="shared" si="32"/>
        <v>0.3125</v>
      </c>
      <c r="BK6" s="21">
        <f t="shared" si="32"/>
        <v>0.3125</v>
      </c>
      <c r="BL6" s="21">
        <f t="shared" si="32"/>
        <v>0.3125</v>
      </c>
      <c r="BM6" s="21">
        <f t="shared" si="32"/>
        <v>0.3125</v>
      </c>
      <c r="BN6" s="21">
        <f>BN5/$B3</f>
        <v>0.3125</v>
      </c>
      <c r="BO6" s="44"/>
      <c r="BP6" s="45"/>
      <c r="BQ6" s="46"/>
      <c r="BR6" s="21">
        <f>BN5/$B3</f>
        <v>0.3125</v>
      </c>
      <c r="BS6" s="21">
        <f t="shared" ref="BS6:CU6" si="33">BO5/$B3</f>
        <v>0.3125</v>
      </c>
      <c r="BT6" s="21">
        <f t="shared" si="33"/>
        <v>0</v>
      </c>
      <c r="BU6" s="21">
        <f t="shared" si="33"/>
        <v>0</v>
      </c>
      <c r="BV6" s="21">
        <f t="shared" si="33"/>
        <v>0.3125</v>
      </c>
      <c r="BW6" s="21">
        <f t="shared" si="33"/>
        <v>0.3125</v>
      </c>
      <c r="BX6" s="21">
        <f t="shared" si="33"/>
        <v>0.3125</v>
      </c>
      <c r="BY6" s="21">
        <f t="shared" si="33"/>
        <v>0.3125</v>
      </c>
      <c r="BZ6" s="21">
        <f t="shared" si="33"/>
        <v>0.3125</v>
      </c>
      <c r="CA6" s="21">
        <f t="shared" si="33"/>
        <v>0.3125</v>
      </c>
      <c r="CB6" s="21">
        <f t="shared" si="33"/>
        <v>0.3125</v>
      </c>
      <c r="CC6" s="21">
        <f t="shared" si="33"/>
        <v>0.3125</v>
      </c>
      <c r="CD6" s="21">
        <f t="shared" si="33"/>
        <v>0.3125</v>
      </c>
      <c r="CE6" s="21">
        <f t="shared" si="33"/>
        <v>0.3125</v>
      </c>
      <c r="CF6" s="21">
        <f t="shared" si="33"/>
        <v>0.3125</v>
      </c>
      <c r="CG6" s="21">
        <f t="shared" si="33"/>
        <v>0.3125</v>
      </c>
      <c r="CH6" s="21">
        <f t="shared" si="33"/>
        <v>0.3125</v>
      </c>
      <c r="CI6" s="21">
        <f t="shared" si="33"/>
        <v>0.3125</v>
      </c>
      <c r="CJ6" s="21">
        <f t="shared" si="33"/>
        <v>0.3125</v>
      </c>
      <c r="CK6" s="21">
        <f t="shared" si="33"/>
        <v>0.3125</v>
      </c>
      <c r="CL6" s="21">
        <f t="shared" si="33"/>
        <v>0.3125</v>
      </c>
      <c r="CM6" s="21">
        <f t="shared" si="33"/>
        <v>0.3125</v>
      </c>
      <c r="CN6" s="21">
        <f t="shared" si="33"/>
        <v>0.3125</v>
      </c>
      <c r="CO6" s="21">
        <f t="shared" si="33"/>
        <v>0.3125</v>
      </c>
      <c r="CP6" s="21">
        <f t="shared" si="33"/>
        <v>0.3125</v>
      </c>
      <c r="CQ6" s="21">
        <f t="shared" si="33"/>
        <v>0.3125</v>
      </c>
      <c r="CR6" s="21">
        <f t="shared" si="33"/>
        <v>0.3125</v>
      </c>
      <c r="CS6" s="21">
        <f t="shared" si="33"/>
        <v>0.3125</v>
      </c>
      <c r="CT6" s="21">
        <f t="shared" si="33"/>
        <v>3.125E-2</v>
      </c>
      <c r="CU6" s="21">
        <f t="shared" si="33"/>
        <v>0</v>
      </c>
      <c r="CV6" s="44"/>
      <c r="CW6" s="45"/>
      <c r="CX6" s="46"/>
      <c r="CY6" s="22">
        <f>CY5/$B3</f>
        <v>0</v>
      </c>
      <c r="CZ6" s="22">
        <f t="shared" ref="CZ6:EB6" si="34">CZ5/$B3</f>
        <v>0</v>
      </c>
      <c r="DA6" s="22">
        <f t="shared" si="34"/>
        <v>0</v>
      </c>
      <c r="DB6" s="22">
        <f t="shared" si="34"/>
        <v>0</v>
      </c>
      <c r="DC6" s="22">
        <f t="shared" si="34"/>
        <v>0</v>
      </c>
      <c r="DD6" s="22">
        <f t="shared" si="34"/>
        <v>0</v>
      </c>
      <c r="DE6" s="22">
        <f t="shared" si="34"/>
        <v>0</v>
      </c>
      <c r="DF6" s="22">
        <f t="shared" si="34"/>
        <v>0</v>
      </c>
      <c r="DG6" s="22">
        <f t="shared" si="34"/>
        <v>0</v>
      </c>
      <c r="DH6" s="22">
        <f t="shared" si="34"/>
        <v>0</v>
      </c>
      <c r="DI6" s="22">
        <f t="shared" si="34"/>
        <v>0</v>
      </c>
      <c r="DJ6" s="22">
        <f t="shared" si="34"/>
        <v>0</v>
      </c>
      <c r="DK6" s="22">
        <f t="shared" si="34"/>
        <v>0</v>
      </c>
      <c r="DL6" s="22">
        <f t="shared" si="34"/>
        <v>9.375E-2</v>
      </c>
      <c r="DM6" s="22">
        <f t="shared" si="34"/>
        <v>9.375E-2</v>
      </c>
      <c r="DN6" s="22">
        <f t="shared" si="34"/>
        <v>9.375E-2</v>
      </c>
      <c r="DO6" s="22">
        <f t="shared" si="34"/>
        <v>9.375E-2</v>
      </c>
      <c r="DP6" s="22">
        <f t="shared" si="34"/>
        <v>9.375E-2</v>
      </c>
      <c r="DQ6" s="22">
        <f t="shared" si="34"/>
        <v>0.125</v>
      </c>
      <c r="DR6" s="22">
        <f t="shared" si="34"/>
        <v>0.125</v>
      </c>
      <c r="DS6" s="22">
        <f t="shared" si="34"/>
        <v>0.125</v>
      </c>
      <c r="DT6" s="22">
        <f t="shared" si="34"/>
        <v>0.1875</v>
      </c>
      <c r="DU6" s="22">
        <f t="shared" si="34"/>
        <v>0.1875</v>
      </c>
      <c r="DV6" s="22">
        <f t="shared" si="34"/>
        <v>0.1875</v>
      </c>
      <c r="DW6" s="22">
        <f t="shared" si="34"/>
        <v>0.1875</v>
      </c>
      <c r="DX6" s="22">
        <f t="shared" si="34"/>
        <v>0.1875</v>
      </c>
      <c r="DY6" s="22">
        <f t="shared" si="34"/>
        <v>0.25</v>
      </c>
      <c r="DZ6" s="22">
        <f t="shared" si="34"/>
        <v>0.25</v>
      </c>
      <c r="EA6" s="22">
        <f t="shared" si="34"/>
        <v>0.3125</v>
      </c>
      <c r="EB6" s="22">
        <f t="shared" si="34"/>
        <v>0.3125</v>
      </c>
      <c r="EC6" s="22">
        <f>EC5/$B3</f>
        <v>0.3125</v>
      </c>
      <c r="ED6" s="44"/>
      <c r="EE6" s="45"/>
      <c r="EF6" s="46"/>
      <c r="EG6" s="22">
        <f>EG5/$B3</f>
        <v>0.3125</v>
      </c>
      <c r="EH6" s="22">
        <f t="shared" ref="EH6:FJ6" si="35">EH5/$B3</f>
        <v>0.34375</v>
      </c>
      <c r="EI6" s="22">
        <f t="shared" si="35"/>
        <v>0.34375</v>
      </c>
      <c r="EJ6" s="22">
        <f t="shared" si="35"/>
        <v>0.34375</v>
      </c>
      <c r="EK6" s="22">
        <f t="shared" si="35"/>
        <v>0.34375</v>
      </c>
      <c r="EL6" s="22">
        <f t="shared" si="35"/>
        <v>0.34375</v>
      </c>
      <c r="EM6" s="22">
        <f t="shared" si="35"/>
        <v>0.34375</v>
      </c>
      <c r="EN6" s="22">
        <f t="shared" si="35"/>
        <v>0.34375</v>
      </c>
      <c r="EO6" s="22">
        <f t="shared" si="35"/>
        <v>0.34375</v>
      </c>
      <c r="EP6" s="22">
        <f t="shared" si="35"/>
        <v>0.34375</v>
      </c>
      <c r="EQ6" s="22">
        <f t="shared" si="35"/>
        <v>0.34375</v>
      </c>
      <c r="ER6" s="22">
        <f t="shared" si="35"/>
        <v>0.4375</v>
      </c>
      <c r="ES6" s="22">
        <f t="shared" si="35"/>
        <v>0.46875</v>
      </c>
      <c r="ET6" s="22">
        <f t="shared" si="35"/>
        <v>0.46875</v>
      </c>
      <c r="EU6" s="22">
        <f t="shared" si="35"/>
        <v>0.46875</v>
      </c>
      <c r="EV6" s="22">
        <f t="shared" si="35"/>
        <v>0.46875</v>
      </c>
      <c r="EW6" s="22">
        <f t="shared" si="35"/>
        <v>0.625</v>
      </c>
      <c r="EX6" s="22">
        <f t="shared" si="35"/>
        <v>0.625</v>
      </c>
      <c r="EY6" s="22">
        <f t="shared" si="35"/>
        <v>0.6875</v>
      </c>
      <c r="EZ6" s="22">
        <f t="shared" si="35"/>
        <v>0.6875</v>
      </c>
      <c r="FA6" s="22">
        <f t="shared" si="35"/>
        <v>0.6875</v>
      </c>
      <c r="FB6" s="22">
        <f t="shared" si="35"/>
        <v>0.6875</v>
      </c>
      <c r="FC6" s="22">
        <f t="shared" si="35"/>
        <v>0.6875</v>
      </c>
      <c r="FD6" s="22">
        <f t="shared" si="35"/>
        <v>0.8125</v>
      </c>
      <c r="FE6" s="22">
        <f t="shared" si="35"/>
        <v>0.8125</v>
      </c>
      <c r="FF6" s="22">
        <f t="shared" si="35"/>
        <v>0.84375</v>
      </c>
      <c r="FG6" s="22">
        <f t="shared" si="35"/>
        <v>0.84375</v>
      </c>
      <c r="FH6" s="22">
        <f t="shared" si="35"/>
        <v>0.84375</v>
      </c>
      <c r="FI6" s="22">
        <f t="shared" si="35"/>
        <v>0.84375</v>
      </c>
      <c r="FJ6" s="22">
        <f t="shared" si="35"/>
        <v>0.84375</v>
      </c>
      <c r="FK6" s="44"/>
      <c r="FL6" s="45"/>
      <c r="FM6" s="46"/>
      <c r="FN6" s="21">
        <f>FN5/$FN3</f>
        <v>0.51923076923076927</v>
      </c>
      <c r="FO6" s="21">
        <f t="shared" ref="FO6:GR6" si="36">FO5/$FN3</f>
        <v>0.51923076923076927</v>
      </c>
      <c r="FP6" s="21">
        <f t="shared" si="36"/>
        <v>0.51923076923076927</v>
      </c>
      <c r="FQ6" s="21">
        <f t="shared" si="36"/>
        <v>0.51923076923076927</v>
      </c>
      <c r="FR6" s="21">
        <f t="shared" si="36"/>
        <v>0.51923076923076927</v>
      </c>
      <c r="FS6" s="21">
        <f t="shared" si="36"/>
        <v>0.51923076923076927</v>
      </c>
      <c r="FT6" s="21">
        <f t="shared" si="36"/>
        <v>0.51923076923076927</v>
      </c>
      <c r="FU6" s="21">
        <f t="shared" si="36"/>
        <v>0.51923076923076927</v>
      </c>
      <c r="FV6" s="21">
        <f t="shared" si="36"/>
        <v>0.55769230769230771</v>
      </c>
      <c r="FW6" s="21">
        <f t="shared" si="36"/>
        <v>0.55769230769230771</v>
      </c>
      <c r="FX6" s="21">
        <f t="shared" si="36"/>
        <v>0.55769230769230771</v>
      </c>
      <c r="FY6" s="21">
        <f t="shared" si="36"/>
        <v>0.55769230769230771</v>
      </c>
      <c r="FZ6" s="21">
        <f t="shared" si="36"/>
        <v>0.55769230769230771</v>
      </c>
      <c r="GA6" s="21">
        <f t="shared" si="36"/>
        <v>0.55769230769230771</v>
      </c>
      <c r="GB6" s="21">
        <f t="shared" si="36"/>
        <v>0.53846153846153844</v>
      </c>
      <c r="GC6" s="21">
        <f t="shared" si="36"/>
        <v>0.53846153846153844</v>
      </c>
      <c r="GD6" s="21">
        <f t="shared" si="36"/>
        <v>0.51923076923076927</v>
      </c>
      <c r="GE6" s="21">
        <f t="shared" si="36"/>
        <v>0.51923076923076927</v>
      </c>
      <c r="GF6" s="21">
        <f t="shared" si="36"/>
        <v>0.51923076923076927</v>
      </c>
      <c r="GG6" s="21">
        <f t="shared" si="36"/>
        <v>0.51923076923076927</v>
      </c>
      <c r="GH6" s="21">
        <f t="shared" si="36"/>
        <v>0.51923076923076927</v>
      </c>
      <c r="GI6" s="21">
        <f t="shared" si="36"/>
        <v>0.51923076923076927</v>
      </c>
      <c r="GJ6" s="21">
        <f t="shared" si="36"/>
        <v>0.51923076923076927</v>
      </c>
      <c r="GK6" s="21">
        <f t="shared" si="36"/>
        <v>0.51923076923076927</v>
      </c>
      <c r="GL6" s="21">
        <f t="shared" si="36"/>
        <v>0.51923076923076927</v>
      </c>
      <c r="GM6" s="21">
        <f t="shared" si="36"/>
        <v>0.51923076923076927</v>
      </c>
      <c r="GN6" s="21">
        <f t="shared" si="36"/>
        <v>0.51923076923076927</v>
      </c>
      <c r="GO6" s="21">
        <f t="shared" si="36"/>
        <v>0.51923076923076927</v>
      </c>
      <c r="GP6" s="21">
        <f t="shared" si="36"/>
        <v>0.51923076923076927</v>
      </c>
      <c r="GQ6" s="21">
        <f t="shared" si="36"/>
        <v>0.51923076923076927</v>
      </c>
      <c r="GR6" s="21">
        <f t="shared" si="36"/>
        <v>0.51923076923076927</v>
      </c>
      <c r="GS6" s="44"/>
      <c r="GT6" s="45"/>
      <c r="GU6" s="46"/>
    </row>
    <row r="9" spans="1:203" x14ac:dyDescent="0.3">
      <c r="A9" t="s">
        <v>24</v>
      </c>
    </row>
    <row r="10" spans="1:203" x14ac:dyDescent="0.3">
      <c r="B10" t="s">
        <v>25</v>
      </c>
      <c r="D10" t="s">
        <v>26</v>
      </c>
    </row>
    <row r="11" spans="1:203" x14ac:dyDescent="0.3">
      <c r="B11" t="s">
        <v>27</v>
      </c>
      <c r="D11" t="s">
        <v>28</v>
      </c>
    </row>
    <row r="13" spans="1:203" x14ac:dyDescent="0.3">
      <c r="A13" s="18"/>
    </row>
  </sheetData>
  <mergeCells count="26">
    <mergeCell ref="AG6:AI6"/>
    <mergeCell ref="BO6:BQ6"/>
    <mergeCell ref="GS6:GU6"/>
    <mergeCell ref="CV6:CX6"/>
    <mergeCell ref="ED6:EF6"/>
    <mergeCell ref="FK6:FM6"/>
    <mergeCell ref="FN3:GU3"/>
    <mergeCell ref="BR1:CX1"/>
    <mergeCell ref="CY1:EF1"/>
    <mergeCell ref="EG1:FM1"/>
    <mergeCell ref="FN1:GU1"/>
    <mergeCell ref="B3:FM3"/>
    <mergeCell ref="B1:AI1"/>
    <mergeCell ref="AJ1:BQ1"/>
    <mergeCell ref="FM4:FM5"/>
    <mergeCell ref="GT4:GT5"/>
    <mergeCell ref="GU4:GU5"/>
    <mergeCell ref="AH4:AH5"/>
    <mergeCell ref="AI4:AI5"/>
    <mergeCell ref="BP4:BP5"/>
    <mergeCell ref="BQ4:BQ5"/>
    <mergeCell ref="CW4:CW5"/>
    <mergeCell ref="CX4:CX5"/>
    <mergeCell ref="EE4:EE5"/>
    <mergeCell ref="EF4:EF5"/>
    <mergeCell ref="FL4:FL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Entrées-Sorties 2020-2021</vt:lpstr>
      <vt:lpstr>Taux occupation 2021</vt:lpstr>
      <vt:lpstr>Taux occupation 2020</vt:lpstr>
    </vt:vector>
  </TitlesOfParts>
  <Company>COALLIA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DONADIO, Lise</dc:creator>
  <cp:lastModifiedBy>DONADIO, Lise</cp:lastModifiedBy>
  <cp:lastPrinted>2021-03-17T16:19:16Z</cp:lastPrinted>
  <dcterms:created xsi:type="dcterms:W3CDTF">2021-03-16T13:29:56Z</dcterms:created>
  <dcterms:modified xsi:type="dcterms:W3CDTF">2021-03-18T10:35:53Z</dcterms:modified>
</cp:coreProperties>
</file>