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FICHE ELEVE" sheetId="1" r:id="rId1"/>
    <sheet name="MATGSCP" sheetId="2" r:id="rId2"/>
    <sheet name="FICHE SECURITE " sheetId="3" r:id="rId3"/>
    <sheet name="CONTRAT FINANCIER " sheetId="4" r:id="rId4"/>
    <sheet name="FICHE INSCRIP (VIERGE)" sheetId="5" r:id="rId5"/>
    <sheet name="FICHE SECURITE (VIERGE)" sheetId="6" r:id="rId6"/>
    <sheet name="Rapport sur la compatibilité" sheetId="7" r:id="rId7"/>
    <sheet name="Feuil4" sheetId="8" r:id="rId8"/>
  </sheets>
  <definedNames>
    <definedName name="BASEELEVE">'MATGSCP'!$A$2:$T$30</definedName>
    <definedName name="NOMS02">'MATGSCP'!$A$3:$A$18</definedName>
  </definedNames>
  <calcPr fullCalcOnLoad="1"/>
</workbook>
</file>

<file path=xl/sharedStrings.xml><?xml version="1.0" encoding="utf-8"?>
<sst xmlns="http://schemas.openxmlformats.org/spreadsheetml/2006/main" count="400" uniqueCount="261">
  <si>
    <t>MATERNELLE GS &amp; CP</t>
  </si>
  <si>
    <t xml:space="preserve">NOM </t>
  </si>
  <si>
    <t>PRENOM</t>
  </si>
  <si>
    <t>Niveau</t>
  </si>
  <si>
    <t>Tel mère</t>
  </si>
  <si>
    <t>Tél père</t>
  </si>
  <si>
    <t>email père</t>
  </si>
  <si>
    <t>email  mère</t>
  </si>
  <si>
    <t xml:space="preserve">Adresse </t>
  </si>
  <si>
    <t xml:space="preserve">CP </t>
  </si>
  <si>
    <t>VILLE</t>
  </si>
  <si>
    <t>Nationalité</t>
  </si>
  <si>
    <t>GS</t>
  </si>
  <si>
    <t>Date naissance</t>
  </si>
  <si>
    <t>Fiche d’inscription 2021/2022</t>
  </si>
  <si>
    <t>(A compléter en majuscules)</t>
  </si>
  <si>
    <t>Veuillez compléter une "fiche d'inscription" et</t>
  </si>
  <si>
    <t>une "fiche sécurité" de l'élève pour chaque enfant</t>
  </si>
  <si>
    <t xml:space="preserve">Date de naissance : </t>
  </si>
  <si>
    <t xml:space="preserve">Lieu de naissance : </t>
  </si>
  <si>
    <t>Lieu de naissance</t>
  </si>
  <si>
    <t>Mathys</t>
  </si>
  <si>
    <t>Nathan</t>
  </si>
  <si>
    <t>Mulhouse</t>
  </si>
  <si>
    <t>NOM et PRENOM</t>
  </si>
  <si>
    <t>Copie</t>
  </si>
  <si>
    <t>Classe demandée :</t>
  </si>
  <si>
    <t>Nom et prénom du père</t>
  </si>
  <si>
    <t>NOM &amp; Prénom :</t>
  </si>
  <si>
    <t>Nom et prénom de la mère</t>
  </si>
  <si>
    <t>Historique de la scolarité de l'élève</t>
  </si>
  <si>
    <t>Année scolaire</t>
  </si>
  <si>
    <t>2018/2019</t>
  </si>
  <si>
    <t>Ecole</t>
  </si>
  <si>
    <t>Ville</t>
  </si>
  <si>
    <t>Genre</t>
  </si>
  <si>
    <t>Féminin</t>
  </si>
  <si>
    <t>Masculin</t>
  </si>
  <si>
    <r>
      <rPr>
        <b/>
        <i/>
        <sz val="16"/>
        <color indexed="8"/>
        <rFont val="Century Schoolbook"/>
        <family val="1"/>
      </rPr>
      <t xml:space="preserve">Etat civil des parents </t>
    </r>
    <r>
      <rPr>
        <b/>
        <i/>
        <sz val="12"/>
        <color indexed="8"/>
        <rFont val="Century Schoolbook"/>
        <family val="1"/>
      </rPr>
      <t>(si vous êtes amenés à changer de coordonnées</t>
    </r>
  </si>
  <si>
    <t>durant l'année, merci de prévenir l'école</t>
  </si>
  <si>
    <t>Tél portable père :</t>
  </si>
  <si>
    <t>Tél portable mère :</t>
  </si>
  <si>
    <t>Sexe :</t>
  </si>
  <si>
    <t>Cette formule cherche, en fonction du contenu de la cellule b11 de la feuille "fiche élève", dans la plage de la feuille "saisie données" de A3 à S16, dans la colonne n°9. Pour ce tableau inscrivez 0 à la fin. de la formule.</t>
  </si>
  <si>
    <t>C'est une formule très utile que l'on peut mettre à toutes les sauces (ou presque), genre recherche dans un tarif etc...</t>
  </si>
  <si>
    <t>Voyez dans l'aide d'Excel tout ce que l'on faire avec cette formule et ses variantes, ainsi que sa cousine rechercheh.</t>
  </si>
  <si>
    <t>Tel dom.</t>
  </si>
  <si>
    <t xml:space="preserve">barbara.costa1204@gmail.com  </t>
  </si>
  <si>
    <t>SAINT-LOUIS</t>
  </si>
  <si>
    <t>15/A rue du Rhône</t>
  </si>
  <si>
    <t>NEUHAUS</t>
  </si>
  <si>
    <t>Française</t>
  </si>
  <si>
    <t>PIQUOT</t>
  </si>
  <si>
    <t>Diane</t>
  </si>
  <si>
    <t>Rebecca</t>
  </si>
  <si>
    <t>16 avenue Nathan Katz</t>
  </si>
  <si>
    <t>BLOTZEIM</t>
  </si>
  <si>
    <t>Saint-Louis</t>
  </si>
  <si>
    <t>CP</t>
  </si>
  <si>
    <t>COSTA MENDES</t>
  </si>
  <si>
    <t>LAMY-CHAPPUIS</t>
  </si>
  <si>
    <t>Gwendhal</t>
  </si>
  <si>
    <t>Anna</t>
  </si>
  <si>
    <t>23 rue des Fleurs</t>
  </si>
  <si>
    <t>17 route du Sipes</t>
  </si>
  <si>
    <t>10 rue des Perdrix</t>
  </si>
  <si>
    <t>HESINGUE</t>
  </si>
  <si>
    <t>ROSENAU</t>
  </si>
  <si>
    <t>Tél fixe :</t>
  </si>
  <si>
    <t>2019/2020</t>
  </si>
  <si>
    <t>2020/2021</t>
  </si>
  <si>
    <t>pas d'email</t>
  </si>
  <si>
    <t>pas de tél</t>
  </si>
  <si>
    <t xml:space="preserve">pas de tel </t>
  </si>
  <si>
    <t>SALA MBONGO Gloria</t>
  </si>
  <si>
    <t>PIQUOT Marielle</t>
  </si>
  <si>
    <t>Nom et prénom du père :</t>
  </si>
  <si>
    <t>Courriel (en majuscules) :</t>
  </si>
  <si>
    <t>Nom et prénom de la mère :</t>
  </si>
  <si>
    <t>Courriel  :</t>
  </si>
  <si>
    <t>Courriel :</t>
  </si>
  <si>
    <r>
      <t xml:space="preserve">Données concernant l'élève </t>
    </r>
    <r>
      <rPr>
        <b/>
        <i/>
        <sz val="12"/>
        <color indexed="8"/>
        <rFont val="Century Schoolbook"/>
        <family val="1"/>
      </rPr>
      <t>(inscrites sur la carte d’identité)</t>
    </r>
  </si>
  <si>
    <t>Nationalité :</t>
  </si>
  <si>
    <t>Veuillez compléter une "fiche d'inscription" et une fiche de sécurité</t>
  </si>
  <si>
    <t xml:space="preserve">  de l'élève pour chaque enfant</t>
  </si>
  <si>
    <t>CIRCULAIRE DU 20 NOVEMBRE 1963</t>
  </si>
  <si>
    <t>Adresse complète : …………………..……….…………………………………………………………….</t>
  </si>
  <si>
    <t>Déclaration des parents</t>
  </si>
  <si>
    <t xml:space="preserve">Nom et prénoms de l'élève : </t>
  </si>
  <si>
    <t xml:space="preserve">En cas d'accident ou de malaise grave suirvenant à mon enfant, </t>
  </si>
  <si>
    <t>je désire que soit appelé le docteur :</t>
  </si>
  <si>
    <t>Demande expresse de modification :</t>
  </si>
  <si>
    <t>A …………………………………………………………</t>
  </si>
  <si>
    <t>Signature des parents ou du représentant légal :</t>
  </si>
  <si>
    <t xml:space="preserve">Père : </t>
  </si>
  <si>
    <t>Mère :</t>
  </si>
  <si>
    <t>Représentant légal :</t>
  </si>
  <si>
    <t>Particularités médicales à signaler :</t>
  </si>
  <si>
    <t xml:space="preserve">En l'absence de ce docteur, le personnel enseignant de l'Ecole Privée Emmanuel </t>
  </si>
  <si>
    <t>contactera le centre d'urgence (15) et se conformera à leur décision.</t>
  </si>
  <si>
    <t>le …………………………………</t>
  </si>
  <si>
    <r>
      <t xml:space="preserve">Fiche sécurité de l'élève </t>
    </r>
    <r>
      <rPr>
        <b/>
        <i/>
        <sz val="12"/>
        <color indexed="8"/>
        <rFont val="Century Schoolbook"/>
        <family val="1"/>
      </rPr>
      <t>(une par élève)</t>
    </r>
  </si>
  <si>
    <t>Profession du père : ………………………………….</t>
  </si>
  <si>
    <t>Nom et prénom des parents ou du représentant légal  : ………...……..…...….…………………..</t>
  </si>
  <si>
    <t>mère : ……………………………………....….</t>
  </si>
  <si>
    <t>N° de téléphone permettant de les prévenir : ………...…….……...…………....…………...………</t>
  </si>
  <si>
    <t>N° de Sécurité sociale : …………………………………………………………………………….……...</t>
  </si>
  <si>
    <t>……………………………………………………………………………………………………………………………………………………………………………………..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</si>
  <si>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…………………………………………………………………………………………………………..……..</t>
  </si>
  <si>
    <t>Nom : …………………………………………………</t>
  </si>
  <si>
    <t>Tél :  ……………..………..….……………..………</t>
  </si>
  <si>
    <t>Adresse : ……………………………………………..………………………………………………………</t>
  </si>
  <si>
    <t>Nom et prénoms de l'élève :  ………...…………...………………………………………………………</t>
  </si>
  <si>
    <t>Noms et prénoms de l'élève ou des élèves :</t>
  </si>
  <si>
    <t>dans cette ligne je vais aller chercher le nom et prénom d'un élève</t>
  </si>
  <si>
    <t xml:space="preserve">dans cette ligne je vais aller chercher de son frère ou sa sœur d'une autre classe le cas échéant </t>
  </si>
  <si>
    <t>ici on envisagera de mettre soit le nom du père ou de la mère ou les deux</t>
  </si>
  <si>
    <t xml:space="preserve">une seule adresse </t>
  </si>
  <si>
    <t xml:space="preserve">En cas d'accident ou de malaise grave survenant à mon enfant, </t>
  </si>
  <si>
    <t>ROBERT</t>
  </si>
  <si>
    <t>MARTIN</t>
  </si>
  <si>
    <t>JARRIGE</t>
  </si>
  <si>
    <t>CARRY</t>
  </si>
  <si>
    <t>Jean</t>
  </si>
  <si>
    <t>Jérôme</t>
  </si>
  <si>
    <t>Pierre</t>
  </si>
  <si>
    <t>Charline</t>
  </si>
  <si>
    <t>BLINDER</t>
  </si>
  <si>
    <t>RUBAIN</t>
  </si>
  <si>
    <t>BOGDAN</t>
  </si>
  <si>
    <t>COSTE MENDES</t>
  </si>
  <si>
    <t>KOUATCHET</t>
  </si>
  <si>
    <t>ROHAMI</t>
  </si>
  <si>
    <t>Guebwiller</t>
  </si>
  <si>
    <t>Altkirch</t>
  </si>
  <si>
    <t>06 82 66 22 85</t>
  </si>
  <si>
    <t xml:space="preserve"> 0041.76.427.85.10</t>
  </si>
  <si>
    <t>06 88 58 67 01</t>
  </si>
  <si>
    <t>06 16 33 11 52</t>
  </si>
  <si>
    <t xml:space="preserve"> 07 62 31 91 65</t>
  </si>
  <si>
    <t>06.84.05.35.25</t>
  </si>
  <si>
    <t>06.78.78.54.11</t>
  </si>
  <si>
    <t>06.61.20.27.82</t>
  </si>
  <si>
    <t>06.81.37.27.82</t>
  </si>
  <si>
    <t>06 83 47 69 65</t>
  </si>
  <si>
    <t>06 61 23 45 77</t>
  </si>
  <si>
    <t>06 61 78 45 12</t>
  </si>
  <si>
    <t>07 62 45 65 15</t>
  </si>
  <si>
    <t>06.77.22.89.01</t>
  </si>
  <si>
    <t>06 36 58 19 96</t>
  </si>
  <si>
    <t>06 21 55 13 31</t>
  </si>
  <si>
    <t>06 30 16 67 11</t>
  </si>
  <si>
    <t>06 83 00 98 71</t>
  </si>
  <si>
    <t>06.63.67.58.30</t>
  </si>
  <si>
    <t>06.84.76.15.57</t>
  </si>
  <si>
    <t>07.83.70.44.21</t>
  </si>
  <si>
    <t>06.58.04.62.66</t>
  </si>
  <si>
    <t>06.50.04.62.56</t>
  </si>
  <si>
    <t>07.83.00.64.21</t>
  </si>
  <si>
    <t>06.50.44.32.66</t>
  </si>
  <si>
    <t>06.50.44.62.66</t>
  </si>
  <si>
    <t>07 39 65 45 88</t>
  </si>
  <si>
    <t>09 75 59 48 79</t>
  </si>
  <si>
    <t>03 89 99 34 98</t>
  </si>
  <si>
    <t>03.89.55.27.58</t>
  </si>
  <si>
    <t>03.89.43.27.58</t>
  </si>
  <si>
    <t>03.89.67.77.71</t>
  </si>
  <si>
    <t>06.61.28.57.82</t>
  </si>
  <si>
    <t>06.61.24.27.82</t>
  </si>
  <si>
    <t>helder.barbosa08@gmail.com</t>
  </si>
  <si>
    <t>alfredo.bogdan@atag-law.ch</t>
  </si>
  <si>
    <t>neuhaus.pat@gmail.com</t>
  </si>
  <si>
    <t>patrickpiquot@hotmail.fr</t>
  </si>
  <si>
    <t>gu.fl@libero.it</t>
  </si>
  <si>
    <t>samuel.rubain@gmail.com</t>
  </si>
  <si>
    <t>gilles.binder16@gmail.com</t>
  </si>
  <si>
    <t>gaelle.lehmann@gmail.com</t>
  </si>
  <si>
    <t>claudia.costa@gmail.com</t>
  </si>
  <si>
    <t>marc.lamychappuis@gmail.com</t>
  </si>
  <si>
    <t>kouatchetpatrice@yahoo.fr</t>
  </si>
  <si>
    <t>angellastar@yahoo.fr</t>
  </si>
  <si>
    <t>cathy.10@hotmail.fr</t>
  </si>
  <si>
    <t>patrobert68@gmail.com</t>
  </si>
  <si>
    <t>michael.martin@gmail.com</t>
  </si>
  <si>
    <t>j.jarrige@hotmail.fr</t>
  </si>
  <si>
    <t>carrypierre67@gmail.com</t>
  </si>
  <si>
    <t>claudia.martin13@gmail.com</t>
  </si>
  <si>
    <t>marie.martin@gmail.com</t>
  </si>
  <si>
    <t>12 rue du Marquis de Puisieux</t>
  </si>
  <si>
    <t>20, rue des Fleurs</t>
  </si>
  <si>
    <t xml:space="preserve">10, rue de La Fontaine </t>
  </si>
  <si>
    <t>10, route de Mulhouse</t>
  </si>
  <si>
    <t>15, av gal de Gaulle</t>
  </si>
  <si>
    <t>4 rue Delemont</t>
  </si>
  <si>
    <t>4, rue de la Commanderie</t>
  </si>
  <si>
    <t>10 rue des Tulipes</t>
  </si>
  <si>
    <t>12, rue de la République</t>
  </si>
  <si>
    <t>30 A, route de Bâle</t>
  </si>
  <si>
    <t>BARTENHEIM</t>
  </si>
  <si>
    <t>COSTA Helder</t>
  </si>
  <si>
    <t>DA SILVA  Barbara</t>
  </si>
  <si>
    <t>BOGDAN Alfredo</t>
  </si>
  <si>
    <t>FLAMMINI</t>
  </si>
  <si>
    <t>FLAMMINI Gilles</t>
  </si>
  <si>
    <t>BENDIC Natalie</t>
  </si>
  <si>
    <t>NEUHAUS Patrick</t>
  </si>
  <si>
    <t>NEUHAUS Maria</t>
  </si>
  <si>
    <t>neuhaus.maria@gmail.com</t>
  </si>
  <si>
    <t>BLINDER Gilles</t>
  </si>
  <si>
    <t>BINDER Gaelle</t>
  </si>
  <si>
    <t>RUBAIN Samuel</t>
  </si>
  <si>
    <t>RUBAIN Bénédicte</t>
  </si>
  <si>
    <t>benedicte.rubAin@gmail.com</t>
  </si>
  <si>
    <t>PIQUOT Patrick</t>
  </si>
  <si>
    <t>ROHAMI Riad</t>
  </si>
  <si>
    <t>ROHAMI Catherine</t>
  </si>
  <si>
    <t>KOUATCHET Jérémie</t>
  </si>
  <si>
    <t xml:space="preserve">PEDTJI Angèla </t>
  </si>
  <si>
    <t>martine.lamychappuis@gmail.com</t>
  </si>
  <si>
    <t>LAMY-CHAPPUIS Marc</t>
  </si>
  <si>
    <t>LAMY-CHAPPUIS Martine</t>
  </si>
  <si>
    <t>FARIA BARBASA Henri</t>
  </si>
  <si>
    <t>DA SILVA Barbara</t>
  </si>
  <si>
    <t>marielle77@hotmail.fr</t>
  </si>
  <si>
    <t>ROBERT Michel</t>
  </si>
  <si>
    <t>ROBERT Murielle</t>
  </si>
  <si>
    <t xml:space="preserve">JARRIGE Jean  </t>
  </si>
  <si>
    <t xml:space="preserve">MARTIN Michael </t>
  </si>
  <si>
    <t>NATCHA Claudia</t>
  </si>
  <si>
    <t>JARRIGE Hélène</t>
  </si>
  <si>
    <t xml:space="preserve">CARRY Pierre </t>
  </si>
  <si>
    <t xml:space="preserve">MARTIN Marie </t>
  </si>
  <si>
    <t>Sexe</t>
  </si>
  <si>
    <t>F</t>
  </si>
  <si>
    <t>G</t>
  </si>
  <si>
    <t>Données concernant l'élève (inscrites sur la carte d’identité)</t>
  </si>
  <si>
    <t>Etat civil des parents (si vous êtes amenés à changer de coordonnées</t>
  </si>
  <si>
    <t xml:space="preserve">pas de tél </t>
  </si>
  <si>
    <t>Nom &amp; Prénom :</t>
  </si>
  <si>
    <t>COSTE MENDES Diane</t>
  </si>
  <si>
    <t xml:space="preserve">   photo de l'enfant</t>
  </si>
  <si>
    <t xml:space="preserve">Nom : </t>
  </si>
  <si>
    <t xml:space="preserve">Adresse : </t>
  </si>
  <si>
    <t xml:space="preserve">Tél :  </t>
  </si>
  <si>
    <t>Nom et prénom des parents ou du représentant légal  :</t>
  </si>
  <si>
    <t xml:space="preserve">Adresse complète : </t>
  </si>
  <si>
    <t>Profession du père :</t>
  </si>
  <si>
    <t xml:space="preserve">mère : </t>
  </si>
  <si>
    <t xml:space="preserve">N° de téléphone permettant de les prévenir : </t>
  </si>
  <si>
    <t xml:space="preserve">N° de Sécurité sociale : </t>
  </si>
  <si>
    <t>Père</t>
  </si>
  <si>
    <t>Mère</t>
  </si>
  <si>
    <t>le :</t>
  </si>
  <si>
    <t>A :</t>
  </si>
  <si>
    <t>Fiche sécurité de l'élève (une par élève)</t>
  </si>
  <si>
    <t>ne rien saisir dans la colonne A !</t>
  </si>
  <si>
    <t xml:space="preserve">  CIRCULAIRE DU 20 NOVEMBRE 1963</t>
  </si>
  <si>
    <t>J'ai juste inscrit la formule cherchant le nom et le prénom</t>
  </si>
  <si>
    <t>Contrat financier 2021 / 2022</t>
  </si>
  <si>
    <t>Je n'ai rien modifié sur cette feuille</t>
  </si>
  <si>
    <t>KOUATCHET Nathan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</si>
</sst>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d\-mmm\-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0##&quot;/&quot;000&quot; &quot;00&quot; &quot;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2"/>
      <color indexed="8"/>
      <name val="Century Schoolbook"/>
      <family val="1"/>
    </font>
    <font>
      <b/>
      <i/>
      <sz val="12"/>
      <color indexed="8"/>
      <name val="Century Schoolbook"/>
      <family val="1"/>
    </font>
    <font>
      <b/>
      <i/>
      <sz val="11"/>
      <color indexed="8"/>
      <name val="Century Schoolbook"/>
      <family val="1"/>
    </font>
    <font>
      <b/>
      <i/>
      <sz val="14"/>
      <color indexed="8"/>
      <name val="Century Schoolbook"/>
      <family val="1"/>
    </font>
    <font>
      <sz val="12"/>
      <color indexed="8"/>
      <name val="Century Schoolbook"/>
      <family val="1"/>
    </font>
    <font>
      <b/>
      <sz val="12"/>
      <color indexed="8"/>
      <name val="Century Schoolbook"/>
      <family val="1"/>
    </font>
    <font>
      <b/>
      <i/>
      <sz val="16"/>
      <color indexed="8"/>
      <name val="Century Schoolbook"/>
      <family val="1"/>
    </font>
    <font>
      <sz val="9"/>
      <color indexed="8"/>
      <name val="Century Schoolbook"/>
      <family val="1"/>
    </font>
    <font>
      <sz val="8"/>
      <color indexed="8"/>
      <name val="Century Schoolbook"/>
      <family val="1"/>
    </font>
    <font>
      <b/>
      <sz val="11"/>
      <color indexed="8"/>
      <name val="Century Schoolbook"/>
      <family val="1"/>
    </font>
    <font>
      <sz val="11"/>
      <color indexed="8"/>
      <name val="Century Schoolbook"/>
      <family val="1"/>
    </font>
    <font>
      <sz val="11"/>
      <name val="Century Schoolbook"/>
      <family val="1"/>
    </font>
    <font>
      <sz val="14"/>
      <color indexed="8"/>
      <name val="Calibri"/>
      <family val="2"/>
    </font>
    <font>
      <sz val="12"/>
      <color indexed="8"/>
      <name val="Wingdings"/>
      <family val="0"/>
    </font>
    <font>
      <sz val="16"/>
      <color indexed="8"/>
      <name val="Calibri"/>
      <family val="2"/>
    </font>
    <font>
      <u val="single"/>
      <sz val="11"/>
      <color indexed="8"/>
      <name val="Century Schoolbook"/>
      <family val="1"/>
    </font>
    <font>
      <sz val="16"/>
      <color indexed="8"/>
      <name val="Century Schoolbook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2"/>
      <color indexed="8"/>
      <name val="Century Schoolbook"/>
      <family val="1"/>
    </font>
    <font>
      <b/>
      <sz val="14"/>
      <color indexed="8"/>
      <name val="Century Schoolbook"/>
      <family val="1"/>
    </font>
    <font>
      <b/>
      <i/>
      <u val="single"/>
      <sz val="14"/>
      <color indexed="8"/>
      <name val="Century Schoolbook"/>
      <family val="1"/>
    </font>
    <font>
      <b/>
      <i/>
      <sz val="12"/>
      <color indexed="8"/>
      <name val="Calibri"/>
      <family val="2"/>
    </font>
    <font>
      <b/>
      <i/>
      <sz val="20"/>
      <color indexed="8"/>
      <name val="Calibri"/>
      <family val="2"/>
    </font>
    <font>
      <i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2"/>
      <color indexed="8"/>
      <name val="New York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1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0" borderId="0" applyNumberFormat="0" applyBorder="0" applyAlignment="0" applyProtection="0"/>
    <xf numFmtId="9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7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33" borderId="0" xfId="0" applyFont="1" applyFill="1" applyBorder="1" applyAlignment="1">
      <alignment horizontal="left" vertical="center" indent="2"/>
    </xf>
    <xf numFmtId="0" fontId="0" fillId="33" borderId="0" xfId="0" applyFill="1" applyBorder="1" applyAlignment="1">
      <alignment/>
    </xf>
    <xf numFmtId="0" fontId="5" fillId="34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8" fillId="33" borderId="0" xfId="0" applyFont="1" applyFill="1" applyBorder="1" applyAlignment="1">
      <alignment horizontal="left" vertical="center" indent="2"/>
    </xf>
    <xf numFmtId="0" fontId="16" fillId="33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1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indent="2"/>
    </xf>
    <xf numFmtId="0" fontId="12" fillId="35" borderId="11" xfId="0" applyFont="1" applyFill="1" applyBorder="1" applyAlignment="1">
      <alignment horizontal="left"/>
    </xf>
    <xf numFmtId="0" fontId="12" fillId="35" borderId="11" xfId="0" applyFont="1" applyFill="1" applyBorder="1" applyAlignment="1">
      <alignment horizontal="center"/>
    </xf>
    <xf numFmtId="164" fontId="12" fillId="35" borderId="11" xfId="0" applyNumberFormat="1" applyFont="1" applyFill="1" applyBorder="1" applyAlignment="1">
      <alignment horizontal="right"/>
    </xf>
    <xf numFmtId="0" fontId="9" fillId="35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/>
    </xf>
    <xf numFmtId="0" fontId="12" fillId="0" borderId="0" xfId="0" applyFont="1" applyAlignment="1">
      <alignment/>
    </xf>
    <xf numFmtId="0" fontId="0" fillId="34" borderId="0" xfId="0" applyFill="1" applyBorder="1" applyAlignment="1">
      <alignment/>
    </xf>
    <xf numFmtId="0" fontId="12" fillId="0" borderId="0" xfId="0" applyFont="1" applyAlignment="1">
      <alignment horizontal="center"/>
    </xf>
    <xf numFmtId="0" fontId="10" fillId="35" borderId="11" xfId="0" applyFont="1" applyFill="1" applyBorder="1" applyAlignment="1">
      <alignment horizontal="center" wrapText="1"/>
    </xf>
    <xf numFmtId="0" fontId="12" fillId="35" borderId="11" xfId="0" applyFont="1" applyFill="1" applyBorder="1" applyAlignment="1">
      <alignment/>
    </xf>
    <xf numFmtId="0" fontId="12" fillId="35" borderId="11" xfId="0" applyFont="1" applyFill="1" applyBorder="1" applyAlignment="1">
      <alignment horizontal="left" vertical="center"/>
    </xf>
    <xf numFmtId="14" fontId="12" fillId="35" borderId="11" xfId="0" applyNumberFormat="1" applyFont="1" applyFill="1" applyBorder="1" applyAlignment="1">
      <alignment horizontal="center"/>
    </xf>
    <xf numFmtId="14" fontId="12" fillId="35" borderId="11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/>
    </xf>
    <xf numFmtId="0" fontId="12" fillId="35" borderId="11" xfId="0" applyFont="1" applyFill="1" applyBorder="1" applyAlignment="1">
      <alignment wrapText="1"/>
    </xf>
    <xf numFmtId="0" fontId="12" fillId="35" borderId="11" xfId="0" applyNumberFormat="1" applyFont="1" applyFill="1" applyBorder="1" applyAlignment="1">
      <alignment/>
    </xf>
    <xf numFmtId="0" fontId="12" fillId="35" borderId="11" xfId="0" applyNumberFormat="1" applyFont="1" applyFill="1" applyBorder="1" applyAlignment="1">
      <alignment vertical="center"/>
    </xf>
    <xf numFmtId="0" fontId="12" fillId="35" borderId="11" xfId="0" applyFont="1" applyFill="1" applyBorder="1" applyAlignment="1">
      <alignment vertical="center"/>
    </xf>
    <xf numFmtId="49" fontId="12" fillId="35" borderId="11" xfId="0" applyNumberFormat="1" applyFont="1" applyFill="1" applyBorder="1" applyAlignment="1">
      <alignment horizontal="left"/>
    </xf>
    <xf numFmtId="0" fontId="12" fillId="36" borderId="11" xfId="0" applyFont="1" applyFill="1" applyBorder="1" applyAlignment="1">
      <alignment horizontal="center"/>
    </xf>
    <xf numFmtId="49" fontId="12" fillId="36" borderId="11" xfId="0" applyNumberFormat="1" applyFont="1" applyFill="1" applyBorder="1" applyAlignment="1">
      <alignment horizontal="left"/>
    </xf>
    <xf numFmtId="0" fontId="12" fillId="36" borderId="11" xfId="0" applyFont="1" applyFill="1" applyBorder="1" applyAlignment="1">
      <alignment horizontal="left"/>
    </xf>
    <xf numFmtId="164" fontId="12" fillId="36" borderId="11" xfId="0" applyNumberFormat="1" applyFont="1" applyFill="1" applyBorder="1" applyAlignment="1">
      <alignment horizontal="right"/>
    </xf>
    <xf numFmtId="0" fontId="12" fillId="36" borderId="11" xfId="0" applyFont="1" applyFill="1" applyBorder="1" applyAlignment="1">
      <alignment/>
    </xf>
    <xf numFmtId="0" fontId="12" fillId="36" borderId="11" xfId="0" applyFont="1" applyFill="1" applyBorder="1" applyAlignment="1">
      <alignment horizontal="left" vertical="center"/>
    </xf>
    <xf numFmtId="0" fontId="12" fillId="36" borderId="11" xfId="0" applyFont="1" applyFill="1" applyBorder="1" applyAlignment="1">
      <alignment/>
    </xf>
    <xf numFmtId="0" fontId="12" fillId="36" borderId="11" xfId="0" applyFont="1" applyFill="1" applyBorder="1" applyAlignment="1">
      <alignment vertical="center"/>
    </xf>
    <xf numFmtId="0" fontId="12" fillId="36" borderId="11" xfId="0" applyFont="1" applyFill="1" applyBorder="1" applyAlignment="1">
      <alignment wrapText="1"/>
    </xf>
    <xf numFmtId="0" fontId="12" fillId="36" borderId="11" xfId="0" applyFont="1" applyFill="1" applyBorder="1" applyAlignment="1">
      <alignment horizontal="center" wrapText="1"/>
    </xf>
    <xf numFmtId="0" fontId="12" fillId="36" borderId="11" xfId="0" applyFont="1" applyFill="1" applyBorder="1" applyAlignment="1">
      <alignment horizontal="left"/>
    </xf>
    <xf numFmtId="0" fontId="12" fillId="36" borderId="11" xfId="0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0" fontId="12" fillId="36" borderId="11" xfId="0" applyFont="1" applyFill="1" applyBorder="1" applyAlignment="1">
      <alignment vertical="center"/>
    </xf>
    <xf numFmtId="14" fontId="12" fillId="36" borderId="11" xfId="0" applyNumberFormat="1" applyFont="1" applyFill="1" applyBorder="1" applyAlignment="1">
      <alignment horizontal="center"/>
    </xf>
    <xf numFmtId="14" fontId="12" fillId="36" borderId="11" xfId="0" applyNumberFormat="1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49" fontId="12" fillId="35" borderId="11" xfId="0" applyNumberFormat="1" applyFont="1" applyFill="1" applyBorder="1" applyAlignment="1">
      <alignment horizontal="center"/>
    </xf>
    <xf numFmtId="164" fontId="12" fillId="35" borderId="11" xfId="0" applyNumberFormat="1" applyFont="1" applyFill="1" applyBorder="1" applyAlignment="1">
      <alignment horizontal="center"/>
    </xf>
    <xf numFmtId="164" fontId="12" fillId="36" borderId="11" xfId="0" applyNumberFormat="1" applyFont="1" applyFill="1" applyBorder="1" applyAlignment="1">
      <alignment horizontal="center"/>
    </xf>
    <xf numFmtId="0" fontId="12" fillId="36" borderId="11" xfId="0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14" fontId="20" fillId="0" borderId="0" xfId="0" applyNumberFormat="1" applyFont="1" applyBorder="1" applyAlignment="1">
      <alignment horizontal="left"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6" fillId="34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left" vertical="center" indent="2"/>
    </xf>
    <xf numFmtId="0" fontId="21" fillId="0" borderId="0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0" fillId="34" borderId="14" xfId="0" applyFill="1" applyBorder="1" applyAlignment="1">
      <alignment/>
    </xf>
    <xf numFmtId="0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34" borderId="0" xfId="0" applyFont="1" applyFill="1" applyBorder="1" applyAlignment="1">
      <alignment vertical="center"/>
    </xf>
    <xf numFmtId="0" fontId="12" fillId="35" borderId="11" xfId="0" applyFont="1" applyFill="1" applyBorder="1" applyAlignment="1">
      <alignment horizontal="left" vertical="center"/>
    </xf>
    <xf numFmtId="14" fontId="12" fillId="36" borderId="11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 quotePrefix="1">
      <alignment vertical="center"/>
    </xf>
    <xf numFmtId="0" fontId="12" fillId="34" borderId="0" xfId="0" applyFont="1" applyFill="1" applyAlignment="1">
      <alignment/>
    </xf>
    <xf numFmtId="0" fontId="12" fillId="36" borderId="11" xfId="0" applyNumberFormat="1" applyFont="1" applyFill="1" applyBorder="1" applyAlignment="1">
      <alignment vertical="center"/>
    </xf>
    <xf numFmtId="0" fontId="12" fillId="36" borderId="11" xfId="0" applyNumberFormat="1" applyFont="1" applyFill="1" applyBorder="1" applyAlignment="1">
      <alignment/>
    </xf>
    <xf numFmtId="0" fontId="12" fillId="37" borderId="11" xfId="0" applyFont="1" applyFill="1" applyBorder="1" applyAlignment="1">
      <alignment horizontal="center" vertical="center" wrapText="1"/>
    </xf>
    <xf numFmtId="49" fontId="12" fillId="37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20" fillId="33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Fill="1" applyBorder="1" applyAlignment="1">
      <alignment/>
    </xf>
    <xf numFmtId="0" fontId="20" fillId="0" borderId="21" xfId="0" applyFont="1" applyBorder="1" applyAlignment="1">
      <alignment/>
    </xf>
    <xf numFmtId="0" fontId="24" fillId="0" borderId="21" xfId="0" applyFont="1" applyBorder="1" applyAlignment="1">
      <alignment vertical="center"/>
    </xf>
    <xf numFmtId="0" fontId="20" fillId="0" borderId="21" xfId="0" applyFont="1" applyFill="1" applyBorder="1" applyAlignment="1">
      <alignment/>
    </xf>
    <xf numFmtId="0" fontId="24" fillId="0" borderId="21" xfId="0" applyFont="1" applyFill="1" applyBorder="1" applyAlignment="1">
      <alignment horizontal="left" vertical="center" indent="2"/>
    </xf>
    <xf numFmtId="0" fontId="24" fillId="33" borderId="21" xfId="0" applyFont="1" applyFill="1" applyBorder="1" applyAlignment="1">
      <alignment horizontal="left" vertical="center" indent="2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2" xfId="0" applyFont="1" applyBorder="1" applyAlignment="1">
      <alignment/>
    </xf>
    <xf numFmtId="0" fontId="20" fillId="33" borderId="22" xfId="0" applyFont="1" applyFill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1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2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2" fillId="0" borderId="11" xfId="0" applyFont="1" applyFill="1" applyBorder="1" applyAlignment="1">
      <alignment/>
    </xf>
    <xf numFmtId="14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left"/>
    </xf>
    <xf numFmtId="164" fontId="12" fillId="0" borderId="11" xfId="0" applyNumberFormat="1" applyFont="1" applyFill="1" applyBorder="1" applyAlignment="1">
      <alignment horizontal="right"/>
    </xf>
    <xf numFmtId="164" fontId="12" fillId="0" borderId="11" xfId="0" applyNumberFormat="1" applyFont="1" applyFill="1" applyBorder="1" applyAlignment="1">
      <alignment horizontal="center"/>
    </xf>
    <xf numFmtId="0" fontId="12" fillId="0" borderId="19" xfId="0" applyFont="1" applyBorder="1" applyAlignment="1">
      <alignment/>
    </xf>
    <xf numFmtId="0" fontId="11" fillId="37" borderId="31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37" borderId="32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35" borderId="32" xfId="0" applyFont="1" applyFill="1" applyBorder="1" applyAlignment="1">
      <alignment/>
    </xf>
    <xf numFmtId="0" fontId="12" fillId="0" borderId="33" xfId="0" applyFont="1" applyBorder="1" applyAlignment="1">
      <alignment horizontal="center"/>
    </xf>
    <xf numFmtId="0" fontId="12" fillId="36" borderId="32" xfId="0" applyFont="1" applyFill="1" applyBorder="1" applyAlignment="1">
      <alignment/>
    </xf>
    <xf numFmtId="0" fontId="12" fillId="36" borderId="32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14" fontId="12" fillId="0" borderId="35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left"/>
    </xf>
    <xf numFmtId="164" fontId="12" fillId="0" borderId="35" xfId="0" applyNumberFormat="1" applyFont="1" applyFill="1" applyBorder="1" applyAlignment="1">
      <alignment horizontal="right"/>
    </xf>
    <xf numFmtId="164" fontId="12" fillId="0" borderId="35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right"/>
    </xf>
    <xf numFmtId="14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20" fillId="34" borderId="0" xfId="0" applyFont="1" applyFill="1" applyBorder="1" applyAlignment="1">
      <alignment/>
    </xf>
    <xf numFmtId="0" fontId="20" fillId="34" borderId="0" xfId="0" applyFont="1" applyFill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/>
    </xf>
    <xf numFmtId="0" fontId="54" fillId="35" borderId="11" xfId="45" applyFill="1" applyBorder="1" applyAlignment="1">
      <alignment horizontal="left"/>
    </xf>
    <xf numFmtId="0" fontId="13" fillId="35" borderId="11" xfId="45" applyFont="1" applyFill="1" applyBorder="1" applyAlignment="1">
      <alignment horizontal="left"/>
    </xf>
    <xf numFmtId="0" fontId="54" fillId="36" borderId="11" xfId="45" applyFill="1" applyBorder="1" applyAlignment="1">
      <alignment horizontal="left"/>
    </xf>
    <xf numFmtId="0" fontId="54" fillId="36" borderId="11" xfId="45" applyFill="1" applyBorder="1" applyAlignment="1">
      <alignment horizontal="left" vertical="center"/>
    </xf>
    <xf numFmtId="0" fontId="54" fillId="0" borderId="11" xfId="45" applyFill="1" applyBorder="1" applyAlignment="1">
      <alignment horizontal="left"/>
    </xf>
    <xf numFmtId="0" fontId="54" fillId="0" borderId="35" xfId="45" applyFill="1" applyBorder="1" applyAlignment="1">
      <alignment horizontal="left"/>
    </xf>
    <xf numFmtId="0" fontId="12" fillId="0" borderId="0" xfId="0" applyFont="1" applyAlignment="1">
      <alignment horizontal="left"/>
    </xf>
    <xf numFmtId="0" fontId="17" fillId="35" borderId="11" xfId="45" applyFont="1" applyFill="1" applyBorder="1" applyAlignment="1">
      <alignment horizontal="left" vertical="center"/>
    </xf>
    <xf numFmtId="0" fontId="12" fillId="35" borderId="11" xfId="0" applyFont="1" applyFill="1" applyBorder="1" applyAlignment="1">
      <alignment horizontal="left" vertical="center"/>
    </xf>
    <xf numFmtId="0" fontId="54" fillId="35" borderId="11" xfId="45" applyFill="1" applyBorder="1" applyAlignment="1">
      <alignment horizontal="left" vertical="center"/>
    </xf>
    <xf numFmtId="0" fontId="12" fillId="0" borderId="25" xfId="0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21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 indent="2"/>
    </xf>
    <xf numFmtId="0" fontId="27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0" fontId="26" fillId="0" borderId="21" xfId="0" applyFont="1" applyFill="1" applyBorder="1" applyAlignment="1">
      <alignment horizontal="left" vertical="center" indent="2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/>
    </xf>
    <xf numFmtId="0" fontId="12" fillId="0" borderId="41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42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indent="2"/>
    </xf>
    <xf numFmtId="0" fontId="24" fillId="0" borderId="0" xfId="0" applyFont="1" applyBorder="1" applyAlignment="1">
      <alignment horizontal="left" vertical="center" indent="2"/>
    </xf>
    <xf numFmtId="0" fontId="24" fillId="33" borderId="21" xfId="0" applyFont="1" applyFill="1" applyBorder="1" applyAlignment="1">
      <alignment horizontal="left" vertical="center" indent="2"/>
    </xf>
    <xf numFmtId="0" fontId="24" fillId="33" borderId="0" xfId="0" applyFont="1" applyFill="1" applyBorder="1" applyAlignment="1">
      <alignment horizontal="left" vertical="center" indent="2"/>
    </xf>
    <xf numFmtId="0" fontId="24" fillId="33" borderId="22" xfId="0" applyFont="1" applyFill="1" applyBorder="1" applyAlignment="1">
      <alignment horizontal="left" vertical="center" indent="2"/>
    </xf>
    <xf numFmtId="0" fontId="26" fillId="0" borderId="21" xfId="0" applyFont="1" applyFill="1" applyBorder="1" applyAlignment="1">
      <alignment horizontal="left" vertical="center" indent="2"/>
    </xf>
    <xf numFmtId="0" fontId="26" fillId="0" borderId="0" xfId="0" applyFont="1" applyFill="1" applyBorder="1" applyAlignment="1">
      <alignment horizontal="left" vertical="center" indent="2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123825</xdr:rowOff>
    </xdr:from>
    <xdr:to>
      <xdr:col>5</xdr:col>
      <xdr:colOff>504825</xdr:colOff>
      <xdr:row>8</xdr:row>
      <xdr:rowOff>161925</xdr:rowOff>
    </xdr:to>
    <xdr:sp>
      <xdr:nvSpPr>
        <xdr:cNvPr id="1" name="Cadre1"/>
        <xdr:cNvSpPr txBox="1">
          <a:spLocks noChangeArrowheads="1"/>
        </xdr:cNvSpPr>
      </xdr:nvSpPr>
      <xdr:spPr>
        <a:xfrm>
          <a:off x="4933950" y="123825"/>
          <a:ext cx="1266825" cy="1695450"/>
        </a:xfrm>
        <a:prstGeom prst="rect">
          <a:avLst/>
        </a:prstGeom>
        <a:solidFill>
          <a:srgbClr val="FFFFFF"/>
        </a:solidFill>
        <a:ln w="75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New York"/>
              <a:ea typeface="New York"/>
              <a:cs typeface="New York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New York"/>
              <a:ea typeface="New York"/>
              <a:cs typeface="New York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New York"/>
              <a:ea typeface="New York"/>
              <a:cs typeface="New York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New York"/>
              <a:ea typeface="New York"/>
              <a:cs typeface="New York"/>
            </a:rPr>
            <a:t>Photo de
</a:t>
          </a:r>
          <a:r>
            <a:rPr lang="en-US" cap="none" sz="1200" b="0" i="0" u="none" baseline="0">
              <a:solidFill>
                <a:srgbClr val="000000"/>
              </a:solidFill>
              <a:latin typeface="New York"/>
              <a:ea typeface="New York"/>
              <a:cs typeface="New York"/>
            </a:rPr>
            <a:t>’enfant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illes.binder16@gmail.com" TargetMode="External" /><Relationship Id="rId2" Type="http://schemas.openxmlformats.org/officeDocument/2006/relationships/hyperlink" Target="mailto:martine.lamychappuis@gmail.com" TargetMode="External" /><Relationship Id="rId3" Type="http://schemas.openxmlformats.org/officeDocument/2006/relationships/hyperlink" Target="mailto:marc.lamychappuis@gmail.com" TargetMode="External" /><Relationship Id="rId4" Type="http://schemas.openxmlformats.org/officeDocument/2006/relationships/hyperlink" Target="mailto:helder.barbosa08@gmail.com" TargetMode="External" /><Relationship Id="rId5" Type="http://schemas.openxmlformats.org/officeDocument/2006/relationships/hyperlink" Target="mailto:alfredo.bogdan@atag-law.ch" TargetMode="External" /><Relationship Id="rId6" Type="http://schemas.openxmlformats.org/officeDocument/2006/relationships/hyperlink" Target="mailto:neuhaus.pat@gmail.com" TargetMode="External" /><Relationship Id="rId7" Type="http://schemas.openxmlformats.org/officeDocument/2006/relationships/hyperlink" Target="mailto:patrickpiquot@hotmail.fr" TargetMode="External" /><Relationship Id="rId8" Type="http://schemas.openxmlformats.org/officeDocument/2006/relationships/hyperlink" Target="mailto:gu.fl@libero.it" TargetMode="External" /><Relationship Id="rId9" Type="http://schemas.openxmlformats.org/officeDocument/2006/relationships/hyperlink" Target="mailto:neuhaus.maria@gmail.com" TargetMode="External" /><Relationship Id="rId10" Type="http://schemas.openxmlformats.org/officeDocument/2006/relationships/hyperlink" Target="mailto:samuel.rubain@gmail.com" TargetMode="External" /><Relationship Id="rId11" Type="http://schemas.openxmlformats.org/officeDocument/2006/relationships/hyperlink" Target="mailto:benedicte.rubAin@gmail.com" TargetMode="External" /><Relationship Id="rId12" Type="http://schemas.openxmlformats.org/officeDocument/2006/relationships/hyperlink" Target="mailto:gaelle.lehmann@gmail.com" TargetMode="External" /><Relationship Id="rId13" Type="http://schemas.openxmlformats.org/officeDocument/2006/relationships/hyperlink" Target="mailto:claudia.costa@gmail.com" TargetMode="External" /><Relationship Id="rId14" Type="http://schemas.openxmlformats.org/officeDocument/2006/relationships/hyperlink" Target="mailto:kouatchetpatrice@yahoo.fr" TargetMode="External" /><Relationship Id="rId15" Type="http://schemas.openxmlformats.org/officeDocument/2006/relationships/hyperlink" Target="mailto:angellastar@yahoo.fr" TargetMode="External" /><Relationship Id="rId16" Type="http://schemas.openxmlformats.org/officeDocument/2006/relationships/hyperlink" Target="mailto:angellastar@yahoo.fr" TargetMode="External" /><Relationship Id="rId17" Type="http://schemas.openxmlformats.org/officeDocument/2006/relationships/hyperlink" Target="mailto:kouatchetpatrice@yahoo.fr" TargetMode="External" /><Relationship Id="rId18" Type="http://schemas.openxmlformats.org/officeDocument/2006/relationships/hyperlink" Target="mailto:cathy.10@hotmail.fr" TargetMode="External" /><Relationship Id="rId19" Type="http://schemas.openxmlformats.org/officeDocument/2006/relationships/hyperlink" Target="mailto:patrobert68@gmail.com" TargetMode="External" /><Relationship Id="rId20" Type="http://schemas.openxmlformats.org/officeDocument/2006/relationships/hyperlink" Target="mailto:michael.martin@gmail.com" TargetMode="External" /><Relationship Id="rId21" Type="http://schemas.openxmlformats.org/officeDocument/2006/relationships/hyperlink" Target="mailto:j.jarrige@hotmail.fr" TargetMode="External" /><Relationship Id="rId22" Type="http://schemas.openxmlformats.org/officeDocument/2006/relationships/hyperlink" Target="mailto:claudia.martin13@gmail.com" TargetMode="External" /><Relationship Id="rId23" Type="http://schemas.openxmlformats.org/officeDocument/2006/relationships/hyperlink" Target="mailto:marielle77@hotmail.fr" TargetMode="External" /><Relationship Id="rId24" Type="http://schemas.openxmlformats.org/officeDocument/2006/relationships/hyperlink" Target="mailto:claudia.martin13@gmail.com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F47"/>
  <sheetViews>
    <sheetView tabSelected="1" zoomScalePageLayoutView="0" workbookViewId="0" topLeftCell="A1">
      <selection activeCell="I6" sqref="I6"/>
    </sheetView>
  </sheetViews>
  <sheetFormatPr defaultColWidth="11.421875" defaultRowHeight="15"/>
  <cols>
    <col min="1" max="1" width="3.7109375" style="66" customWidth="1"/>
    <col min="2" max="2" width="29.421875" style="66" customWidth="1"/>
    <col min="3" max="3" width="27.28125" style="66" customWidth="1"/>
    <col min="4" max="4" width="9.7109375" style="66" customWidth="1"/>
    <col min="5" max="5" width="14.7109375" style="66" bestFit="1" customWidth="1"/>
    <col min="6" max="6" width="8.7109375" style="66" customWidth="1"/>
    <col min="7" max="7" width="11.421875" style="66" customWidth="1"/>
    <col min="8" max="8" width="18.57421875" style="66" customWidth="1"/>
    <col min="9" max="16384" width="11.421875" style="66" customWidth="1"/>
  </cols>
  <sheetData>
    <row r="1" ht="15.75" thickBot="1"/>
    <row r="2" spans="2:6" ht="31.5" customHeight="1">
      <c r="B2" s="119"/>
      <c r="C2" s="120"/>
      <c r="D2" s="120"/>
      <c r="E2" s="120"/>
      <c r="F2" s="130"/>
    </row>
    <row r="3" spans="2:6" ht="30" customHeight="1">
      <c r="B3" s="121"/>
      <c r="C3" s="142" t="s">
        <v>14</v>
      </c>
      <c r="D3" s="113"/>
      <c r="E3" s="112"/>
      <c r="F3" s="131"/>
    </row>
    <row r="4" spans="2:6" ht="14.25" customHeight="1">
      <c r="B4" s="247" t="s">
        <v>15</v>
      </c>
      <c r="C4" s="248"/>
      <c r="D4" s="248"/>
      <c r="E4" s="248"/>
      <c r="F4" s="249"/>
    </row>
    <row r="5" spans="2:6" ht="15">
      <c r="B5" s="123"/>
      <c r="C5" s="64"/>
      <c r="D5" s="64"/>
      <c r="E5" s="135"/>
      <c r="F5" s="136"/>
    </row>
    <row r="6" spans="2:6" ht="15">
      <c r="B6" s="124" t="s">
        <v>16</v>
      </c>
      <c r="C6" s="114"/>
      <c r="D6" s="114"/>
      <c r="E6" s="137"/>
      <c r="F6" s="131"/>
    </row>
    <row r="7" spans="2:6" ht="15">
      <c r="B7" s="124" t="s">
        <v>17</v>
      </c>
      <c r="C7" s="114"/>
      <c r="D7" s="114"/>
      <c r="E7" s="137"/>
      <c r="F7" s="131"/>
    </row>
    <row r="8" spans="2:6" ht="15">
      <c r="B8" s="124"/>
      <c r="C8" s="114"/>
      <c r="D8" s="114"/>
      <c r="E8" s="141" t="s">
        <v>240</v>
      </c>
      <c r="F8" s="131"/>
    </row>
    <row r="9" spans="2:6" ht="15">
      <c r="B9" s="124"/>
      <c r="C9" s="114"/>
      <c r="D9" s="114"/>
      <c r="E9" s="137"/>
      <c r="F9" s="131"/>
    </row>
    <row r="10" spans="2:6" s="118" customFormat="1" ht="15.75" customHeight="1">
      <c r="B10" s="125"/>
      <c r="C10" s="117"/>
      <c r="D10" s="117"/>
      <c r="E10" s="138"/>
      <c r="F10" s="122"/>
    </row>
    <row r="11" spans="2:6" s="118" customFormat="1" ht="15">
      <c r="B11" s="126"/>
      <c r="C11" s="117"/>
      <c r="D11" s="117"/>
      <c r="E11" s="139"/>
      <c r="F11" s="140"/>
    </row>
    <row r="12" spans="2:6" s="118" customFormat="1" ht="15">
      <c r="B12" s="126"/>
      <c r="C12" s="117"/>
      <c r="D12" s="117"/>
      <c r="E12" s="117"/>
      <c r="F12" s="122"/>
    </row>
    <row r="13" spans="2:6" ht="21" customHeight="1">
      <c r="B13" s="252" t="s">
        <v>235</v>
      </c>
      <c r="C13" s="253"/>
      <c r="D13" s="253"/>
      <c r="E13" s="253"/>
      <c r="F13" s="254"/>
    </row>
    <row r="14" spans="2:6" ht="15">
      <c r="B14" s="250"/>
      <c r="C14" s="251"/>
      <c r="D14" s="64"/>
      <c r="E14" s="64"/>
      <c r="F14" s="131"/>
    </row>
    <row r="15" spans="2:6" ht="15">
      <c r="B15" s="123"/>
      <c r="C15" s="64"/>
      <c r="D15" s="64"/>
      <c r="E15" s="64"/>
      <c r="F15" s="131"/>
    </row>
    <row r="16" spans="2:6" s="148" customFormat="1" ht="21.75" customHeight="1">
      <c r="B16" s="144" t="s">
        <v>238</v>
      </c>
      <c r="C16" s="145" t="s">
        <v>260</v>
      </c>
      <c r="D16" s="146"/>
      <c r="E16" s="112" t="s">
        <v>42</v>
      </c>
      <c r="F16" s="273" t="str">
        <f>VLOOKUP($C$16,MATGSCP!$A$3:$T$30,20,0)</f>
        <v>G</v>
      </c>
    </row>
    <row r="17" spans="2:6" ht="15">
      <c r="B17" s="123"/>
      <c r="C17" s="64"/>
      <c r="D17" s="64"/>
      <c r="E17" s="64"/>
      <c r="F17" s="132"/>
    </row>
    <row r="18" spans="2:6" ht="15">
      <c r="B18" s="123" t="s">
        <v>18</v>
      </c>
      <c r="C18" s="67">
        <f>VLOOKUP($C$16,MATGSCP!$A$3:$T$30,4,0)</f>
        <v>42245</v>
      </c>
      <c r="D18" s="64"/>
      <c r="E18" s="64"/>
      <c r="F18" s="131"/>
    </row>
    <row r="19" spans="2:6" ht="15">
      <c r="B19" s="123" t="s">
        <v>19</v>
      </c>
      <c r="C19" s="67" t="str">
        <f>VLOOKUP($C$16,MATGSCP!$A$3:$T$30,5,0)</f>
        <v>Mulhouse</v>
      </c>
      <c r="D19" s="64"/>
      <c r="E19" s="64"/>
      <c r="F19" s="131"/>
    </row>
    <row r="20" spans="2:6" ht="15">
      <c r="B20" s="123"/>
      <c r="C20" s="67"/>
      <c r="D20" s="64"/>
      <c r="E20" s="64"/>
      <c r="F20" s="131"/>
    </row>
    <row r="21" spans="2:6" ht="15">
      <c r="B21" s="123" t="s">
        <v>82</v>
      </c>
      <c r="C21" s="67" t="str">
        <f>VLOOKUP($C$16,MATGSCP!$A$3:$T$30,7,0)</f>
        <v>Française</v>
      </c>
      <c r="D21" s="64"/>
      <c r="E21" s="64"/>
      <c r="F21" s="131"/>
    </row>
    <row r="22" spans="2:6" ht="15">
      <c r="B22" s="123"/>
      <c r="C22" s="115"/>
      <c r="D22" s="64"/>
      <c r="E22" s="64"/>
      <c r="F22" s="131"/>
    </row>
    <row r="23" spans="2:6" ht="15">
      <c r="B23" s="123" t="s">
        <v>26</v>
      </c>
      <c r="C23" s="115" t="str">
        <f>VLOOKUP($C$16,MATGSCP!$A$3:$S$30,6,0)</f>
        <v>CP</v>
      </c>
      <c r="D23" s="64"/>
      <c r="E23" s="64"/>
      <c r="F23" s="131"/>
    </row>
    <row r="24" spans="2:6" ht="15">
      <c r="B24" s="123"/>
      <c r="C24" s="64"/>
      <c r="D24" s="64"/>
      <c r="E24" s="64"/>
      <c r="F24" s="131"/>
    </row>
    <row r="25" spans="2:6" ht="15">
      <c r="B25" s="123"/>
      <c r="C25" s="64"/>
      <c r="D25" s="64"/>
      <c r="E25" s="64"/>
      <c r="F25" s="131"/>
    </row>
    <row r="26" spans="2:6" ht="15">
      <c r="B26" s="123"/>
      <c r="C26" s="64"/>
      <c r="D26" s="64"/>
      <c r="E26" s="64"/>
      <c r="F26" s="131"/>
    </row>
    <row r="27" spans="2:6" s="118" customFormat="1" ht="15">
      <c r="B27" s="127" t="s">
        <v>236</v>
      </c>
      <c r="C27" s="116"/>
      <c r="D27" s="116"/>
      <c r="E27" s="116"/>
      <c r="F27" s="133"/>
    </row>
    <row r="28" spans="2:6" s="118" customFormat="1" ht="15">
      <c r="B28" s="127" t="s">
        <v>39</v>
      </c>
      <c r="C28" s="116"/>
      <c r="D28" s="116"/>
      <c r="E28" s="116"/>
      <c r="F28" s="133"/>
    </row>
    <row r="29" spans="2:6" s="118" customFormat="1" ht="15">
      <c r="B29" s="126"/>
      <c r="C29" s="117"/>
      <c r="D29" s="117"/>
      <c r="E29" s="117"/>
      <c r="F29" s="122"/>
    </row>
    <row r="30" spans="2:6" s="118" customFormat="1" ht="15">
      <c r="B30" s="126"/>
      <c r="C30" s="117"/>
      <c r="D30" s="117"/>
      <c r="E30" s="117"/>
      <c r="F30" s="122"/>
    </row>
    <row r="31" spans="2:6" ht="15">
      <c r="B31" s="123" t="s">
        <v>76</v>
      </c>
      <c r="C31" s="65" t="str">
        <f>VLOOKUP($C$16,MATGSCP!$A$3:$S$30,18,0)</f>
        <v>KOUATCHET Jérémie</v>
      </c>
      <c r="D31" s="64"/>
      <c r="E31" s="64"/>
      <c r="F31" s="131"/>
    </row>
    <row r="32" spans="2:6" ht="15">
      <c r="B32" s="123" t="s">
        <v>40</v>
      </c>
      <c r="C32" s="65" t="str">
        <f>VLOOKUP($C$16,MATGSCP!$A$3:$S$30,9,0)</f>
        <v>06.81.37.27.82</v>
      </c>
      <c r="D32" s="64" t="s">
        <v>68</v>
      </c>
      <c r="E32" s="143" t="str">
        <f>VLOOKUP($C$16,MATGSCP!$A$3:$S$14,11,0)</f>
        <v>06.61.24.27.82</v>
      </c>
      <c r="F32" s="131"/>
    </row>
    <row r="33" spans="2:6" ht="15">
      <c r="B33" s="123" t="s">
        <v>79</v>
      </c>
      <c r="C33" s="65" t="str">
        <f>VLOOKUP($C$16,MATGSCP!$A$3:$S$30,12,0)</f>
        <v>kouatchetpatrice@yahoo.fr</v>
      </c>
      <c r="D33" s="64"/>
      <c r="E33" s="64"/>
      <c r="F33" s="131"/>
    </row>
    <row r="34" spans="2:6" ht="15">
      <c r="B34" s="123"/>
      <c r="C34" s="64"/>
      <c r="D34" s="64"/>
      <c r="E34" s="64"/>
      <c r="F34" s="131"/>
    </row>
    <row r="35" spans="2:6" ht="15">
      <c r="B35" s="123"/>
      <c r="C35" s="64"/>
      <c r="D35" s="64"/>
      <c r="E35" s="64"/>
      <c r="F35" s="131"/>
    </row>
    <row r="36" spans="2:6" ht="15">
      <c r="B36" s="123" t="s">
        <v>78</v>
      </c>
      <c r="C36" s="65" t="str">
        <f>VLOOKUP($C$16,MATGSCP!$A$3:$S$30,19,0)</f>
        <v>PEDTJI Angèla </v>
      </c>
      <c r="D36" s="64"/>
      <c r="E36" s="64"/>
      <c r="F36" s="131"/>
    </row>
    <row r="37" spans="2:6" ht="15">
      <c r="B37" s="123" t="s">
        <v>41</v>
      </c>
      <c r="C37" s="65" t="str">
        <f>VLOOKUP($C$16,MATGSCP!$A$3:$S$30,10,0)</f>
        <v>06.50.04.62.56</v>
      </c>
      <c r="D37" s="64" t="s">
        <v>68</v>
      </c>
      <c r="E37" s="143" t="str">
        <f>VLOOKUP($C$16,MATGSCP!$A$3:$S$14,11,0)</f>
        <v>06.61.24.27.82</v>
      </c>
      <c r="F37" s="131"/>
    </row>
    <row r="38" spans="2:6" ht="15">
      <c r="B38" s="123" t="s">
        <v>80</v>
      </c>
      <c r="C38" s="64" t="str">
        <f>VLOOKUP($C$16,MATGSCP!$A$3:$S$30,13,0)</f>
        <v>angellastar@yahoo.fr</v>
      </c>
      <c r="D38" s="64"/>
      <c r="E38" s="64"/>
      <c r="F38" s="131"/>
    </row>
    <row r="39" spans="2:6" ht="15">
      <c r="B39" s="123"/>
      <c r="C39" s="64"/>
      <c r="D39" s="64"/>
      <c r="E39" s="64"/>
      <c r="F39" s="131"/>
    </row>
    <row r="40" spans="2:6" ht="15">
      <c r="B40" s="123"/>
      <c r="C40" s="64"/>
      <c r="D40" s="64"/>
      <c r="E40" s="64"/>
      <c r="F40" s="131"/>
    </row>
    <row r="41" spans="2:6" ht="15.75" thickBot="1">
      <c r="B41" s="128"/>
      <c r="C41" s="129"/>
      <c r="D41" s="129"/>
      <c r="E41" s="129"/>
      <c r="F41" s="134"/>
    </row>
    <row r="42" spans="2:6" ht="15">
      <c r="B42" s="64"/>
      <c r="C42" s="64"/>
      <c r="D42" s="64"/>
      <c r="E42" s="64"/>
      <c r="F42" s="64"/>
    </row>
    <row r="43" spans="2:5" ht="15">
      <c r="B43" s="64"/>
      <c r="C43" s="64"/>
      <c r="D43" s="64"/>
      <c r="E43" s="64"/>
    </row>
    <row r="44" spans="2:5" ht="15">
      <c r="B44" s="64"/>
      <c r="C44" s="64"/>
      <c r="D44" s="64"/>
      <c r="E44" s="64"/>
    </row>
    <row r="45" spans="2:5" ht="15">
      <c r="B45" s="64"/>
      <c r="C45" s="64"/>
      <c r="D45" s="64"/>
      <c r="E45" s="64"/>
    </row>
    <row r="46" spans="2:5" ht="15">
      <c r="B46" s="64"/>
      <c r="C46" s="64"/>
      <c r="D46" s="64"/>
      <c r="E46" s="64"/>
    </row>
    <row r="47" spans="2:5" ht="15">
      <c r="B47" s="64"/>
      <c r="C47" s="64"/>
      <c r="D47" s="64"/>
      <c r="E47" s="64"/>
    </row>
  </sheetData>
  <sheetProtection/>
  <mergeCells count="3">
    <mergeCell ref="B4:F4"/>
    <mergeCell ref="B14:C14"/>
    <mergeCell ref="B13:F13"/>
  </mergeCells>
  <dataValidations count="1">
    <dataValidation type="list" allowBlank="1" showInputMessage="1" showErrorMessage="1" sqref="C16:C17">
      <formula1>NOMS02</formula1>
    </dataValidation>
  </dataValidations>
  <printOptions horizontalCentered="1"/>
  <pageMargins left="0.31496062992125984" right="0.31496062992125984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" width="33.28125" style="28" customWidth="1"/>
    <col min="2" max="2" width="25.7109375" style="28" customWidth="1"/>
    <col min="3" max="3" width="10.8515625" style="28" customWidth="1"/>
    <col min="4" max="4" width="16.421875" style="28" customWidth="1"/>
    <col min="5" max="5" width="11.57421875" style="28" customWidth="1"/>
    <col min="6" max="6" width="9.140625" style="28" customWidth="1"/>
    <col min="7" max="7" width="12.421875" style="28" customWidth="1"/>
    <col min="8" max="8" width="11.140625" style="28" customWidth="1"/>
    <col min="9" max="9" width="18.140625" style="28" customWidth="1"/>
    <col min="10" max="10" width="16.421875" style="28" customWidth="1"/>
    <col min="11" max="11" width="17.421875" style="28" customWidth="1"/>
    <col min="12" max="12" width="32.421875" style="202" customWidth="1"/>
    <col min="13" max="13" width="33.421875" style="202" customWidth="1"/>
    <col min="14" max="14" width="26.8515625" style="28" customWidth="1"/>
    <col min="15" max="15" width="10.8515625" style="28" customWidth="1"/>
    <col min="16" max="16" width="17.421875" style="28" customWidth="1"/>
    <col min="17" max="17" width="11.421875" style="30" customWidth="1"/>
    <col min="18" max="18" width="34.8515625" style="28" bestFit="1" customWidth="1"/>
    <col min="19" max="19" width="26.8515625" style="28" bestFit="1" customWidth="1"/>
    <col min="20" max="20" width="10.8515625" style="30" customWidth="1"/>
    <col min="21" max="16384" width="10.8515625" style="28" customWidth="1"/>
  </cols>
  <sheetData>
    <row r="1" spans="1:20" ht="24.75" customHeight="1">
      <c r="A1" s="155"/>
      <c r="B1" s="156" t="s">
        <v>0</v>
      </c>
      <c r="C1" s="157">
        <v>3</v>
      </c>
      <c r="D1" s="157">
        <v>4</v>
      </c>
      <c r="E1" s="157">
        <v>5</v>
      </c>
      <c r="F1" s="157">
        <v>6</v>
      </c>
      <c r="G1" s="157">
        <v>7</v>
      </c>
      <c r="H1" s="157">
        <v>8</v>
      </c>
      <c r="I1" s="157">
        <v>9</v>
      </c>
      <c r="J1" s="157">
        <v>10</v>
      </c>
      <c r="K1" s="157">
        <v>11</v>
      </c>
      <c r="L1" s="195">
        <v>12</v>
      </c>
      <c r="M1" s="195">
        <v>13</v>
      </c>
      <c r="N1" s="157">
        <v>14</v>
      </c>
      <c r="O1" s="157">
        <v>15</v>
      </c>
      <c r="P1" s="157">
        <v>16</v>
      </c>
      <c r="Q1" s="158">
        <v>17</v>
      </c>
      <c r="R1" s="157">
        <v>18</v>
      </c>
      <c r="S1" s="157">
        <v>19</v>
      </c>
      <c r="T1" s="206">
        <v>20</v>
      </c>
    </row>
    <row r="2" spans="1:20" ht="27.75">
      <c r="A2" s="159" t="s">
        <v>24</v>
      </c>
      <c r="B2" s="109" t="s">
        <v>1</v>
      </c>
      <c r="C2" s="109" t="s">
        <v>2</v>
      </c>
      <c r="D2" s="109" t="s">
        <v>13</v>
      </c>
      <c r="E2" s="109" t="s">
        <v>20</v>
      </c>
      <c r="F2" s="109" t="s">
        <v>3</v>
      </c>
      <c r="G2" s="110" t="s">
        <v>11</v>
      </c>
      <c r="H2" s="109" t="s">
        <v>35</v>
      </c>
      <c r="I2" s="109" t="s">
        <v>5</v>
      </c>
      <c r="J2" s="109" t="s">
        <v>4</v>
      </c>
      <c r="K2" s="109" t="s">
        <v>46</v>
      </c>
      <c r="L2" s="109" t="s">
        <v>6</v>
      </c>
      <c r="M2" s="109" t="s">
        <v>7</v>
      </c>
      <c r="N2" s="109" t="s">
        <v>8</v>
      </c>
      <c r="O2" s="109" t="s">
        <v>9</v>
      </c>
      <c r="P2" s="109" t="s">
        <v>10</v>
      </c>
      <c r="Q2" s="109" t="s">
        <v>25</v>
      </c>
      <c r="R2" s="109" t="s">
        <v>27</v>
      </c>
      <c r="S2" s="109" t="s">
        <v>29</v>
      </c>
      <c r="T2" s="160" t="s">
        <v>232</v>
      </c>
    </row>
    <row r="3" spans="1:20" ht="15.75" customHeight="1">
      <c r="A3" s="161" t="str">
        <f>B3&amp;" "&amp;C3</f>
        <v>COSTE MENDES Diane</v>
      </c>
      <c r="B3" s="103" t="s">
        <v>130</v>
      </c>
      <c r="C3" s="32" t="s">
        <v>53</v>
      </c>
      <c r="D3" s="34">
        <v>42664</v>
      </c>
      <c r="E3" s="27" t="s">
        <v>57</v>
      </c>
      <c r="F3" s="24" t="s">
        <v>12</v>
      </c>
      <c r="G3" s="41" t="s">
        <v>51</v>
      </c>
      <c r="H3" s="23" t="s">
        <v>37</v>
      </c>
      <c r="I3" s="25" t="s">
        <v>135</v>
      </c>
      <c r="J3" s="60" t="s">
        <v>72</v>
      </c>
      <c r="K3" s="61" t="s">
        <v>237</v>
      </c>
      <c r="L3" s="196" t="s">
        <v>169</v>
      </c>
      <c r="M3" s="203" t="s">
        <v>47</v>
      </c>
      <c r="N3" s="36" t="s">
        <v>190</v>
      </c>
      <c r="O3" s="38">
        <v>68300</v>
      </c>
      <c r="P3" s="36" t="s">
        <v>48</v>
      </c>
      <c r="Q3" s="26">
        <v>0</v>
      </c>
      <c r="R3" s="23" t="s">
        <v>199</v>
      </c>
      <c r="S3" s="23" t="s">
        <v>200</v>
      </c>
      <c r="T3" s="162" t="s">
        <v>233</v>
      </c>
    </row>
    <row r="4" spans="1:20" ht="15.75" customHeight="1">
      <c r="A4" s="161" t="str">
        <f aca="true" t="shared" si="0" ref="A4:A18">B4&amp;" "&amp;C4</f>
        <v>BOGDAN Nathan</v>
      </c>
      <c r="B4" s="23" t="s">
        <v>129</v>
      </c>
      <c r="C4" s="32" t="s">
        <v>22</v>
      </c>
      <c r="D4" s="34">
        <v>42348</v>
      </c>
      <c r="E4" s="27" t="s">
        <v>23</v>
      </c>
      <c r="F4" s="24" t="s">
        <v>12</v>
      </c>
      <c r="G4" s="41" t="s">
        <v>51</v>
      </c>
      <c r="H4" s="23" t="s">
        <v>37</v>
      </c>
      <c r="I4" s="25" t="s">
        <v>136</v>
      </c>
      <c r="J4" s="25" t="s">
        <v>148</v>
      </c>
      <c r="K4" s="61" t="s">
        <v>237</v>
      </c>
      <c r="L4" s="196" t="s">
        <v>170</v>
      </c>
      <c r="M4" s="204" t="s">
        <v>71</v>
      </c>
      <c r="N4" s="40" t="s">
        <v>49</v>
      </c>
      <c r="O4" s="39">
        <v>68730</v>
      </c>
      <c r="P4" s="37" t="s">
        <v>56</v>
      </c>
      <c r="Q4" s="26">
        <v>0</v>
      </c>
      <c r="R4" s="27" t="s">
        <v>201</v>
      </c>
      <c r="S4" s="27" t="s">
        <v>74</v>
      </c>
      <c r="T4" s="162" t="s">
        <v>234</v>
      </c>
    </row>
    <row r="5" spans="1:20" ht="14.25">
      <c r="A5" s="161" t="str">
        <f>B5&amp;" "&amp;C5</f>
        <v>FLAMMINI Rebecca</v>
      </c>
      <c r="B5" s="103" t="s">
        <v>202</v>
      </c>
      <c r="C5" s="32" t="s">
        <v>54</v>
      </c>
      <c r="D5" s="34">
        <v>42245</v>
      </c>
      <c r="E5" s="27" t="s">
        <v>57</v>
      </c>
      <c r="F5" s="24" t="s">
        <v>12</v>
      </c>
      <c r="G5" s="41"/>
      <c r="H5" s="23" t="s">
        <v>36</v>
      </c>
      <c r="I5" s="25">
        <v>41775301304</v>
      </c>
      <c r="J5" s="25" t="s">
        <v>149</v>
      </c>
      <c r="K5" s="61" t="s">
        <v>237</v>
      </c>
      <c r="L5" s="197" t="s">
        <v>71</v>
      </c>
      <c r="M5" s="205" t="s">
        <v>173</v>
      </c>
      <c r="N5" s="40" t="s">
        <v>191</v>
      </c>
      <c r="O5" s="38">
        <v>68300</v>
      </c>
      <c r="P5" s="36" t="s">
        <v>48</v>
      </c>
      <c r="Q5" s="31">
        <v>1</v>
      </c>
      <c r="R5" s="27" t="s">
        <v>203</v>
      </c>
      <c r="S5" s="27" t="s">
        <v>204</v>
      </c>
      <c r="T5" s="162" t="s">
        <v>233</v>
      </c>
    </row>
    <row r="6" spans="1:20" ht="14.25">
      <c r="A6" s="161" t="str">
        <f t="shared" si="0"/>
        <v>NEUHAUS Charline</v>
      </c>
      <c r="B6" s="33" t="s">
        <v>50</v>
      </c>
      <c r="C6" s="32" t="s">
        <v>126</v>
      </c>
      <c r="D6" s="35">
        <v>42591</v>
      </c>
      <c r="E6" s="27" t="s">
        <v>57</v>
      </c>
      <c r="F6" s="24" t="s">
        <v>12</v>
      </c>
      <c r="G6" s="41" t="s">
        <v>51</v>
      </c>
      <c r="H6" s="23" t="s">
        <v>37</v>
      </c>
      <c r="I6" s="25" t="s">
        <v>137</v>
      </c>
      <c r="J6" s="25" t="s">
        <v>150</v>
      </c>
      <c r="K6" s="25" t="s">
        <v>162</v>
      </c>
      <c r="L6" s="196" t="s">
        <v>171</v>
      </c>
      <c r="M6" s="205" t="s">
        <v>207</v>
      </c>
      <c r="N6" s="40" t="s">
        <v>192</v>
      </c>
      <c r="O6" s="38">
        <v>68300</v>
      </c>
      <c r="P6" s="36" t="s">
        <v>48</v>
      </c>
      <c r="Q6" s="31">
        <v>0</v>
      </c>
      <c r="R6" s="27" t="s">
        <v>205</v>
      </c>
      <c r="S6" s="27" t="s">
        <v>206</v>
      </c>
      <c r="T6" s="162" t="s">
        <v>233</v>
      </c>
    </row>
    <row r="7" spans="1:20" ht="14.25">
      <c r="A7" s="161" t="str">
        <f t="shared" si="0"/>
        <v>PIQUOT Pierre</v>
      </c>
      <c r="B7" s="103" t="s">
        <v>52</v>
      </c>
      <c r="C7" s="111" t="s">
        <v>125</v>
      </c>
      <c r="D7" s="35">
        <v>42598</v>
      </c>
      <c r="E7" s="27" t="s">
        <v>23</v>
      </c>
      <c r="F7" s="24" t="s">
        <v>12</v>
      </c>
      <c r="G7" s="41" t="s">
        <v>51</v>
      </c>
      <c r="H7" s="23" t="s">
        <v>36</v>
      </c>
      <c r="I7" s="61" t="s">
        <v>72</v>
      </c>
      <c r="J7" s="25" t="s">
        <v>151</v>
      </c>
      <c r="K7" s="61" t="s">
        <v>237</v>
      </c>
      <c r="L7" s="196" t="s">
        <v>172</v>
      </c>
      <c r="M7" s="205" t="s">
        <v>223</v>
      </c>
      <c r="N7" s="105" t="s">
        <v>193</v>
      </c>
      <c r="O7" s="38">
        <v>68300</v>
      </c>
      <c r="P7" s="36" t="s">
        <v>48</v>
      </c>
      <c r="Q7" s="31">
        <v>1</v>
      </c>
      <c r="R7" s="27" t="s">
        <v>213</v>
      </c>
      <c r="S7" s="27" t="s">
        <v>75</v>
      </c>
      <c r="T7" s="162" t="s">
        <v>234</v>
      </c>
    </row>
    <row r="8" spans="1:20" ht="14.25">
      <c r="A8" s="161" t="str">
        <f t="shared" si="0"/>
        <v>RUBAIN Nathan</v>
      </c>
      <c r="B8" s="33" t="s">
        <v>128</v>
      </c>
      <c r="C8" s="32" t="s">
        <v>22</v>
      </c>
      <c r="D8" s="35">
        <v>42505</v>
      </c>
      <c r="E8" s="27" t="s">
        <v>57</v>
      </c>
      <c r="F8" s="24" t="s">
        <v>12</v>
      </c>
      <c r="G8" s="41" t="s">
        <v>51</v>
      </c>
      <c r="H8" s="23" t="s">
        <v>36</v>
      </c>
      <c r="I8" s="25" t="s">
        <v>138</v>
      </c>
      <c r="J8" s="25" t="s">
        <v>152</v>
      </c>
      <c r="K8" s="25" t="s">
        <v>163</v>
      </c>
      <c r="L8" s="196" t="s">
        <v>174</v>
      </c>
      <c r="M8" s="205" t="s">
        <v>212</v>
      </c>
      <c r="N8" s="40" t="s">
        <v>55</v>
      </c>
      <c r="O8" s="39">
        <v>68730</v>
      </c>
      <c r="P8" s="37" t="s">
        <v>56</v>
      </c>
      <c r="Q8" s="31">
        <v>1</v>
      </c>
      <c r="R8" s="27" t="s">
        <v>210</v>
      </c>
      <c r="S8" s="27" t="s">
        <v>211</v>
      </c>
      <c r="T8" s="162" t="s">
        <v>234</v>
      </c>
    </row>
    <row r="9" spans="1:20" ht="14.25">
      <c r="A9" s="163" t="str">
        <f t="shared" si="0"/>
        <v>BLINDER Anna</v>
      </c>
      <c r="B9" s="47" t="s">
        <v>127</v>
      </c>
      <c r="C9" s="48" t="s">
        <v>62</v>
      </c>
      <c r="D9" s="56">
        <v>42004</v>
      </c>
      <c r="E9" s="46" t="s">
        <v>23</v>
      </c>
      <c r="F9" s="42" t="s">
        <v>58</v>
      </c>
      <c r="G9" s="43" t="s">
        <v>51</v>
      </c>
      <c r="H9" s="44" t="s">
        <v>37</v>
      </c>
      <c r="I9" s="45" t="s">
        <v>139</v>
      </c>
      <c r="J9" s="45" t="s">
        <v>153</v>
      </c>
      <c r="K9" s="45" t="s">
        <v>164</v>
      </c>
      <c r="L9" s="198" t="s">
        <v>175</v>
      </c>
      <c r="M9" s="199" t="s">
        <v>176</v>
      </c>
      <c r="N9" s="46" t="s">
        <v>63</v>
      </c>
      <c r="O9" s="46">
        <v>68220</v>
      </c>
      <c r="P9" s="50" t="s">
        <v>66</v>
      </c>
      <c r="Q9" s="51">
        <v>1</v>
      </c>
      <c r="R9" s="46" t="s">
        <v>208</v>
      </c>
      <c r="S9" s="46" t="s">
        <v>209</v>
      </c>
      <c r="T9" s="162" t="s">
        <v>233</v>
      </c>
    </row>
    <row r="10" spans="1:20" ht="14.25">
      <c r="A10" s="163" t="str">
        <f t="shared" si="0"/>
        <v>COSTA MENDES Gwendhal</v>
      </c>
      <c r="B10" s="47" t="s">
        <v>59</v>
      </c>
      <c r="C10" s="48" t="s">
        <v>61</v>
      </c>
      <c r="D10" s="56">
        <v>42326</v>
      </c>
      <c r="E10" s="46" t="s">
        <v>23</v>
      </c>
      <c r="F10" s="42" t="s">
        <v>58</v>
      </c>
      <c r="G10" s="43" t="s">
        <v>51</v>
      </c>
      <c r="H10" s="44" t="s">
        <v>36</v>
      </c>
      <c r="I10" s="45" t="s">
        <v>140</v>
      </c>
      <c r="J10" s="45" t="s">
        <v>154</v>
      </c>
      <c r="K10" s="45" t="s">
        <v>165</v>
      </c>
      <c r="L10" s="44" t="s">
        <v>71</v>
      </c>
      <c r="M10" s="199" t="s">
        <v>177</v>
      </c>
      <c r="N10" s="46" t="s">
        <v>64</v>
      </c>
      <c r="O10" s="46">
        <v>68128</v>
      </c>
      <c r="P10" s="50" t="s">
        <v>67</v>
      </c>
      <c r="Q10" s="51">
        <v>0</v>
      </c>
      <c r="R10" s="46" t="s">
        <v>221</v>
      </c>
      <c r="S10" s="46" t="s">
        <v>222</v>
      </c>
      <c r="T10" s="162" t="s">
        <v>234</v>
      </c>
    </row>
    <row r="11" spans="1:20" ht="14.25">
      <c r="A11" s="163" t="str">
        <f t="shared" si="0"/>
        <v>LAMY-CHAPPUIS Anna</v>
      </c>
      <c r="B11" s="47" t="s">
        <v>60</v>
      </c>
      <c r="C11" s="49" t="s">
        <v>62</v>
      </c>
      <c r="D11" s="57">
        <v>42162</v>
      </c>
      <c r="E11" s="55" t="s">
        <v>57</v>
      </c>
      <c r="F11" s="42" t="s">
        <v>58</v>
      </c>
      <c r="G11" s="43" t="s">
        <v>51</v>
      </c>
      <c r="H11" s="44" t="s">
        <v>36</v>
      </c>
      <c r="I11" s="45" t="s">
        <v>141</v>
      </c>
      <c r="J11" s="45" t="s">
        <v>155</v>
      </c>
      <c r="K11" s="45" t="s">
        <v>166</v>
      </c>
      <c r="L11" s="199" t="s">
        <v>178</v>
      </c>
      <c r="M11" s="199" t="s">
        <v>218</v>
      </c>
      <c r="N11" s="55" t="s">
        <v>189</v>
      </c>
      <c r="O11" s="107">
        <v>68730</v>
      </c>
      <c r="P11" s="50" t="s">
        <v>56</v>
      </c>
      <c r="Q11" s="51">
        <v>1</v>
      </c>
      <c r="R11" s="63" t="s">
        <v>219</v>
      </c>
      <c r="S11" s="63" t="s">
        <v>220</v>
      </c>
      <c r="T11" s="162" t="s">
        <v>233</v>
      </c>
    </row>
    <row r="12" spans="1:20" ht="14.25">
      <c r="A12" s="163" t="str">
        <f t="shared" si="0"/>
        <v>KOUATCHET Mathys</v>
      </c>
      <c r="B12" s="52" t="s">
        <v>131</v>
      </c>
      <c r="C12" s="48" t="s">
        <v>21</v>
      </c>
      <c r="D12" s="56">
        <v>42326</v>
      </c>
      <c r="E12" s="46" t="s">
        <v>23</v>
      </c>
      <c r="F12" s="42" t="s">
        <v>58</v>
      </c>
      <c r="G12" s="43" t="s">
        <v>51</v>
      </c>
      <c r="H12" s="44" t="s">
        <v>37</v>
      </c>
      <c r="I12" s="45" t="s">
        <v>142</v>
      </c>
      <c r="J12" s="45" t="s">
        <v>156</v>
      </c>
      <c r="K12" s="45" t="s">
        <v>167</v>
      </c>
      <c r="L12" s="198" t="s">
        <v>179</v>
      </c>
      <c r="M12" s="199" t="s">
        <v>180</v>
      </c>
      <c r="N12" s="46" t="s">
        <v>188</v>
      </c>
      <c r="O12" s="108">
        <v>68300</v>
      </c>
      <c r="P12" s="53" t="s">
        <v>48</v>
      </c>
      <c r="Q12" s="51">
        <v>0</v>
      </c>
      <c r="R12" s="46" t="s">
        <v>216</v>
      </c>
      <c r="S12" s="46" t="s">
        <v>217</v>
      </c>
      <c r="T12" s="162" t="s">
        <v>234</v>
      </c>
    </row>
    <row r="13" spans="1:20" ht="14.25">
      <c r="A13" s="163" t="str">
        <f t="shared" si="0"/>
        <v>KOUATCHET Nathan</v>
      </c>
      <c r="B13" s="52" t="s">
        <v>131</v>
      </c>
      <c r="C13" s="48" t="s">
        <v>22</v>
      </c>
      <c r="D13" s="56">
        <v>42245</v>
      </c>
      <c r="E13" s="46" t="s">
        <v>23</v>
      </c>
      <c r="F13" s="42" t="s">
        <v>58</v>
      </c>
      <c r="G13" s="43" t="s">
        <v>51</v>
      </c>
      <c r="H13" s="44" t="s">
        <v>37</v>
      </c>
      <c r="I13" s="45" t="s">
        <v>143</v>
      </c>
      <c r="J13" s="45" t="s">
        <v>157</v>
      </c>
      <c r="K13" s="45" t="s">
        <v>168</v>
      </c>
      <c r="L13" s="198" t="s">
        <v>179</v>
      </c>
      <c r="M13" s="199" t="s">
        <v>180</v>
      </c>
      <c r="N13" s="46" t="s">
        <v>188</v>
      </c>
      <c r="O13" s="108">
        <v>68300</v>
      </c>
      <c r="P13" s="53" t="s">
        <v>48</v>
      </c>
      <c r="Q13" s="51">
        <v>0</v>
      </c>
      <c r="R13" s="46" t="s">
        <v>216</v>
      </c>
      <c r="S13" s="46" t="s">
        <v>217</v>
      </c>
      <c r="T13" s="162" t="s">
        <v>234</v>
      </c>
    </row>
    <row r="14" spans="1:20" ht="14.25">
      <c r="A14" s="163" t="str">
        <f t="shared" si="0"/>
        <v>ROHAMI Gwendhal</v>
      </c>
      <c r="B14" s="52" t="s">
        <v>132</v>
      </c>
      <c r="C14" s="48" t="s">
        <v>61</v>
      </c>
      <c r="D14" s="104">
        <v>42598</v>
      </c>
      <c r="E14" s="46" t="s">
        <v>23</v>
      </c>
      <c r="F14" s="42" t="s">
        <v>58</v>
      </c>
      <c r="G14" s="43" t="s">
        <v>51</v>
      </c>
      <c r="H14" s="44" t="s">
        <v>36</v>
      </c>
      <c r="I14" s="45">
        <v>258731369</v>
      </c>
      <c r="J14" s="45">
        <v>444755666</v>
      </c>
      <c r="K14" s="62" t="s">
        <v>73</v>
      </c>
      <c r="L14" s="44" t="s">
        <v>71</v>
      </c>
      <c r="M14" s="199" t="s">
        <v>181</v>
      </c>
      <c r="N14" s="46" t="s">
        <v>195</v>
      </c>
      <c r="O14" s="107">
        <v>68730</v>
      </c>
      <c r="P14" s="50" t="s">
        <v>56</v>
      </c>
      <c r="Q14" s="54">
        <v>0</v>
      </c>
      <c r="R14" s="46" t="s">
        <v>214</v>
      </c>
      <c r="S14" s="46" t="s">
        <v>215</v>
      </c>
      <c r="T14" s="162" t="s">
        <v>234</v>
      </c>
    </row>
    <row r="15" spans="1:20" ht="14.25">
      <c r="A15" s="164" t="str">
        <f t="shared" si="0"/>
        <v>ROBERT Jean</v>
      </c>
      <c r="B15" s="46" t="s">
        <v>119</v>
      </c>
      <c r="C15" s="46" t="s">
        <v>123</v>
      </c>
      <c r="D15" s="56">
        <v>42107</v>
      </c>
      <c r="E15" s="46" t="s">
        <v>133</v>
      </c>
      <c r="F15" s="42" t="s">
        <v>58</v>
      </c>
      <c r="G15" s="43" t="s">
        <v>51</v>
      </c>
      <c r="H15" s="46" t="s">
        <v>37</v>
      </c>
      <c r="I15" s="42" t="s">
        <v>144</v>
      </c>
      <c r="J15" s="45" t="s">
        <v>158</v>
      </c>
      <c r="K15" s="62" t="s">
        <v>73</v>
      </c>
      <c r="L15" s="198" t="s">
        <v>182</v>
      </c>
      <c r="M15" s="44" t="s">
        <v>71</v>
      </c>
      <c r="N15" s="46" t="s">
        <v>194</v>
      </c>
      <c r="O15" s="46">
        <v>68220</v>
      </c>
      <c r="P15" s="46" t="s">
        <v>66</v>
      </c>
      <c r="Q15" s="42">
        <v>1</v>
      </c>
      <c r="R15" s="46" t="s">
        <v>224</v>
      </c>
      <c r="S15" s="46" t="s">
        <v>225</v>
      </c>
      <c r="T15" s="162" t="s">
        <v>234</v>
      </c>
    </row>
    <row r="16" spans="1:20" ht="14.25">
      <c r="A16" s="164" t="str">
        <f t="shared" si="0"/>
        <v>MARTIN Diane</v>
      </c>
      <c r="B16" s="46" t="s">
        <v>120</v>
      </c>
      <c r="C16" s="46" t="s">
        <v>53</v>
      </c>
      <c r="D16" s="56">
        <v>42318</v>
      </c>
      <c r="E16" s="46" t="s">
        <v>134</v>
      </c>
      <c r="F16" s="42" t="s">
        <v>58</v>
      </c>
      <c r="G16" s="43" t="s">
        <v>51</v>
      </c>
      <c r="H16" s="46" t="s">
        <v>36</v>
      </c>
      <c r="I16" s="42" t="s">
        <v>145</v>
      </c>
      <c r="J16" s="45" t="s">
        <v>159</v>
      </c>
      <c r="K16" s="62" t="s">
        <v>73</v>
      </c>
      <c r="L16" s="198" t="s">
        <v>183</v>
      </c>
      <c r="M16" s="198" t="s">
        <v>186</v>
      </c>
      <c r="N16" s="46" t="s">
        <v>196</v>
      </c>
      <c r="O16" s="46">
        <v>68128</v>
      </c>
      <c r="P16" s="50" t="s">
        <v>67</v>
      </c>
      <c r="Q16" s="42">
        <v>3</v>
      </c>
      <c r="R16" s="46" t="s">
        <v>227</v>
      </c>
      <c r="S16" s="46" t="s">
        <v>228</v>
      </c>
      <c r="T16" s="162" t="s">
        <v>233</v>
      </c>
    </row>
    <row r="17" spans="1:20" ht="14.25">
      <c r="A17" s="164" t="str">
        <f t="shared" si="0"/>
        <v>JARRIGE Jérôme</v>
      </c>
      <c r="B17" s="46" t="s">
        <v>121</v>
      </c>
      <c r="C17" s="46" t="s">
        <v>124</v>
      </c>
      <c r="D17" s="56">
        <v>42503</v>
      </c>
      <c r="E17" s="46" t="s">
        <v>23</v>
      </c>
      <c r="F17" s="42" t="s">
        <v>58</v>
      </c>
      <c r="G17" s="43" t="s">
        <v>51</v>
      </c>
      <c r="H17" s="46" t="s">
        <v>37</v>
      </c>
      <c r="I17" s="42" t="s">
        <v>146</v>
      </c>
      <c r="J17" s="45" t="s">
        <v>160</v>
      </c>
      <c r="K17" s="62" t="s">
        <v>73</v>
      </c>
      <c r="L17" s="198" t="s">
        <v>184</v>
      </c>
      <c r="M17" s="44" t="s">
        <v>71</v>
      </c>
      <c r="N17" s="46" t="s">
        <v>197</v>
      </c>
      <c r="O17" s="108">
        <v>68300</v>
      </c>
      <c r="P17" s="53" t="s">
        <v>48</v>
      </c>
      <c r="Q17" s="42">
        <v>0</v>
      </c>
      <c r="R17" s="46" t="s">
        <v>226</v>
      </c>
      <c r="S17" s="46" t="s">
        <v>229</v>
      </c>
      <c r="T17" s="162" t="s">
        <v>234</v>
      </c>
    </row>
    <row r="18" spans="1:20" ht="14.25">
      <c r="A18" s="164" t="str">
        <f t="shared" si="0"/>
        <v>CARRY Pierre</v>
      </c>
      <c r="B18" s="46" t="s">
        <v>122</v>
      </c>
      <c r="C18" s="46" t="s">
        <v>125</v>
      </c>
      <c r="D18" s="56">
        <v>42162</v>
      </c>
      <c r="E18" s="46" t="s">
        <v>23</v>
      </c>
      <c r="F18" s="42" t="s">
        <v>58</v>
      </c>
      <c r="G18" s="43" t="s">
        <v>51</v>
      </c>
      <c r="H18" s="46" t="s">
        <v>37</v>
      </c>
      <c r="I18" s="42" t="s">
        <v>147</v>
      </c>
      <c r="J18" s="45" t="s">
        <v>161</v>
      </c>
      <c r="K18" s="62" t="s">
        <v>73</v>
      </c>
      <c r="L18" s="198" t="s">
        <v>185</v>
      </c>
      <c r="M18" s="198" t="s">
        <v>187</v>
      </c>
      <c r="N18" s="46" t="s">
        <v>65</v>
      </c>
      <c r="O18" s="46">
        <v>68870</v>
      </c>
      <c r="P18" s="46" t="s">
        <v>198</v>
      </c>
      <c r="Q18" s="42">
        <v>0</v>
      </c>
      <c r="R18" s="46" t="s">
        <v>230</v>
      </c>
      <c r="S18" s="46" t="s">
        <v>231</v>
      </c>
      <c r="T18" s="162" t="s">
        <v>234</v>
      </c>
    </row>
    <row r="19" spans="1:20" s="106" customFormat="1" ht="14.25">
      <c r="A19" s="164"/>
      <c r="B19" s="46"/>
      <c r="C19" s="46"/>
      <c r="D19" s="56"/>
      <c r="E19" s="46"/>
      <c r="F19" s="42"/>
      <c r="G19" s="43"/>
      <c r="H19" s="46"/>
      <c r="I19" s="42"/>
      <c r="J19" s="45"/>
      <c r="K19" s="62"/>
      <c r="L19" s="198"/>
      <c r="M19" s="198"/>
      <c r="N19" s="46"/>
      <c r="O19" s="46"/>
      <c r="P19" s="46"/>
      <c r="Q19" s="42"/>
      <c r="R19" s="46"/>
      <c r="S19" s="46"/>
      <c r="T19" s="162"/>
    </row>
    <row r="20" spans="1:20" ht="14.25">
      <c r="A20" s="164"/>
      <c r="B20" s="46"/>
      <c r="C20" s="46"/>
      <c r="D20" s="56"/>
      <c r="E20" s="46"/>
      <c r="F20" s="42"/>
      <c r="G20" s="43"/>
      <c r="H20" s="46"/>
      <c r="I20" s="42"/>
      <c r="J20" s="45"/>
      <c r="K20" s="62"/>
      <c r="L20" s="198"/>
      <c r="M20" s="198"/>
      <c r="N20" s="46"/>
      <c r="O20" s="46"/>
      <c r="P20" s="46"/>
      <c r="Q20" s="42"/>
      <c r="R20" s="46"/>
      <c r="S20" s="46"/>
      <c r="T20" s="162"/>
    </row>
    <row r="21" spans="1:20" ht="14.25">
      <c r="A21" s="164"/>
      <c r="B21" s="46"/>
      <c r="C21" s="46"/>
      <c r="D21" s="56"/>
      <c r="E21" s="46"/>
      <c r="F21" s="42"/>
      <c r="G21" s="43"/>
      <c r="H21" s="46"/>
      <c r="I21" s="42"/>
      <c r="J21" s="45"/>
      <c r="K21" s="62"/>
      <c r="L21" s="198"/>
      <c r="M21" s="198"/>
      <c r="N21" s="46"/>
      <c r="O21" s="46"/>
      <c r="P21" s="46"/>
      <c r="Q21" s="42"/>
      <c r="R21" s="46"/>
      <c r="S21" s="46"/>
      <c r="T21" s="162"/>
    </row>
    <row r="22" spans="1:20" ht="14.25">
      <c r="A22" s="165"/>
      <c r="B22" s="149"/>
      <c r="C22" s="149"/>
      <c r="D22" s="150"/>
      <c r="E22" s="149"/>
      <c r="F22" s="151"/>
      <c r="G22" s="152"/>
      <c r="H22" s="149"/>
      <c r="I22" s="151"/>
      <c r="J22" s="153"/>
      <c r="K22" s="154"/>
      <c r="L22" s="200"/>
      <c r="M22" s="200"/>
      <c r="N22" s="149"/>
      <c r="O22" s="149"/>
      <c r="P22" s="149"/>
      <c r="Q22" s="151"/>
      <c r="R22" s="149"/>
      <c r="S22" s="149"/>
      <c r="T22" s="166"/>
    </row>
    <row r="23" spans="1:20" ht="14.25">
      <c r="A23" s="165"/>
      <c r="B23" s="149"/>
      <c r="C23" s="149"/>
      <c r="D23" s="150"/>
      <c r="E23" s="149"/>
      <c r="F23" s="151"/>
      <c r="G23" s="152"/>
      <c r="H23" s="149"/>
      <c r="I23" s="151"/>
      <c r="J23" s="153"/>
      <c r="K23" s="154"/>
      <c r="L23" s="200"/>
      <c r="M23" s="200"/>
      <c r="N23" s="149"/>
      <c r="O23" s="149"/>
      <c r="P23" s="149"/>
      <c r="Q23" s="151"/>
      <c r="R23" s="149"/>
      <c r="S23" s="149"/>
      <c r="T23" s="166"/>
    </row>
    <row r="24" spans="1:20" ht="14.25">
      <c r="A24" s="165"/>
      <c r="B24" s="149"/>
      <c r="C24" s="149"/>
      <c r="D24" s="150"/>
      <c r="E24" s="149"/>
      <c r="F24" s="151"/>
      <c r="G24" s="152"/>
      <c r="H24" s="149"/>
      <c r="I24" s="151"/>
      <c r="J24" s="153"/>
      <c r="K24" s="154"/>
      <c r="L24" s="200"/>
      <c r="M24" s="200"/>
      <c r="N24" s="149"/>
      <c r="O24" s="149"/>
      <c r="P24" s="149"/>
      <c r="Q24" s="151"/>
      <c r="R24" s="149"/>
      <c r="S24" s="149"/>
      <c r="T24" s="166"/>
    </row>
    <row r="25" spans="1:20" ht="14.25">
      <c r="A25" s="165"/>
      <c r="B25" s="149"/>
      <c r="C25" s="149"/>
      <c r="D25" s="150"/>
      <c r="E25" s="149"/>
      <c r="F25" s="151"/>
      <c r="G25" s="152"/>
      <c r="H25" s="149"/>
      <c r="I25" s="151"/>
      <c r="J25" s="153"/>
      <c r="K25" s="154"/>
      <c r="L25" s="200"/>
      <c r="M25" s="200"/>
      <c r="N25" s="149"/>
      <c r="O25" s="149"/>
      <c r="P25" s="149"/>
      <c r="Q25" s="151"/>
      <c r="R25" s="149"/>
      <c r="S25" s="149"/>
      <c r="T25" s="166"/>
    </row>
    <row r="26" spans="1:20" ht="14.25">
      <c r="A26" s="165"/>
      <c r="B26" s="149"/>
      <c r="C26" s="149"/>
      <c r="D26" s="150"/>
      <c r="E26" s="149"/>
      <c r="F26" s="151"/>
      <c r="G26" s="152"/>
      <c r="H26" s="149"/>
      <c r="I26" s="151"/>
      <c r="J26" s="153"/>
      <c r="K26" s="154"/>
      <c r="L26" s="200"/>
      <c r="M26" s="200"/>
      <c r="N26" s="149"/>
      <c r="O26" s="149"/>
      <c r="P26" s="149"/>
      <c r="Q26" s="151"/>
      <c r="R26" s="149"/>
      <c r="S26" s="149"/>
      <c r="T26" s="166"/>
    </row>
    <row r="27" spans="1:20" ht="14.25">
      <c r="A27" s="165"/>
      <c r="B27" s="149"/>
      <c r="C27" s="149"/>
      <c r="D27" s="150"/>
      <c r="E27" s="149"/>
      <c r="F27" s="151"/>
      <c r="G27" s="152"/>
      <c r="H27" s="149"/>
      <c r="I27" s="151"/>
      <c r="J27" s="153"/>
      <c r="K27" s="154"/>
      <c r="L27" s="200"/>
      <c r="M27" s="200"/>
      <c r="N27" s="149"/>
      <c r="O27" s="149"/>
      <c r="P27" s="149"/>
      <c r="Q27" s="151"/>
      <c r="R27" s="149"/>
      <c r="S27" s="149"/>
      <c r="T27" s="166"/>
    </row>
    <row r="28" spans="1:20" ht="14.25">
      <c r="A28" s="165"/>
      <c r="B28" s="149"/>
      <c r="C28" s="149"/>
      <c r="D28" s="150"/>
      <c r="E28" s="149"/>
      <c r="F28" s="151"/>
      <c r="G28" s="152"/>
      <c r="H28" s="149"/>
      <c r="I28" s="151"/>
      <c r="J28" s="153"/>
      <c r="K28" s="154"/>
      <c r="L28" s="200"/>
      <c r="M28" s="200"/>
      <c r="N28" s="149"/>
      <c r="O28" s="149"/>
      <c r="P28" s="149"/>
      <c r="Q28" s="151"/>
      <c r="R28" s="149"/>
      <c r="S28" s="149"/>
      <c r="T28" s="166"/>
    </row>
    <row r="29" spans="1:20" ht="14.25">
      <c r="A29" s="165"/>
      <c r="B29" s="149"/>
      <c r="C29" s="149"/>
      <c r="D29" s="150"/>
      <c r="E29" s="149"/>
      <c r="F29" s="151"/>
      <c r="G29" s="152"/>
      <c r="H29" s="149"/>
      <c r="I29" s="151"/>
      <c r="J29" s="153"/>
      <c r="K29" s="154"/>
      <c r="L29" s="200"/>
      <c r="M29" s="200"/>
      <c r="N29" s="149"/>
      <c r="O29" s="149"/>
      <c r="P29" s="149"/>
      <c r="Q29" s="151"/>
      <c r="R29" s="149"/>
      <c r="S29" s="149"/>
      <c r="T29" s="166"/>
    </row>
    <row r="30" spans="1:20" ht="15" thickBot="1">
      <c r="A30" s="167"/>
      <c r="B30" s="168"/>
      <c r="C30" s="168"/>
      <c r="D30" s="169"/>
      <c r="E30" s="168"/>
      <c r="F30" s="170"/>
      <c r="G30" s="171"/>
      <c r="H30" s="168"/>
      <c r="I30" s="170"/>
      <c r="J30" s="172"/>
      <c r="K30" s="173"/>
      <c r="L30" s="201"/>
      <c r="M30" s="201"/>
      <c r="N30" s="168"/>
      <c r="O30" s="168"/>
      <c r="P30" s="168"/>
      <c r="Q30" s="170"/>
      <c r="R30" s="168"/>
      <c r="S30" s="168"/>
      <c r="T30" s="174"/>
    </row>
    <row r="33" ht="13.5">
      <c r="A33" s="28" t="s">
        <v>255</v>
      </c>
    </row>
  </sheetData>
  <sheetProtection/>
  <hyperlinks>
    <hyperlink ref="L9" r:id="rId1" display="gilles.binder16@gmail.com"/>
    <hyperlink ref="M11" r:id="rId2" display="martine.lamychappuis@gmail.com"/>
    <hyperlink ref="L11" r:id="rId3" display="marc.lamychappuis@gmail.com"/>
    <hyperlink ref="L3" r:id="rId4" display="helder.barbosa08@gmail.com"/>
    <hyperlink ref="L4" r:id="rId5" display="alfredo.bogdan@atag-law.ch"/>
    <hyperlink ref="L6" r:id="rId6" display="neuhaus.pat@gmail.com"/>
    <hyperlink ref="L7" r:id="rId7" display="patrickpiquot@hotmail.fr"/>
    <hyperlink ref="M5" r:id="rId8" display="gu.fl@libero.it"/>
    <hyperlink ref="M6" r:id="rId9" display="neuhaus.maria@gmail.com"/>
    <hyperlink ref="L8" r:id="rId10" display="samuel.rubain@gmail.com"/>
    <hyperlink ref="M8" r:id="rId11" display="benedicte.rubAin@gmail.com"/>
    <hyperlink ref="M9" r:id="rId12" display="gaelle.lehmann@gmail.com"/>
    <hyperlink ref="M10" r:id="rId13" display="claudia.costa@gmail.com"/>
    <hyperlink ref="L12" r:id="rId14" display="kouatchetpatrice@yahoo.fr"/>
    <hyperlink ref="M12" r:id="rId15" display="angellastar@yahoo.fr"/>
    <hyperlink ref="M13" r:id="rId16" display="angellastar@yahoo.fr"/>
    <hyperlink ref="L13" r:id="rId17" display="kouatchetpatrice@yahoo.fr"/>
    <hyperlink ref="M14" r:id="rId18" display="cathy.10@hotmail.fr"/>
    <hyperlink ref="L15" r:id="rId19" display="patrobert68@gmail.com"/>
    <hyperlink ref="L16" r:id="rId20" display="michael.martin@gmail.com"/>
    <hyperlink ref="L17" r:id="rId21" display="j.jarrige@hotmail.fr"/>
    <hyperlink ref="M16" r:id="rId22" display="claudia.martin13@gmail.com"/>
    <hyperlink ref="M7" r:id="rId23" display="marielle77@hotmail.fr"/>
    <hyperlink ref="L18" r:id="rId24" display="claudia.martin13@gmail.com"/>
  </hyperlinks>
  <printOptions/>
  <pageMargins left="0.7" right="0.7" top="0.75" bottom="0.75" header="0.3" footer="0.3"/>
  <pageSetup horizontalDpi="600" verticalDpi="600" orientation="landscape" paperSize="9" r:id="rId2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G52"/>
  <sheetViews>
    <sheetView zoomScalePageLayoutView="0" workbookViewId="0" topLeftCell="A1">
      <selection activeCell="I48" sqref="I48"/>
    </sheetView>
  </sheetViews>
  <sheetFormatPr defaultColWidth="11.421875" defaultRowHeight="15"/>
  <cols>
    <col min="1" max="1" width="1.57421875" style="66" customWidth="1"/>
    <col min="2" max="2" width="29.421875" style="66" customWidth="1"/>
    <col min="3" max="3" width="32.00390625" style="66" customWidth="1"/>
    <col min="4" max="5" width="11.421875" style="66" customWidth="1"/>
    <col min="6" max="6" width="4.57421875" style="66" customWidth="1"/>
    <col min="7" max="7" width="11.421875" style="66" customWidth="1"/>
    <col min="8" max="8" width="18.57421875" style="66" customWidth="1"/>
    <col min="9" max="16384" width="11.421875" style="66" customWidth="1"/>
  </cols>
  <sheetData>
    <row r="1" ht="15.75" thickBot="1"/>
    <row r="2" spans="2:6" ht="15">
      <c r="B2" s="119"/>
      <c r="C2" s="120"/>
      <c r="D2" s="120"/>
      <c r="E2" s="120"/>
      <c r="F2" s="130"/>
    </row>
    <row r="3" spans="1:6" ht="30.75" customHeight="1">
      <c r="A3" s="64"/>
      <c r="B3" s="210"/>
      <c r="C3" s="207" t="s">
        <v>254</v>
      </c>
      <c r="D3" s="181"/>
      <c r="E3" s="181"/>
      <c r="F3" s="211"/>
    </row>
    <row r="4" spans="1:6" ht="15" customHeight="1">
      <c r="A4" s="64"/>
      <c r="B4" s="212"/>
      <c r="C4" s="182"/>
      <c r="D4" s="182"/>
      <c r="E4" s="182"/>
      <c r="F4" s="213"/>
    </row>
    <row r="5" spans="1:6" ht="15" customHeight="1">
      <c r="A5" s="64"/>
      <c r="B5" s="214"/>
      <c r="C5" s="112"/>
      <c r="D5" s="112"/>
      <c r="E5" s="112"/>
      <c r="F5" s="147"/>
    </row>
    <row r="6" spans="1:6" ht="15.75" customHeight="1">
      <c r="A6" s="64"/>
      <c r="B6" s="215"/>
      <c r="C6" s="246" t="s">
        <v>256</v>
      </c>
      <c r="D6" s="216"/>
      <c r="E6" s="216"/>
      <c r="F6" s="131"/>
    </row>
    <row r="7" spans="1:6" ht="15.75" customHeight="1">
      <c r="A7" s="64"/>
      <c r="B7" s="215"/>
      <c r="C7" s="112"/>
      <c r="D7" s="216"/>
      <c r="E7" s="216"/>
      <c r="F7" s="131"/>
    </row>
    <row r="8" spans="1:6" ht="15.75" customHeight="1">
      <c r="A8" s="64"/>
      <c r="B8" s="215"/>
      <c r="C8" s="183"/>
      <c r="D8" s="216"/>
      <c r="E8" s="216"/>
      <c r="F8" s="131"/>
    </row>
    <row r="9" spans="1:6" ht="15.75" customHeight="1">
      <c r="A9" s="64"/>
      <c r="B9" s="123"/>
      <c r="C9" s="64"/>
      <c r="D9" s="64" t="s">
        <v>250</v>
      </c>
      <c r="E9" s="64"/>
      <c r="F9" s="131"/>
    </row>
    <row r="10" spans="1:7" ht="15.75" customHeight="1">
      <c r="A10" s="64"/>
      <c r="B10" s="217" t="s">
        <v>244</v>
      </c>
      <c r="C10" s="184"/>
      <c r="D10" s="65" t="str">
        <f>VLOOKUP($C$20,MATGSCP!$A$3:$S$30,18,0)</f>
        <v>COSTA Helder</v>
      </c>
      <c r="E10" s="184"/>
      <c r="F10" s="122"/>
      <c r="G10" s="66" t="s">
        <v>116</v>
      </c>
    </row>
    <row r="11" spans="1:6" ht="15.75" customHeight="1">
      <c r="A11" s="64"/>
      <c r="B11" s="125"/>
      <c r="C11" s="117"/>
      <c r="D11" s="64" t="s">
        <v>251</v>
      </c>
      <c r="E11" s="117"/>
      <c r="F11" s="122"/>
    </row>
    <row r="12" spans="1:6" ht="15.75" customHeight="1">
      <c r="A12" s="64"/>
      <c r="B12" s="123"/>
      <c r="C12" s="184"/>
      <c r="D12" s="65" t="str">
        <f>VLOOKUP($C$20,MATGSCP!$A$3:$S$30,19,0)</f>
        <v>DA SILVA  Barbara</v>
      </c>
      <c r="E12" s="184"/>
      <c r="F12" s="122"/>
    </row>
    <row r="13" spans="1:6" ht="15.75" customHeight="1">
      <c r="A13" s="64"/>
      <c r="B13" s="123"/>
      <c r="C13" s="184"/>
      <c r="D13" s="65"/>
      <c r="E13" s="184"/>
      <c r="F13" s="122"/>
    </row>
    <row r="14" spans="1:7" ht="15.75" customHeight="1">
      <c r="A14" s="64"/>
      <c r="B14" s="217" t="s">
        <v>245</v>
      </c>
      <c r="C14" s="184"/>
      <c r="D14" s="65" t="str">
        <f>VLOOKUP($C$20,MATGSCP!$A$3:$S$30,14,0)</f>
        <v>10, rue de La Fontaine </v>
      </c>
      <c r="E14" s="184"/>
      <c r="F14" s="122"/>
      <c r="G14" s="66" t="s">
        <v>117</v>
      </c>
    </row>
    <row r="15" spans="1:6" ht="15.75" customHeight="1">
      <c r="A15" s="64"/>
      <c r="B15" s="217"/>
      <c r="C15" s="184"/>
      <c r="D15" s="65">
        <f>VLOOKUP($C$20,MATGSCP!$A$3:$S$30,15,0)</f>
        <v>68300</v>
      </c>
      <c r="E15" s="65" t="str">
        <f>VLOOKUP($C$20,MATGSCP!$A$3:$S$30,16,0)</f>
        <v>SAINT-LOUIS</v>
      </c>
      <c r="F15" s="122"/>
    </row>
    <row r="16" spans="1:6" ht="15.75" customHeight="1">
      <c r="A16" s="64"/>
      <c r="B16" s="125"/>
      <c r="C16" s="117"/>
      <c r="D16" s="117"/>
      <c r="E16" s="117"/>
      <c r="F16" s="122"/>
    </row>
    <row r="17" spans="1:6" ht="15.75" customHeight="1">
      <c r="A17" s="64"/>
      <c r="B17" s="123" t="s">
        <v>246</v>
      </c>
      <c r="C17" s="64"/>
      <c r="D17" s="64" t="s">
        <v>247</v>
      </c>
      <c r="E17" s="64"/>
      <c r="F17" s="131"/>
    </row>
    <row r="18" spans="1:6" ht="15.75" customHeight="1">
      <c r="A18" s="64"/>
      <c r="B18" s="217" t="s">
        <v>248</v>
      </c>
      <c r="C18" s="117"/>
      <c r="D18" s="117"/>
      <c r="E18" s="117"/>
      <c r="F18" s="122"/>
    </row>
    <row r="19" spans="1:6" ht="15.75" customHeight="1">
      <c r="A19" s="64"/>
      <c r="B19" s="217" t="s">
        <v>249</v>
      </c>
      <c r="C19" s="117"/>
      <c r="D19" s="117"/>
      <c r="E19" s="117"/>
      <c r="F19" s="122"/>
    </row>
    <row r="20" spans="1:6" ht="24.75" customHeight="1">
      <c r="A20" s="64"/>
      <c r="B20" s="218" t="s">
        <v>88</v>
      </c>
      <c r="C20" s="194" t="s">
        <v>239</v>
      </c>
      <c r="D20" s="185"/>
      <c r="E20" s="185"/>
      <c r="F20" s="219"/>
    </row>
    <row r="21" spans="1:6" ht="15.75" customHeight="1">
      <c r="A21" s="64"/>
      <c r="B21" s="255"/>
      <c r="C21" s="256"/>
      <c r="D21" s="117"/>
      <c r="E21" s="117"/>
      <c r="F21" s="122"/>
    </row>
    <row r="22" spans="1:6" ht="15.75" customHeight="1">
      <c r="A22" s="64"/>
      <c r="B22" s="220"/>
      <c r="C22" s="209" t="s">
        <v>87</v>
      </c>
      <c r="D22" s="208"/>
      <c r="E22" s="208"/>
      <c r="F22" s="221"/>
    </row>
    <row r="23" spans="1:6" ht="15.75" customHeight="1">
      <c r="A23" s="64"/>
      <c r="B23" s="125"/>
      <c r="C23" s="3"/>
      <c r="D23" s="117"/>
      <c r="E23" s="186"/>
      <c r="F23" s="122"/>
    </row>
    <row r="24" spans="1:6" ht="15.75" customHeight="1">
      <c r="A24" s="64"/>
      <c r="B24" s="125" t="s">
        <v>118</v>
      </c>
      <c r="C24" s="117"/>
      <c r="D24" s="117"/>
      <c r="E24" s="117"/>
      <c r="F24" s="222"/>
    </row>
    <row r="25" spans="1:6" ht="15.75" customHeight="1">
      <c r="A25" s="64"/>
      <c r="B25" s="125" t="s">
        <v>90</v>
      </c>
      <c r="C25" s="187"/>
      <c r="D25" s="117"/>
      <c r="E25" s="117"/>
      <c r="F25" s="122"/>
    </row>
    <row r="26" spans="1:6" ht="15.75" customHeight="1">
      <c r="A26" s="64"/>
      <c r="B26" s="125"/>
      <c r="C26" s="117"/>
      <c r="D26" s="117"/>
      <c r="E26" s="117"/>
      <c r="F26" s="122"/>
    </row>
    <row r="27" spans="1:6" ht="15.75" customHeight="1">
      <c r="A27" s="64"/>
      <c r="B27" s="125" t="s">
        <v>241</v>
      </c>
      <c r="C27" s="186" t="s">
        <v>243</v>
      </c>
      <c r="D27" s="117"/>
      <c r="E27" s="117"/>
      <c r="F27" s="122"/>
    </row>
    <row r="28" spans="1:6" ht="15.75" customHeight="1">
      <c r="A28" s="64"/>
      <c r="B28" s="125" t="s">
        <v>242</v>
      </c>
      <c r="C28" s="187"/>
      <c r="D28" s="117"/>
      <c r="E28" s="117"/>
      <c r="F28" s="122"/>
    </row>
    <row r="29" spans="1:6" ht="15.75" customHeight="1">
      <c r="A29" s="64"/>
      <c r="B29" s="125"/>
      <c r="C29" s="188"/>
      <c r="D29" s="117"/>
      <c r="E29" s="117"/>
      <c r="F29" s="122"/>
    </row>
    <row r="30" spans="1:6" ht="15.75" customHeight="1">
      <c r="A30" s="64"/>
      <c r="B30" s="125" t="s">
        <v>98</v>
      </c>
      <c r="C30" s="117"/>
      <c r="D30" s="117"/>
      <c r="E30" s="117"/>
      <c r="F30" s="122"/>
    </row>
    <row r="31" spans="1:6" ht="15.75" customHeight="1">
      <c r="A31" s="64"/>
      <c r="B31" s="125" t="s">
        <v>99</v>
      </c>
      <c r="C31" s="117"/>
      <c r="D31" s="117"/>
      <c r="E31" s="117"/>
      <c r="F31" s="122"/>
    </row>
    <row r="32" spans="1:6" ht="15.75" customHeight="1">
      <c r="A32" s="64"/>
      <c r="B32" s="125"/>
      <c r="C32" s="117"/>
      <c r="D32" s="117"/>
      <c r="E32" s="117"/>
      <c r="F32" s="122"/>
    </row>
    <row r="33" spans="1:6" ht="15.75" customHeight="1">
      <c r="A33" s="64"/>
      <c r="B33" s="125" t="s">
        <v>91</v>
      </c>
      <c r="C33" s="117"/>
      <c r="D33" s="117"/>
      <c r="E33" s="117"/>
      <c r="F33" s="122"/>
    </row>
    <row r="34" spans="1:6" ht="15.75" customHeight="1">
      <c r="A34" s="64"/>
      <c r="B34" s="125"/>
      <c r="C34" s="117"/>
      <c r="D34" s="117"/>
      <c r="E34" s="117"/>
      <c r="F34" s="122"/>
    </row>
    <row r="35" spans="1:6" s="190" customFormat="1" ht="15.75" customHeight="1">
      <c r="A35" s="189"/>
      <c r="B35" s="223"/>
      <c r="C35" s="117"/>
      <c r="D35" s="117"/>
      <c r="E35" s="117"/>
      <c r="F35" s="122"/>
    </row>
    <row r="36" spans="1:6" ht="15.75" customHeight="1">
      <c r="A36" s="64"/>
      <c r="B36" s="223"/>
      <c r="C36" s="117" t="s">
        <v>253</v>
      </c>
      <c r="D36" s="117"/>
      <c r="E36" s="117" t="s">
        <v>252</v>
      </c>
      <c r="F36" s="122"/>
    </row>
    <row r="37" spans="1:6" ht="15.75" customHeight="1">
      <c r="A37" s="64"/>
      <c r="B37" s="125"/>
      <c r="C37" s="191"/>
      <c r="D37" s="117"/>
      <c r="E37" s="117"/>
      <c r="F37" s="122"/>
    </row>
    <row r="38" spans="1:6" ht="15.75" customHeight="1">
      <c r="A38" s="64"/>
      <c r="B38" s="125"/>
      <c r="C38" s="191"/>
      <c r="D38" s="117"/>
      <c r="E38" s="117"/>
      <c r="F38" s="122"/>
    </row>
    <row r="39" spans="1:6" ht="15.75" customHeight="1">
      <c r="A39" s="64"/>
      <c r="B39" s="125" t="s">
        <v>93</v>
      </c>
      <c r="C39" s="191"/>
      <c r="D39" s="117"/>
      <c r="E39" s="117"/>
      <c r="F39" s="122"/>
    </row>
    <row r="40" spans="1:6" ht="15.75" customHeight="1">
      <c r="A40" s="64"/>
      <c r="B40" s="125"/>
      <c r="C40" s="117"/>
      <c r="D40" s="117"/>
      <c r="E40" s="117"/>
      <c r="F40" s="122"/>
    </row>
    <row r="41" spans="1:6" ht="15.75" customHeight="1">
      <c r="A41" s="64"/>
      <c r="B41" s="125" t="s">
        <v>94</v>
      </c>
      <c r="C41" s="117"/>
      <c r="D41" s="117" t="s">
        <v>95</v>
      </c>
      <c r="E41" s="117"/>
      <c r="F41" s="122"/>
    </row>
    <row r="42" spans="1:6" ht="15.75" customHeight="1">
      <c r="A42" s="64"/>
      <c r="B42" s="125"/>
      <c r="C42" s="191"/>
      <c r="D42" s="117"/>
      <c r="E42" s="117"/>
      <c r="F42" s="122"/>
    </row>
    <row r="43" spans="1:6" ht="15.75" customHeight="1">
      <c r="A43" s="64"/>
      <c r="B43" s="125" t="s">
        <v>96</v>
      </c>
      <c r="C43" s="188"/>
      <c r="D43" s="117"/>
      <c r="E43" s="117"/>
      <c r="F43" s="122"/>
    </row>
    <row r="44" spans="1:6" ht="15.75" customHeight="1">
      <c r="A44" s="64"/>
      <c r="B44" s="125"/>
      <c r="C44" s="117"/>
      <c r="D44" s="117"/>
      <c r="E44" s="117"/>
      <c r="F44" s="122"/>
    </row>
    <row r="45" spans="1:6" ht="15.75" customHeight="1">
      <c r="A45" s="64"/>
      <c r="B45" s="125"/>
      <c r="C45" s="117"/>
      <c r="D45" s="117"/>
      <c r="E45" s="117"/>
      <c r="F45" s="122"/>
    </row>
    <row r="46" spans="1:6" ht="15.75" customHeight="1">
      <c r="A46" s="64"/>
      <c r="B46" s="224"/>
      <c r="C46" s="192" t="s">
        <v>97</v>
      </c>
      <c r="D46" s="193"/>
      <c r="E46" s="193"/>
      <c r="F46" s="225"/>
    </row>
    <row r="47" spans="1:6" ht="15.75" customHeight="1">
      <c r="A47" s="64"/>
      <c r="B47" s="125"/>
      <c r="C47" s="117"/>
      <c r="D47" s="117"/>
      <c r="E47" s="117"/>
      <c r="F47" s="122"/>
    </row>
    <row r="48" spans="1:6" ht="15.75" customHeight="1">
      <c r="A48" s="64"/>
      <c r="B48" s="125"/>
      <c r="C48" s="117"/>
      <c r="D48" s="117"/>
      <c r="E48" s="117"/>
      <c r="F48" s="122"/>
    </row>
    <row r="49" spans="1:6" ht="15.75" customHeight="1">
      <c r="A49" s="64"/>
      <c r="B49" s="125"/>
      <c r="C49" s="117"/>
      <c r="D49" s="117"/>
      <c r="E49" s="117"/>
      <c r="F49" s="122"/>
    </row>
    <row r="50" spans="2:6" ht="15.75" customHeight="1" thickBot="1">
      <c r="B50" s="128"/>
      <c r="C50" s="129"/>
      <c r="D50" s="129"/>
      <c r="E50" s="129"/>
      <c r="F50" s="134"/>
    </row>
    <row r="51" spans="2:5" ht="15.75" customHeight="1">
      <c r="B51" s="64"/>
      <c r="C51" s="64"/>
      <c r="D51" s="64"/>
      <c r="E51" s="64"/>
    </row>
    <row r="52" spans="2:5" ht="15.75" customHeight="1">
      <c r="B52" s="64"/>
      <c r="C52" s="64"/>
      <c r="D52" s="64"/>
      <c r="E52" s="64"/>
    </row>
  </sheetData>
  <sheetProtection/>
  <mergeCells count="1">
    <mergeCell ref="B21:C21"/>
  </mergeCells>
  <dataValidations count="1">
    <dataValidation type="list" allowBlank="1" showInputMessage="1" showErrorMessage="1" sqref="C20 C24">
      <formula1>NOMS02</formula1>
    </dataValidation>
  </dataValidations>
  <printOptions horizontalCentered="1"/>
  <pageMargins left="0.31496062992125984" right="0.31496062992125984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J30"/>
  <sheetViews>
    <sheetView zoomScalePageLayoutView="0" workbookViewId="0" topLeftCell="A1">
      <selection activeCell="B6" sqref="B6"/>
    </sheetView>
  </sheetViews>
  <sheetFormatPr defaultColWidth="11.421875" defaultRowHeight="12.75" customHeight="1"/>
  <cols>
    <col min="1" max="1" width="3.7109375" style="0" customWidth="1"/>
    <col min="2" max="2" width="22.57421875" style="0" customWidth="1"/>
    <col min="3" max="3" width="16.421875" style="0" customWidth="1"/>
  </cols>
  <sheetData>
    <row r="1" spans="2:7" ht="12.75" customHeight="1">
      <c r="B1" s="4"/>
      <c r="C1" s="4"/>
      <c r="D1" s="4"/>
      <c r="E1" s="4"/>
      <c r="F1" s="3"/>
      <c r="G1" s="3"/>
    </row>
    <row r="2" spans="2:7" ht="30.75" customHeight="1">
      <c r="B2" s="245"/>
      <c r="C2" s="1"/>
      <c r="D2" s="1" t="s">
        <v>258</v>
      </c>
      <c r="E2" s="1"/>
      <c r="F2" s="1"/>
      <c r="G2" s="1"/>
    </row>
    <row r="3" spans="2:7" ht="12.75" customHeight="1">
      <c r="B3" s="3"/>
      <c r="C3" s="3"/>
      <c r="D3" s="3"/>
      <c r="E3" s="3"/>
      <c r="F3" s="3"/>
      <c r="G3" s="3"/>
    </row>
    <row r="4" spans="2:8" ht="19.5" customHeight="1">
      <c r="B4" s="257" t="s">
        <v>113</v>
      </c>
      <c r="C4" s="258"/>
      <c r="D4" s="258"/>
      <c r="E4" s="258"/>
      <c r="F4" s="258"/>
      <c r="G4" s="258"/>
      <c r="H4" s="259"/>
    </row>
    <row r="5" spans="2:9" ht="15.75" customHeight="1">
      <c r="B5" s="145" t="s">
        <v>239</v>
      </c>
      <c r="C5" s="226"/>
      <c r="D5" s="226"/>
      <c r="E5" s="226"/>
      <c r="F5" s="226"/>
      <c r="G5" s="226"/>
      <c r="H5" s="227"/>
      <c r="I5" t="s">
        <v>114</v>
      </c>
    </row>
    <row r="6" spans="2:9" ht="15.75" customHeight="1">
      <c r="B6" s="228"/>
      <c r="C6" s="229"/>
      <c r="D6" s="229"/>
      <c r="E6" s="229"/>
      <c r="F6" s="229"/>
      <c r="G6" s="229"/>
      <c r="H6" s="230"/>
      <c r="I6" t="s">
        <v>115</v>
      </c>
    </row>
    <row r="7" spans="2:9" ht="15.75" customHeight="1">
      <c r="B7" s="231"/>
      <c r="C7" s="232"/>
      <c r="D7" s="232"/>
      <c r="E7" s="232"/>
      <c r="F7" s="232"/>
      <c r="G7" s="232"/>
      <c r="H7" s="233"/>
      <c r="I7" t="s">
        <v>115</v>
      </c>
    </row>
    <row r="8" spans="2:9" ht="15.75" customHeight="1">
      <c r="B8" s="234"/>
      <c r="C8" s="235"/>
      <c r="D8" s="235"/>
      <c r="E8" s="235"/>
      <c r="F8" s="235"/>
      <c r="G8" s="235"/>
      <c r="H8" s="236"/>
      <c r="I8" t="s">
        <v>115</v>
      </c>
    </row>
    <row r="9" spans="2:8" ht="15.75" customHeight="1">
      <c r="B9" s="237"/>
      <c r="C9" s="238"/>
      <c r="D9" s="238"/>
      <c r="E9" s="238"/>
      <c r="F9" s="238"/>
      <c r="G9" s="238"/>
      <c r="H9" s="239"/>
    </row>
    <row r="10" spans="2:7" ht="15.75" customHeight="1">
      <c r="B10" s="10"/>
      <c r="C10" s="5"/>
      <c r="D10" s="3"/>
      <c r="E10" s="3"/>
      <c r="F10" s="3"/>
      <c r="G10" s="3"/>
    </row>
    <row r="11" spans="2:7" ht="15.75" customHeight="1">
      <c r="B11" s="10"/>
      <c r="C11" s="3"/>
      <c r="D11" s="3"/>
      <c r="E11" s="3"/>
      <c r="F11" s="3"/>
      <c r="G11" s="3"/>
    </row>
    <row r="12" spans="2:7" ht="15.75" customHeight="1">
      <c r="B12" s="10" t="s">
        <v>257</v>
      </c>
      <c r="C12" s="3"/>
      <c r="D12" s="3"/>
      <c r="E12" s="3"/>
      <c r="F12" s="3"/>
      <c r="G12" s="3"/>
    </row>
    <row r="13" spans="2:10" ht="15.75" customHeight="1">
      <c r="B13" s="175"/>
      <c r="C13" s="180"/>
      <c r="D13" s="180"/>
      <c r="E13" s="180"/>
      <c r="F13" s="180"/>
      <c r="G13" s="180"/>
      <c r="H13" s="240"/>
      <c r="I13" s="240"/>
      <c r="J13" s="240"/>
    </row>
    <row r="14" spans="2:10" ht="15.75" customHeight="1">
      <c r="B14" s="177"/>
      <c r="C14" s="241"/>
      <c r="D14" s="180"/>
      <c r="E14" s="180"/>
      <c r="F14" s="180"/>
      <c r="G14" s="180"/>
      <c r="H14" s="240"/>
      <c r="I14" s="240"/>
      <c r="J14" s="240"/>
    </row>
    <row r="15" spans="2:10" ht="15.75" customHeight="1">
      <c r="B15" s="175"/>
      <c r="C15" s="180"/>
      <c r="D15" s="180"/>
      <c r="E15" s="180"/>
      <c r="F15" s="180"/>
      <c r="G15" s="180"/>
      <c r="H15" s="240"/>
      <c r="I15" s="240"/>
      <c r="J15" s="240"/>
    </row>
    <row r="16" spans="2:10" ht="15.75" customHeight="1">
      <c r="B16" s="175"/>
      <c r="C16" s="180"/>
      <c r="D16" s="180"/>
      <c r="E16" s="180"/>
      <c r="F16" s="180"/>
      <c r="G16" s="180"/>
      <c r="H16" s="240"/>
      <c r="I16" s="240"/>
      <c r="J16" s="240"/>
    </row>
    <row r="17" spans="2:10" ht="15.75" customHeight="1">
      <c r="B17" s="179"/>
      <c r="C17" s="180"/>
      <c r="D17" s="180"/>
      <c r="E17" s="180"/>
      <c r="F17" s="180"/>
      <c r="G17" s="180"/>
      <c r="H17" s="240"/>
      <c r="I17" s="240"/>
      <c r="J17" s="240"/>
    </row>
    <row r="18" spans="2:10" ht="15.75" customHeight="1">
      <c r="B18" s="178"/>
      <c r="C18" s="180"/>
      <c r="D18" s="180"/>
      <c r="E18" s="180"/>
      <c r="F18" s="180"/>
      <c r="G18" s="180"/>
      <c r="H18" s="240"/>
      <c r="I18" s="240"/>
      <c r="J18" s="240"/>
    </row>
    <row r="19" spans="2:10" ht="15.75" customHeight="1">
      <c r="B19" s="179"/>
      <c r="C19" s="180"/>
      <c r="D19" s="180"/>
      <c r="E19" s="180"/>
      <c r="F19" s="180"/>
      <c r="G19" s="180"/>
      <c r="H19" s="240"/>
      <c r="I19" s="240"/>
      <c r="J19" s="240"/>
    </row>
    <row r="20" spans="2:10" ht="15.75" customHeight="1">
      <c r="B20" s="175"/>
      <c r="C20" s="180"/>
      <c r="D20" s="180"/>
      <c r="E20" s="180"/>
      <c r="F20" s="180"/>
      <c r="G20" s="180"/>
      <c r="H20" s="240"/>
      <c r="I20" s="240"/>
      <c r="J20" s="240"/>
    </row>
    <row r="21" spans="2:10" ht="15.75" customHeight="1">
      <c r="B21" s="175"/>
      <c r="C21" s="242"/>
      <c r="D21" s="175"/>
      <c r="E21" s="180"/>
      <c r="F21" s="180"/>
      <c r="G21" s="180"/>
      <c r="H21" s="240"/>
      <c r="I21" s="240"/>
      <c r="J21" s="240"/>
    </row>
    <row r="22" spans="2:10" ht="15.75" customHeight="1">
      <c r="B22" s="175"/>
      <c r="C22" s="243"/>
      <c r="D22" s="180"/>
      <c r="E22" s="180"/>
      <c r="F22" s="180"/>
      <c r="G22" s="180"/>
      <c r="H22" s="240"/>
      <c r="I22" s="240"/>
      <c r="J22" s="240"/>
    </row>
    <row r="23" spans="2:10" ht="15.75" customHeight="1">
      <c r="B23" s="175"/>
      <c r="C23" s="244"/>
      <c r="D23" s="180"/>
      <c r="E23" s="180"/>
      <c r="F23" s="180"/>
      <c r="G23" s="180"/>
      <c r="H23" s="240"/>
      <c r="I23" s="240"/>
      <c r="J23" s="240"/>
    </row>
    <row r="24" spans="2:10" ht="15.75" customHeight="1">
      <c r="B24" s="175"/>
      <c r="C24" s="244"/>
      <c r="D24" s="180"/>
      <c r="E24" s="180"/>
      <c r="F24" s="180"/>
      <c r="G24" s="180"/>
      <c r="H24" s="240"/>
      <c r="I24" s="240"/>
      <c r="J24" s="240"/>
    </row>
    <row r="25" spans="2:10" ht="15.75" customHeight="1">
      <c r="B25" s="176"/>
      <c r="C25" s="180"/>
      <c r="D25" s="175"/>
      <c r="E25" s="180"/>
      <c r="F25" s="180"/>
      <c r="G25" s="180"/>
      <c r="H25" s="240"/>
      <c r="I25" s="240"/>
      <c r="J25" s="240"/>
    </row>
    <row r="26" spans="2:10" ht="15.75" customHeight="1">
      <c r="B26" s="175"/>
      <c r="C26" s="180"/>
      <c r="D26" s="180"/>
      <c r="E26" s="180"/>
      <c r="F26" s="180"/>
      <c r="G26" s="180"/>
      <c r="H26" s="240"/>
      <c r="I26" s="240"/>
      <c r="J26" s="240"/>
    </row>
    <row r="27" spans="2:10" ht="15.75" customHeight="1">
      <c r="B27" s="180"/>
      <c r="C27" s="180"/>
      <c r="D27" s="180"/>
      <c r="E27" s="180"/>
      <c r="F27" s="180"/>
      <c r="G27" s="180"/>
      <c r="H27" s="240"/>
      <c r="I27" s="240"/>
      <c r="J27" s="240"/>
    </row>
    <row r="28" spans="2:10" ht="12.75" customHeight="1">
      <c r="B28" s="180"/>
      <c r="C28" s="180"/>
      <c r="D28" s="180"/>
      <c r="E28" s="180"/>
      <c r="F28" s="180"/>
      <c r="G28" s="180"/>
      <c r="H28" s="240"/>
      <c r="I28" s="240"/>
      <c r="J28" s="240"/>
    </row>
    <row r="29" spans="2:10" ht="12.75" customHeight="1">
      <c r="B29" s="240"/>
      <c r="C29" s="240"/>
      <c r="D29" s="240"/>
      <c r="E29" s="240"/>
      <c r="F29" s="240"/>
      <c r="G29" s="240"/>
      <c r="H29" s="240"/>
      <c r="I29" s="240"/>
      <c r="J29" s="240"/>
    </row>
    <row r="30" spans="2:10" ht="12.75" customHeight="1">
      <c r="B30" s="240"/>
      <c r="C30" s="240"/>
      <c r="D30" s="240"/>
      <c r="E30" s="240"/>
      <c r="F30" s="240"/>
      <c r="G30" s="240"/>
      <c r="H30" s="240"/>
      <c r="I30" s="240"/>
      <c r="J30" s="240"/>
    </row>
  </sheetData>
  <sheetProtection/>
  <mergeCells count="1">
    <mergeCell ref="B4:H4"/>
  </mergeCells>
  <dataValidations count="1">
    <dataValidation type="list" allowBlank="1" showInputMessage="1" showErrorMessage="1" sqref="B5">
      <formula1>NOMS02</formula1>
    </dataValidation>
  </dataValidations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H8" sqref="H8"/>
    </sheetView>
  </sheetViews>
  <sheetFormatPr defaultColWidth="11.421875" defaultRowHeight="15"/>
  <cols>
    <col min="1" max="1" width="29.421875" style="0" customWidth="1"/>
    <col min="2" max="2" width="21.7109375" style="0" customWidth="1"/>
    <col min="8" max="8" width="18.57421875" style="0" customWidth="1"/>
  </cols>
  <sheetData>
    <row r="1" spans="1:6" ht="14.25">
      <c r="A1" s="3"/>
      <c r="B1" s="3"/>
      <c r="C1" s="3"/>
      <c r="D1" s="3"/>
      <c r="E1" s="3"/>
      <c r="F1" s="3"/>
    </row>
    <row r="2" spans="1:6" ht="30.75" customHeight="1">
      <c r="A2" s="6"/>
      <c r="B2" s="1" t="s">
        <v>14</v>
      </c>
      <c r="C2" s="1"/>
      <c r="D2" s="6"/>
      <c r="E2" s="3"/>
      <c r="F2" s="3"/>
    </row>
    <row r="3" spans="1:6" ht="14.25" customHeight="1">
      <c r="A3" s="267" t="s">
        <v>15</v>
      </c>
      <c r="B3" s="267"/>
      <c r="C3" s="267"/>
      <c r="D3" s="267"/>
      <c r="E3" s="267"/>
      <c r="F3" s="3"/>
    </row>
    <row r="4" spans="1:6" ht="14.25">
      <c r="A4" s="3"/>
      <c r="B4" s="3"/>
      <c r="C4" s="3"/>
      <c r="D4" s="3"/>
      <c r="E4" s="3"/>
      <c r="F4" s="3"/>
    </row>
    <row r="5" spans="1:6" ht="14.25">
      <c r="A5" s="75" t="s">
        <v>83</v>
      </c>
      <c r="B5" s="75"/>
      <c r="C5" s="75"/>
      <c r="D5" s="75"/>
      <c r="E5" s="3"/>
      <c r="F5" s="3"/>
    </row>
    <row r="6" spans="1:6" ht="14.25">
      <c r="A6" s="266" t="s">
        <v>84</v>
      </c>
      <c r="B6" s="266"/>
      <c r="C6" s="266"/>
      <c r="D6" s="4"/>
      <c r="E6" s="3"/>
      <c r="F6" s="3"/>
    </row>
    <row r="7" spans="1:6" ht="14.25">
      <c r="A7" s="3"/>
      <c r="B7" s="3"/>
      <c r="C7" s="3"/>
      <c r="D7" s="3"/>
      <c r="E7" s="3"/>
      <c r="F7" s="3"/>
    </row>
    <row r="8" spans="1:8" ht="14.25">
      <c r="A8" s="3"/>
      <c r="B8" s="3"/>
      <c r="C8" s="3"/>
      <c r="D8" s="3"/>
      <c r="E8" s="3"/>
      <c r="F8" s="3"/>
      <c r="H8" t="s">
        <v>259</v>
      </c>
    </row>
    <row r="9" spans="1:6" ht="14.25">
      <c r="A9" s="3"/>
      <c r="B9" s="3"/>
      <c r="C9" s="3"/>
      <c r="D9" s="3"/>
      <c r="E9" s="3"/>
      <c r="F9" s="3"/>
    </row>
    <row r="10" spans="1:6" ht="14.25">
      <c r="A10" s="3"/>
      <c r="B10" s="3"/>
      <c r="C10" s="3"/>
      <c r="D10" s="3"/>
      <c r="E10" s="3"/>
      <c r="F10" s="3"/>
    </row>
    <row r="11" spans="1:6" ht="21">
      <c r="A11" s="18" t="s">
        <v>81</v>
      </c>
      <c r="B11" s="19"/>
      <c r="C11" s="15"/>
      <c r="D11" s="15"/>
      <c r="E11" s="15"/>
      <c r="F11" s="15"/>
    </row>
    <row r="12" spans="1:6" ht="15">
      <c r="A12" s="9"/>
      <c r="B12" s="3"/>
      <c r="C12" s="3"/>
      <c r="D12" s="3"/>
      <c r="E12" s="3"/>
      <c r="F12" s="3"/>
    </row>
    <row r="13" spans="1:6" ht="14.25">
      <c r="A13" s="3"/>
      <c r="B13" s="3"/>
      <c r="C13" s="3"/>
      <c r="D13" s="3"/>
      <c r="E13" s="3"/>
      <c r="F13" s="3"/>
    </row>
    <row r="14" spans="1:6" ht="21.75" customHeight="1">
      <c r="A14" s="10" t="s">
        <v>28</v>
      </c>
      <c r="B14" s="3"/>
      <c r="C14" s="3"/>
      <c r="D14" s="20" t="s">
        <v>42</v>
      </c>
      <c r="E14" s="5"/>
      <c r="F14" s="3"/>
    </row>
    <row r="15" spans="1:6" ht="15">
      <c r="A15" s="10"/>
      <c r="B15" s="5"/>
      <c r="D15" s="12"/>
      <c r="E15" s="8"/>
      <c r="F15" s="8"/>
    </row>
    <row r="16" spans="1:6" ht="15">
      <c r="A16" s="10" t="s">
        <v>18</v>
      </c>
      <c r="B16" s="3"/>
      <c r="C16" s="3"/>
      <c r="D16" s="3"/>
      <c r="E16" s="3"/>
      <c r="F16" s="3"/>
    </row>
    <row r="17" spans="1:6" ht="15">
      <c r="A17" s="10" t="s">
        <v>19</v>
      </c>
      <c r="B17" s="3"/>
      <c r="C17" s="3"/>
      <c r="D17" s="3"/>
      <c r="E17" s="3"/>
      <c r="F17" s="3"/>
    </row>
    <row r="18" spans="1:6" ht="15">
      <c r="A18" s="10" t="s">
        <v>82</v>
      </c>
      <c r="B18" s="3"/>
      <c r="C18" s="3"/>
      <c r="D18" s="3"/>
      <c r="E18" s="3"/>
      <c r="F18" s="3"/>
    </row>
    <row r="19" spans="1:6" ht="18">
      <c r="A19" s="10"/>
      <c r="B19" s="7"/>
      <c r="C19" s="3"/>
      <c r="D19" s="3"/>
      <c r="E19" s="3"/>
      <c r="F19" s="3"/>
    </row>
    <row r="20" spans="1:6" ht="18">
      <c r="A20" s="13" t="s">
        <v>26</v>
      </c>
      <c r="B20" s="7"/>
      <c r="C20" s="3"/>
      <c r="D20" s="3"/>
      <c r="E20" s="3"/>
      <c r="F20" s="3"/>
    </row>
    <row r="21" spans="1:6" ht="15">
      <c r="A21" s="13"/>
      <c r="B21" s="3"/>
      <c r="C21" s="3"/>
      <c r="D21" s="3"/>
      <c r="E21" s="3"/>
      <c r="F21" s="3"/>
    </row>
    <row r="22" spans="1:6" ht="19.5">
      <c r="A22" s="10"/>
      <c r="B22" s="58"/>
      <c r="C22" s="3"/>
      <c r="D22" s="3"/>
      <c r="E22" s="3"/>
      <c r="F22" s="3"/>
    </row>
    <row r="23" spans="1:6" ht="19.5">
      <c r="A23" s="18" t="s">
        <v>30</v>
      </c>
      <c r="B23" s="15"/>
      <c r="C23" s="21"/>
      <c r="D23" s="15"/>
      <c r="E23" s="15"/>
      <c r="F23" s="15"/>
    </row>
    <row r="24" spans="1:6" ht="15">
      <c r="A24" s="10"/>
      <c r="B24" s="59"/>
      <c r="C24" s="3"/>
      <c r="D24" s="3"/>
      <c r="E24" s="3"/>
      <c r="F24" s="3"/>
    </row>
    <row r="25" spans="1:6" ht="15">
      <c r="A25" s="10"/>
      <c r="B25" s="59"/>
      <c r="C25" s="3"/>
      <c r="D25" s="3"/>
      <c r="E25" s="3"/>
      <c r="F25" s="3"/>
    </row>
    <row r="26" spans="1:6" ht="14.25" customHeight="1">
      <c r="A26" s="264" t="s">
        <v>31</v>
      </c>
      <c r="B26" s="260" t="s">
        <v>32</v>
      </c>
      <c r="C26" s="264" t="s">
        <v>69</v>
      </c>
      <c r="D26" s="264"/>
      <c r="E26" s="264" t="s">
        <v>70</v>
      </c>
      <c r="F26" s="264"/>
    </row>
    <row r="27" spans="1:6" ht="14.25" customHeight="1">
      <c r="A27" s="264"/>
      <c r="B27" s="261"/>
      <c r="C27" s="264"/>
      <c r="D27" s="264"/>
      <c r="E27" s="264"/>
      <c r="F27" s="264"/>
    </row>
    <row r="28" spans="1:6" ht="14.25" customHeight="1">
      <c r="A28" s="264" t="s">
        <v>3</v>
      </c>
      <c r="B28" s="262"/>
      <c r="C28" s="265"/>
      <c r="D28" s="265"/>
      <c r="E28" s="264"/>
      <c r="F28" s="264"/>
    </row>
    <row r="29" spans="1:6" ht="14.25" customHeight="1">
      <c r="A29" s="264"/>
      <c r="B29" s="263"/>
      <c r="C29" s="265"/>
      <c r="D29" s="265"/>
      <c r="E29" s="264"/>
      <c r="F29" s="264"/>
    </row>
    <row r="30" spans="1:6" ht="14.25" customHeight="1">
      <c r="A30" s="264" t="s">
        <v>33</v>
      </c>
      <c r="B30" s="262"/>
      <c r="C30" s="265"/>
      <c r="D30" s="265"/>
      <c r="E30" s="264"/>
      <c r="F30" s="264"/>
    </row>
    <row r="31" spans="1:6" ht="14.25" customHeight="1">
      <c r="A31" s="264"/>
      <c r="B31" s="263"/>
      <c r="C31" s="265"/>
      <c r="D31" s="265"/>
      <c r="E31" s="264"/>
      <c r="F31" s="264"/>
    </row>
    <row r="32" spans="1:6" ht="14.25" customHeight="1">
      <c r="A32" s="264" t="s">
        <v>34</v>
      </c>
      <c r="B32" s="262"/>
      <c r="C32" s="265"/>
      <c r="D32" s="265"/>
      <c r="E32" s="264"/>
      <c r="F32" s="264"/>
    </row>
    <row r="33" spans="1:6" ht="14.25" customHeight="1">
      <c r="A33" s="264"/>
      <c r="B33" s="263"/>
      <c r="C33" s="265"/>
      <c r="D33" s="265"/>
      <c r="E33" s="264"/>
      <c r="F33" s="264"/>
    </row>
    <row r="34" spans="1:6" ht="15">
      <c r="A34" s="10"/>
      <c r="B34" s="3"/>
      <c r="C34" s="3"/>
      <c r="D34" s="3"/>
      <c r="E34" s="3"/>
      <c r="F34" s="3"/>
    </row>
    <row r="35" spans="1:6" ht="15">
      <c r="A35" s="10"/>
      <c r="B35" s="3"/>
      <c r="C35" s="3"/>
      <c r="D35" s="3"/>
      <c r="E35" s="3"/>
      <c r="F35" s="3"/>
    </row>
    <row r="36" spans="1:6" ht="15">
      <c r="A36" s="10"/>
      <c r="B36" s="29"/>
      <c r="C36" s="3"/>
      <c r="D36" s="3"/>
      <c r="E36" s="3"/>
      <c r="F36" s="3"/>
    </row>
    <row r="37" spans="1:6" ht="19.5">
      <c r="A37" s="14" t="s">
        <v>38</v>
      </c>
      <c r="B37" s="15"/>
      <c r="C37" s="15"/>
      <c r="D37" s="15"/>
      <c r="E37" s="15"/>
      <c r="F37" s="15"/>
    </row>
    <row r="38" spans="1:6" ht="15">
      <c r="A38" s="22" t="s">
        <v>39</v>
      </c>
      <c r="B38" s="15"/>
      <c r="C38" s="3"/>
      <c r="D38" s="3"/>
      <c r="E38" s="3"/>
      <c r="F38" s="3"/>
    </row>
    <row r="39" spans="1:6" ht="17.25">
      <c r="A39" s="16"/>
      <c r="B39" s="3"/>
      <c r="C39" s="3"/>
      <c r="D39" s="3"/>
      <c r="E39" s="3"/>
      <c r="F39" s="3"/>
    </row>
    <row r="40" spans="1:5" ht="15">
      <c r="A40" s="10" t="s">
        <v>76</v>
      </c>
      <c r="B40" s="3"/>
      <c r="C40" s="3"/>
      <c r="D40" s="3"/>
      <c r="E40" s="3"/>
    </row>
    <row r="41" spans="1:5" ht="15">
      <c r="A41" s="10"/>
      <c r="B41" s="3"/>
      <c r="C41" s="3"/>
      <c r="D41" s="3"/>
      <c r="E41" s="3"/>
    </row>
    <row r="42" spans="1:5" ht="15">
      <c r="A42" s="10" t="s">
        <v>40</v>
      </c>
      <c r="B42" s="10"/>
      <c r="C42" s="3"/>
      <c r="D42" s="10" t="s">
        <v>68</v>
      </c>
      <c r="E42" s="3"/>
    </row>
    <row r="43" spans="1:5" ht="15">
      <c r="A43" s="10"/>
      <c r="B43" s="10"/>
      <c r="C43" s="3"/>
      <c r="D43" s="10"/>
      <c r="E43" s="3"/>
    </row>
    <row r="44" spans="1:5" ht="15">
      <c r="A44" s="10" t="s">
        <v>77</v>
      </c>
      <c r="B44" s="3"/>
      <c r="C44" s="3"/>
      <c r="D44" s="3"/>
      <c r="E44" s="3"/>
    </row>
    <row r="45" spans="1:5" ht="15">
      <c r="A45" s="10"/>
      <c r="B45" s="3"/>
      <c r="C45" s="3"/>
      <c r="D45" s="3"/>
      <c r="E45" s="3"/>
    </row>
    <row r="46" spans="1:5" ht="15">
      <c r="A46" s="10"/>
      <c r="B46" s="3"/>
      <c r="C46" s="3"/>
      <c r="D46" s="3"/>
      <c r="E46" s="3"/>
    </row>
    <row r="47" spans="1:5" ht="15">
      <c r="A47" s="10" t="s">
        <v>78</v>
      </c>
      <c r="B47" s="10"/>
      <c r="C47" s="3"/>
      <c r="D47" s="3"/>
      <c r="E47" s="3"/>
    </row>
    <row r="48" spans="1:5" ht="15">
      <c r="A48" s="10"/>
      <c r="B48" s="10"/>
      <c r="C48" s="3"/>
      <c r="D48" s="3"/>
      <c r="E48" s="3"/>
    </row>
    <row r="49" spans="1:6" ht="15">
      <c r="A49" s="11" t="s">
        <v>41</v>
      </c>
      <c r="B49" s="3"/>
      <c r="C49" s="3"/>
      <c r="D49" s="10" t="s">
        <v>68</v>
      </c>
      <c r="E49" s="3"/>
      <c r="F49" s="3"/>
    </row>
    <row r="50" spans="1:6" ht="15">
      <c r="A50" s="11"/>
      <c r="B50" s="3"/>
      <c r="C50" s="3"/>
      <c r="D50" s="10"/>
      <c r="E50" s="3"/>
      <c r="F50" s="3"/>
    </row>
    <row r="51" spans="1:6" ht="15">
      <c r="A51" s="10" t="s">
        <v>77</v>
      </c>
      <c r="B51" s="3"/>
      <c r="C51" s="3"/>
      <c r="D51" s="3"/>
      <c r="E51" s="3"/>
      <c r="F51" s="3"/>
    </row>
    <row r="52" spans="1:6" ht="14.25">
      <c r="A52" s="3"/>
      <c r="B52" s="3"/>
      <c r="C52" s="3"/>
      <c r="D52" s="3"/>
      <c r="E52" s="3"/>
      <c r="F52" s="3"/>
    </row>
    <row r="53" spans="1:6" ht="14.25">
      <c r="A53" s="3"/>
      <c r="B53" s="3"/>
      <c r="C53" s="3"/>
      <c r="D53" s="3"/>
      <c r="E53" s="3"/>
      <c r="F53" s="3"/>
    </row>
    <row r="54" spans="1:6" ht="14.25">
      <c r="A54" s="3"/>
      <c r="B54" s="3"/>
      <c r="C54" s="3"/>
      <c r="D54" s="3"/>
      <c r="E54" s="3"/>
      <c r="F54" s="3"/>
    </row>
    <row r="55" spans="1:4" ht="14.25">
      <c r="A55" s="2"/>
      <c r="B55" s="3"/>
      <c r="C55" s="3"/>
      <c r="D55" s="3"/>
    </row>
    <row r="56" spans="1:4" ht="14.25">
      <c r="A56" s="2"/>
      <c r="B56" s="3"/>
      <c r="C56" s="3"/>
      <c r="D56" s="3"/>
    </row>
    <row r="57" spans="1:4" ht="14.25">
      <c r="A57" s="2"/>
      <c r="B57" s="3"/>
      <c r="C57" s="3"/>
      <c r="D57" s="3"/>
    </row>
    <row r="58" spans="1:4" ht="14.25">
      <c r="A58" s="2"/>
      <c r="B58" s="3"/>
      <c r="C58" s="3"/>
      <c r="D58" s="3"/>
    </row>
    <row r="59" spans="1:4" ht="14.25">
      <c r="A59" s="3"/>
      <c r="C59" s="3"/>
      <c r="D59" s="3"/>
    </row>
  </sheetData>
  <sheetProtection/>
  <mergeCells count="18">
    <mergeCell ref="A6:C6"/>
    <mergeCell ref="B28:B29"/>
    <mergeCell ref="B30:B31"/>
    <mergeCell ref="A3:E3"/>
    <mergeCell ref="A26:A27"/>
    <mergeCell ref="C26:D27"/>
    <mergeCell ref="E26:F27"/>
    <mergeCell ref="A28:A29"/>
    <mergeCell ref="C28:D29"/>
    <mergeCell ref="E28:F29"/>
    <mergeCell ref="B26:B27"/>
    <mergeCell ref="B32:B33"/>
    <mergeCell ref="A30:A31"/>
    <mergeCell ref="C30:D31"/>
    <mergeCell ref="E30:F31"/>
    <mergeCell ref="A32:A33"/>
    <mergeCell ref="C32:D33"/>
    <mergeCell ref="E32:F33"/>
  </mergeCells>
  <dataValidations count="1">
    <dataValidation type="list" allowBlank="1" showInputMessage="1" showErrorMessage="1" sqref="B14">
      <formula1>NOMS02</formula1>
    </dataValidation>
  </dataValidations>
  <printOptions horizontalCentered="1"/>
  <pageMargins left="0.31496062992125984" right="0.31496062992125984" top="0" bottom="0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0" customWidth="1"/>
    <col min="2" max="2" width="29.421875" style="0" customWidth="1"/>
    <col min="3" max="3" width="21.7109375" style="0" customWidth="1"/>
    <col min="9" max="9" width="18.57421875" style="0" customWidth="1"/>
  </cols>
  <sheetData>
    <row r="1" spans="2:7" ht="14.25">
      <c r="B1" s="28"/>
      <c r="C1" s="28"/>
      <c r="D1" s="28"/>
      <c r="E1" s="28"/>
      <c r="F1" s="28"/>
      <c r="G1" s="28"/>
    </row>
    <row r="2" spans="1:7" ht="31.5" customHeight="1" thickBot="1">
      <c r="A2" s="72"/>
      <c r="B2" s="270" t="s">
        <v>101</v>
      </c>
      <c r="C2" s="270"/>
      <c r="D2" s="270"/>
      <c r="E2" s="270"/>
      <c r="F2" s="270"/>
      <c r="G2" s="270"/>
    </row>
    <row r="3" spans="1:7" ht="15" customHeight="1" thickTop="1">
      <c r="A3" s="95"/>
      <c r="B3" s="271" t="s">
        <v>85</v>
      </c>
      <c r="C3" s="271"/>
      <c r="D3" s="271"/>
      <c r="E3" s="271"/>
      <c r="F3" s="271"/>
      <c r="G3" s="272"/>
    </row>
    <row r="4" spans="1:7" ht="14.25" customHeight="1">
      <c r="A4" s="71"/>
      <c r="B4" s="267"/>
      <c r="C4" s="267"/>
      <c r="D4" s="267"/>
      <c r="E4" s="267"/>
      <c r="F4" s="267"/>
      <c r="G4" s="79"/>
    </row>
    <row r="5" spans="1:7" ht="14.25">
      <c r="A5" s="71"/>
      <c r="B5" s="80"/>
      <c r="C5" s="80"/>
      <c r="D5" s="80"/>
      <c r="E5" s="80"/>
      <c r="F5" s="80"/>
      <c r="G5" s="79"/>
    </row>
    <row r="6" spans="1:7" ht="15">
      <c r="A6" s="71"/>
      <c r="B6" s="92" t="s">
        <v>103</v>
      </c>
      <c r="C6" s="4"/>
      <c r="D6" s="4"/>
      <c r="E6" s="4"/>
      <c r="F6" s="80"/>
      <c r="G6" s="79"/>
    </row>
    <row r="7" spans="1:7" ht="14.25">
      <c r="A7" s="71"/>
      <c r="B7" s="4"/>
      <c r="C7" s="4"/>
      <c r="D7" s="4"/>
      <c r="E7" s="4"/>
      <c r="F7" s="80"/>
      <c r="G7" s="79"/>
    </row>
    <row r="8" spans="1:7" ht="15">
      <c r="A8" s="71"/>
      <c r="B8" s="93" t="s">
        <v>86</v>
      </c>
      <c r="C8" s="102"/>
      <c r="D8" s="102"/>
      <c r="E8" s="102"/>
      <c r="F8" s="81"/>
      <c r="G8" s="82"/>
    </row>
    <row r="9" spans="1:7" ht="14.25">
      <c r="A9" s="71"/>
      <c r="B9" s="4"/>
      <c r="C9" s="4"/>
      <c r="D9" s="4"/>
      <c r="E9" s="4"/>
      <c r="F9" s="80"/>
      <c r="G9" s="79"/>
    </row>
    <row r="10" spans="1:7" ht="15">
      <c r="A10" s="71"/>
      <c r="B10" s="11" t="s">
        <v>102</v>
      </c>
      <c r="C10" s="11"/>
      <c r="D10" s="11" t="s">
        <v>104</v>
      </c>
      <c r="E10" s="11"/>
      <c r="F10" s="11"/>
      <c r="G10" s="79"/>
    </row>
    <row r="11" spans="1:7" ht="19.5">
      <c r="A11" s="71"/>
      <c r="B11" s="93" t="s">
        <v>105</v>
      </c>
      <c r="C11" s="58"/>
      <c r="D11" s="81"/>
      <c r="E11" s="81"/>
      <c r="F11" s="81"/>
      <c r="G11" s="82"/>
    </row>
    <row r="12" spans="1:7" ht="19.5">
      <c r="A12" s="71"/>
      <c r="B12" s="93" t="s">
        <v>106</v>
      </c>
      <c r="C12" s="58"/>
      <c r="D12" s="81"/>
      <c r="E12" s="81"/>
      <c r="F12" s="81"/>
      <c r="G12" s="82"/>
    </row>
    <row r="13" spans="1:7" ht="21" customHeight="1">
      <c r="A13" s="71"/>
      <c r="B13" s="94" t="s">
        <v>112</v>
      </c>
      <c r="C13" s="9"/>
      <c r="D13" s="76"/>
      <c r="E13" s="76"/>
      <c r="F13" s="76"/>
      <c r="G13" s="77"/>
    </row>
    <row r="14" spans="1:7" ht="15">
      <c r="A14" s="71"/>
      <c r="B14" s="9"/>
      <c r="C14" s="78"/>
      <c r="D14" s="80"/>
      <c r="E14" s="80"/>
      <c r="F14" s="80"/>
      <c r="G14" s="79"/>
    </row>
    <row r="15" spans="1:7" ht="15" customHeight="1">
      <c r="A15" s="71"/>
      <c r="B15" s="268" t="s">
        <v>87</v>
      </c>
      <c r="C15" s="268"/>
      <c r="D15" s="268"/>
      <c r="E15" s="268"/>
      <c r="F15" s="268"/>
      <c r="G15" s="269"/>
    </row>
    <row r="16" spans="1:7" ht="21.75" customHeight="1">
      <c r="A16" s="71"/>
      <c r="B16" s="10"/>
      <c r="C16" s="80"/>
      <c r="D16" s="80"/>
      <c r="E16" s="20"/>
      <c r="F16" s="84"/>
      <c r="G16" s="79"/>
    </row>
    <row r="17" spans="1:7" ht="15">
      <c r="A17" s="71"/>
      <c r="B17" s="10" t="s">
        <v>89</v>
      </c>
      <c r="C17" s="84"/>
      <c r="D17" s="80"/>
      <c r="E17" s="11"/>
      <c r="F17" s="85"/>
      <c r="G17" s="86"/>
    </row>
    <row r="18" spans="1:7" ht="15">
      <c r="A18" s="71"/>
      <c r="B18" s="10" t="s">
        <v>90</v>
      </c>
      <c r="C18" s="84"/>
      <c r="D18" s="80"/>
      <c r="E18" s="80"/>
      <c r="F18" s="80"/>
      <c r="G18" s="79"/>
    </row>
    <row r="19" spans="1:7" ht="15">
      <c r="A19" s="71"/>
      <c r="B19" s="10" t="s">
        <v>109</v>
      </c>
      <c r="C19" s="84"/>
      <c r="D19" s="80" t="s">
        <v>110</v>
      </c>
      <c r="E19" s="80"/>
      <c r="F19" s="80"/>
      <c r="G19" s="79"/>
    </row>
    <row r="20" spans="1:7" ht="15">
      <c r="A20" s="71"/>
      <c r="B20" s="10" t="s">
        <v>111</v>
      </c>
      <c r="C20" s="87"/>
      <c r="D20" s="80"/>
      <c r="E20" s="80"/>
      <c r="F20" s="80"/>
      <c r="G20" s="79"/>
    </row>
    <row r="21" spans="1:7" ht="15">
      <c r="A21" s="71"/>
      <c r="B21" s="10"/>
      <c r="C21" s="90"/>
      <c r="D21" s="80"/>
      <c r="E21" s="80"/>
      <c r="F21" s="80"/>
      <c r="G21" s="79"/>
    </row>
    <row r="22" spans="1:7" ht="18">
      <c r="A22" s="71"/>
      <c r="B22" s="13" t="s">
        <v>98</v>
      </c>
      <c r="C22" s="88"/>
      <c r="D22" s="90"/>
      <c r="E22" s="90"/>
      <c r="F22" s="90"/>
      <c r="G22" s="91"/>
    </row>
    <row r="23" spans="1:7" ht="15">
      <c r="A23" s="71"/>
      <c r="B23" s="13" t="s">
        <v>99</v>
      </c>
      <c r="C23" s="90"/>
      <c r="D23" s="90"/>
      <c r="E23" s="90"/>
      <c r="F23" s="90"/>
      <c r="G23" s="91"/>
    </row>
    <row r="24" spans="1:9" ht="15">
      <c r="A24" s="71"/>
      <c r="B24" s="13"/>
      <c r="C24" s="90"/>
      <c r="D24" s="90"/>
      <c r="E24" s="90"/>
      <c r="F24" s="90"/>
      <c r="G24" s="91"/>
      <c r="I24" t="s">
        <v>259</v>
      </c>
    </row>
    <row r="25" spans="1:7" ht="15">
      <c r="A25" s="71"/>
      <c r="B25" s="13" t="s">
        <v>91</v>
      </c>
      <c r="C25" s="80"/>
      <c r="D25" s="90"/>
      <c r="E25" s="90"/>
      <c r="F25" s="90"/>
      <c r="G25" s="91"/>
    </row>
    <row r="26" spans="1:7" ht="15">
      <c r="A26" s="71"/>
      <c r="B26" s="10" t="s">
        <v>108</v>
      </c>
      <c r="C26" s="80"/>
      <c r="D26" s="80"/>
      <c r="E26" s="80"/>
      <c r="F26" s="80"/>
      <c r="G26" s="79"/>
    </row>
    <row r="27" spans="1:7" ht="15">
      <c r="A27" s="71"/>
      <c r="B27" s="10" t="s">
        <v>108</v>
      </c>
      <c r="C27" s="80"/>
      <c r="D27" s="80"/>
      <c r="E27" s="80"/>
      <c r="F27" s="80"/>
      <c r="G27" s="79"/>
    </row>
    <row r="28" spans="1:7" ht="15">
      <c r="A28" s="71"/>
      <c r="B28" s="10" t="s">
        <v>108</v>
      </c>
      <c r="C28" s="81"/>
      <c r="D28" s="80"/>
      <c r="E28" s="80"/>
      <c r="F28" s="80"/>
      <c r="G28" s="79"/>
    </row>
    <row r="29" spans="1:7" s="68" customFormat="1" ht="15">
      <c r="A29" s="96"/>
      <c r="B29" s="17"/>
      <c r="C29" s="80" t="s">
        <v>92</v>
      </c>
      <c r="D29" s="81"/>
      <c r="E29" s="81"/>
      <c r="F29" s="81"/>
      <c r="G29" s="82"/>
    </row>
    <row r="30" spans="1:7" ht="17.25">
      <c r="A30" s="71"/>
      <c r="B30" s="16"/>
      <c r="C30" s="89"/>
      <c r="D30" s="80"/>
      <c r="E30" s="80" t="s">
        <v>100</v>
      </c>
      <c r="F30" s="80"/>
      <c r="G30" s="79"/>
    </row>
    <row r="31" spans="1:7" ht="15">
      <c r="A31" s="71"/>
      <c r="B31" s="10"/>
      <c r="C31" s="89"/>
      <c r="D31" s="11"/>
      <c r="E31" s="80"/>
      <c r="F31" s="80"/>
      <c r="G31" s="79"/>
    </row>
    <row r="32" spans="1:7" ht="15">
      <c r="A32" s="71"/>
      <c r="B32" s="10"/>
      <c r="C32" s="97"/>
      <c r="D32" s="11"/>
      <c r="E32" s="10"/>
      <c r="F32" s="84"/>
      <c r="G32" s="79"/>
    </row>
    <row r="33" spans="1:7" ht="15">
      <c r="A33" s="71"/>
      <c r="B33" s="13" t="s">
        <v>93</v>
      </c>
      <c r="C33" s="90"/>
      <c r="D33" s="83"/>
      <c r="E33" s="90"/>
      <c r="F33" s="90"/>
      <c r="G33" s="91"/>
    </row>
    <row r="34" spans="1:7" ht="15">
      <c r="A34" s="71"/>
      <c r="B34" s="13"/>
      <c r="C34" s="90"/>
      <c r="D34" s="90"/>
      <c r="E34" s="90"/>
      <c r="F34" s="90"/>
      <c r="G34" s="91"/>
    </row>
    <row r="35" spans="1:7" ht="15">
      <c r="A35" s="71"/>
      <c r="B35" s="13" t="s">
        <v>94</v>
      </c>
      <c r="C35" s="97"/>
      <c r="D35" s="90" t="s">
        <v>95</v>
      </c>
      <c r="E35" s="90"/>
      <c r="F35" s="90"/>
      <c r="G35" s="91"/>
    </row>
    <row r="36" spans="1:7" ht="15">
      <c r="A36" s="71"/>
      <c r="B36" s="13"/>
      <c r="C36" s="98"/>
      <c r="D36" s="83"/>
      <c r="E36" s="90"/>
      <c r="F36" s="90"/>
      <c r="G36" s="91"/>
    </row>
    <row r="37" spans="1:7" ht="15">
      <c r="A37" s="71"/>
      <c r="B37" s="83" t="s">
        <v>96</v>
      </c>
      <c r="C37" s="83"/>
      <c r="D37" s="83"/>
      <c r="E37" s="13"/>
      <c r="F37" s="99"/>
      <c r="G37" s="91"/>
    </row>
    <row r="38" spans="1:7" ht="15">
      <c r="A38" s="71"/>
      <c r="B38" s="13"/>
      <c r="C38" s="90"/>
      <c r="D38" s="83"/>
      <c r="E38" s="90"/>
      <c r="F38" s="90"/>
      <c r="G38" s="91"/>
    </row>
    <row r="39" spans="1:7" ht="15">
      <c r="A39" s="71"/>
      <c r="B39" s="90"/>
      <c r="C39" s="100"/>
      <c r="D39" s="90"/>
      <c r="E39" s="90"/>
      <c r="F39" s="90"/>
      <c r="G39" s="91"/>
    </row>
    <row r="40" spans="1:7" ht="15">
      <c r="A40" s="71"/>
      <c r="B40" s="100" t="s">
        <v>97</v>
      </c>
      <c r="C40" s="3"/>
      <c r="D40" s="100"/>
      <c r="E40" s="100"/>
      <c r="F40" s="100"/>
      <c r="G40" s="101"/>
    </row>
    <row r="41" spans="1:7" ht="14.25">
      <c r="A41" s="71"/>
      <c r="B41" s="3" t="s">
        <v>107</v>
      </c>
      <c r="C41" s="3"/>
      <c r="D41" s="3"/>
      <c r="E41" s="3"/>
      <c r="F41" s="3"/>
      <c r="G41" s="70"/>
    </row>
    <row r="42" spans="1:7" ht="14.25">
      <c r="A42" s="71"/>
      <c r="B42" s="3" t="s">
        <v>107</v>
      </c>
      <c r="C42" s="3"/>
      <c r="D42" s="3"/>
      <c r="E42" s="3"/>
      <c r="F42" s="3"/>
      <c r="G42" s="70"/>
    </row>
    <row r="43" spans="1:7" ht="14.25">
      <c r="A43" s="71"/>
      <c r="B43" s="3" t="s">
        <v>107</v>
      </c>
      <c r="C43" s="3"/>
      <c r="D43" s="3"/>
      <c r="E43" s="3"/>
      <c r="F43" s="3"/>
      <c r="G43" s="70"/>
    </row>
    <row r="44" spans="1:7" ht="15" thickBot="1">
      <c r="A44" s="74"/>
      <c r="B44" s="72"/>
      <c r="C44" s="72"/>
      <c r="D44" s="72"/>
      <c r="E44" s="72"/>
      <c r="F44" s="72"/>
      <c r="G44" s="73"/>
    </row>
    <row r="45" spans="2:5" ht="15" thickTop="1">
      <c r="B45" s="69"/>
      <c r="C45" s="3"/>
      <c r="D45" s="3"/>
      <c r="E45" s="3"/>
    </row>
    <row r="46" spans="2:5" ht="14.25">
      <c r="B46" s="3"/>
      <c r="C46" s="3"/>
      <c r="D46" s="3"/>
      <c r="E46" s="3"/>
    </row>
    <row r="47" spans="2:5" ht="14.25">
      <c r="B47" s="3"/>
      <c r="D47" s="3"/>
      <c r="E47" s="3"/>
    </row>
  </sheetData>
  <sheetProtection/>
  <mergeCells count="4">
    <mergeCell ref="B15:G15"/>
    <mergeCell ref="B2:G2"/>
    <mergeCell ref="B3:G3"/>
    <mergeCell ref="B4:F4"/>
  </mergeCells>
  <dataValidations count="1">
    <dataValidation type="list" allowBlank="1" showInputMessage="1" showErrorMessage="1" sqref="C16">
      <formula1>NOMS02</formula1>
    </dataValidation>
  </dataValidations>
  <printOptions horizontalCentered="1"/>
  <pageMargins left="0.31496062992125984" right="0.31496062992125984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:IV1638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B7"/>
  <sheetViews>
    <sheetView zoomScalePageLayoutView="0" workbookViewId="0" topLeftCell="A1">
      <selection activeCell="E24" sqref="E24"/>
    </sheetView>
  </sheetViews>
  <sheetFormatPr defaultColWidth="11.421875" defaultRowHeight="15"/>
  <sheetData>
    <row r="4" ht="14.25">
      <c r="B4" t="s">
        <v>43</v>
      </c>
    </row>
    <row r="6" ht="14.25">
      <c r="B6" t="s">
        <v>44</v>
      </c>
    </row>
    <row r="7" ht="14.25">
      <c r="B7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</dc:creator>
  <cp:keywords/>
  <dc:description/>
  <cp:lastModifiedBy>secre</cp:lastModifiedBy>
  <cp:lastPrinted>2021-02-08T12:03:19Z</cp:lastPrinted>
  <dcterms:created xsi:type="dcterms:W3CDTF">2021-01-26T12:52:28Z</dcterms:created>
  <dcterms:modified xsi:type="dcterms:W3CDTF">2021-02-08T12:05:27Z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