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pivotCache/pivotCacheDefinition7.xml" ContentType="application/vnd.openxmlformats-officedocument.spreadsheetml.pivotCacheDefinition+xml"/>
  <Override PartName="/xl/pivotCache/pivotCacheRecords7.xml" ContentType="application/vnd.openxmlformats-officedocument.spreadsheetml.pivotCacheRecords+xml"/>
  <Override PartName="/xl/pivotCache/pivotCacheDefinition8.xml" ContentType="application/vnd.openxmlformats-officedocument.spreadsheetml.pivotCacheDefinition+xml"/>
  <Override PartName="/xl/pivotCache/pivotCacheRecords8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8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lauziere\Desktop\"/>
    </mc:Choice>
  </mc:AlternateContent>
  <bookViews>
    <workbookView xWindow="0" yWindow="0" windowWidth="28800" windowHeight="12135" activeTab="4"/>
  </bookViews>
  <sheets>
    <sheet name="Feuil4" sheetId="6" r:id="rId1"/>
    <sheet name="Feuil10" sheetId="12" r:id="rId2"/>
    <sheet name="Feuil11" sheetId="13" r:id="rId3"/>
    <sheet name="Registre P-38" sheetId="1" r:id="rId4"/>
    <sheet name="Statistiques" sheetId="5" r:id="rId5"/>
    <sheet name="Données Registre P-38" sheetId="2" r:id="rId6"/>
  </sheets>
  <definedNames>
    <definedName name="_xlnm._FilterDatabase" localSheetId="3" hidden="1">'Registre P-38'!$A$5:$O$1003</definedName>
    <definedName name="_xlnm.Print_Titles" localSheetId="3">'Registre P-38'!$1:$5</definedName>
    <definedName name="_xlnm.Print_Area" localSheetId="3">'Registre P-38'!$A$1:$O$22</definedName>
  </definedNames>
  <calcPr calcId="162913"/>
  <pivotCaches>
    <pivotCache cacheId="25" r:id="rId7"/>
    <pivotCache cacheId="30" r:id="rId8"/>
    <pivotCache cacheId="36" r:id="rId9"/>
    <pivotCache cacheId="41" r:id="rId10"/>
    <pivotCache cacheId="48" r:id="rId11"/>
    <pivotCache cacheId="55" r:id="rId12"/>
    <pivotCache cacheId="90" r:id="rId13"/>
    <pivotCache cacheId="104" r:id="rId1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6" i="1" l="1"/>
  <c r="R15" i="1"/>
  <c r="R14" i="1"/>
  <c r="R13" i="1"/>
  <c r="R12" i="1"/>
  <c r="R11" i="1"/>
  <c r="H604" i="1"/>
  <c r="H362" i="1"/>
  <c r="H605" i="1"/>
  <c r="H606" i="1"/>
  <c r="H60" i="1"/>
  <c r="H461" i="1"/>
  <c r="H880" i="1"/>
  <c r="H730" i="1"/>
  <c r="H64" i="1"/>
  <c r="H881" i="1"/>
  <c r="H731" i="1"/>
  <c r="H346" i="1"/>
  <c r="H130" i="1"/>
  <c r="H59" i="1"/>
  <c r="H607" i="1"/>
  <c r="H254" i="1"/>
  <c r="H462" i="1"/>
  <c r="H732" i="1"/>
  <c r="H733" i="1"/>
  <c r="H495" i="1"/>
  <c r="H496" i="1"/>
  <c r="H497" i="1"/>
  <c r="H498" i="1"/>
  <c r="H734" i="1"/>
  <c r="H584" i="1"/>
  <c r="H499" i="1"/>
  <c r="H735" i="1"/>
  <c r="H500" i="1"/>
  <c r="H736" i="1"/>
  <c r="H737" i="1"/>
  <c r="H363" i="1"/>
  <c r="H608" i="1"/>
  <c r="H129" i="1"/>
  <c r="H66" i="1"/>
  <c r="H882" i="1"/>
  <c r="H463" i="1"/>
  <c r="H364" i="1"/>
  <c r="H124" i="1"/>
  <c r="H248" i="1"/>
  <c r="H249" i="1"/>
  <c r="H365" i="1"/>
  <c r="H366" i="1"/>
  <c r="H464" i="1"/>
  <c r="H367" i="1"/>
  <c r="H368" i="1"/>
  <c r="H501" i="1"/>
  <c r="H369" i="1"/>
  <c r="H67" i="1"/>
  <c r="H502" i="1"/>
  <c r="H55" i="1"/>
  <c r="H738" i="1"/>
  <c r="H9" i="1"/>
  <c r="H609" i="1"/>
  <c r="H69" i="1"/>
  <c r="H54" i="1"/>
  <c r="H370" i="1"/>
  <c r="H255" i="1"/>
  <c r="H371" i="1"/>
  <c r="H372" i="1"/>
  <c r="H739" i="1"/>
  <c r="H610" i="1"/>
  <c r="H503" i="1"/>
  <c r="H465" i="1"/>
  <c r="H53" i="1"/>
  <c r="H504" i="1"/>
  <c r="H740" i="1"/>
  <c r="H505" i="1"/>
  <c r="H340" i="1"/>
  <c r="H121" i="1"/>
  <c r="H258" i="1"/>
  <c r="H373" i="1"/>
  <c r="H259" i="1"/>
  <c r="H506" i="1"/>
  <c r="H611" i="1"/>
  <c r="H70" i="1"/>
  <c r="H374" i="1"/>
  <c r="H237" i="1"/>
  <c r="H507" i="1"/>
  <c r="H336" i="1"/>
  <c r="H260" i="1"/>
  <c r="H741" i="1"/>
  <c r="H742" i="1"/>
  <c r="H907" i="1"/>
  <c r="H883" i="1"/>
  <c r="H72" i="1"/>
  <c r="H612" i="1"/>
  <c r="H508" i="1"/>
  <c r="H689" i="1"/>
  <c r="H375" i="1"/>
  <c r="H261" i="1"/>
  <c r="H376" i="1"/>
  <c r="H908" i="1"/>
  <c r="H909" i="1"/>
  <c r="H677" i="1"/>
  <c r="H509" i="1"/>
  <c r="H73" i="1"/>
  <c r="H510" i="1"/>
  <c r="H136" i="1"/>
  <c r="H743" i="1"/>
  <c r="H62" i="1"/>
  <c r="H659" i="1"/>
  <c r="H511" i="1"/>
  <c r="H335" i="1"/>
  <c r="H660" i="1"/>
  <c r="H585" i="1"/>
  <c r="H586" i="1"/>
  <c r="H512" i="1"/>
  <c r="H613" i="1"/>
  <c r="H744" i="1"/>
  <c r="H513" i="1"/>
  <c r="H74" i="1"/>
  <c r="H910" i="1"/>
  <c r="H745" i="1"/>
  <c r="H138" i="1"/>
  <c r="H262" i="1"/>
  <c r="H139" i="1"/>
  <c r="H377" i="1"/>
  <c r="H514" i="1"/>
  <c r="H378" i="1"/>
  <c r="H140" i="1"/>
  <c r="H263" i="1"/>
  <c r="H746" i="1"/>
  <c r="H747" i="1"/>
  <c r="H515" i="1"/>
  <c r="H748" i="1"/>
  <c r="H10" i="1"/>
  <c r="H379" i="1"/>
  <c r="H11" i="1"/>
  <c r="H614" i="1"/>
  <c r="H516" i="1"/>
  <c r="H749" i="1"/>
  <c r="H750" i="1"/>
  <c r="H466" i="1"/>
  <c r="H235" i="1"/>
  <c r="H615" i="1"/>
  <c r="H380" i="1"/>
  <c r="H381" i="1"/>
  <c r="H517" i="1"/>
  <c r="H382" i="1"/>
  <c r="H12" i="1"/>
  <c r="H265" i="1"/>
  <c r="H518" i="1"/>
  <c r="H75" i="1"/>
  <c r="H383" i="1"/>
  <c r="H884" i="1"/>
  <c r="H357" i="1"/>
  <c r="H690" i="1"/>
  <c r="H13" i="1"/>
  <c r="H885" i="1"/>
  <c r="H616" i="1"/>
  <c r="H519" i="1"/>
  <c r="H886" i="1"/>
  <c r="H520" i="1"/>
  <c r="H617" i="1"/>
  <c r="H141" i="1"/>
  <c r="H331" i="1"/>
  <c r="H115" i="1"/>
  <c r="H116" i="1"/>
  <c r="H145" i="1"/>
  <c r="H751" i="1"/>
  <c r="H146" i="1"/>
  <c r="H329" i="1"/>
  <c r="H521" i="1"/>
  <c r="H384" i="1"/>
  <c r="H691" i="1"/>
  <c r="H911" i="1"/>
  <c r="H618" i="1"/>
  <c r="H692" i="1"/>
  <c r="H752" i="1"/>
  <c r="H227" i="1"/>
  <c r="H266" i="1"/>
  <c r="H149" i="1"/>
  <c r="H522" i="1"/>
  <c r="H753" i="1"/>
  <c r="H523" i="1"/>
  <c r="H328" i="1"/>
  <c r="H385" i="1"/>
  <c r="H754" i="1"/>
  <c r="H14" i="1"/>
  <c r="H755" i="1"/>
  <c r="H524" i="1"/>
  <c r="H220" i="1"/>
  <c r="H386" i="1"/>
  <c r="H268" i="1"/>
  <c r="H269" i="1"/>
  <c r="H270" i="1"/>
  <c r="H150" i="1"/>
  <c r="H525" i="1"/>
  <c r="H526" i="1"/>
  <c r="H387" i="1"/>
  <c r="H756" i="1"/>
  <c r="H757" i="1"/>
  <c r="H527" i="1"/>
  <c r="H528" i="1"/>
  <c r="H619" i="1"/>
  <c r="H693" i="1"/>
  <c r="H388" i="1"/>
  <c r="H758" i="1"/>
  <c r="H78" i="1"/>
  <c r="H15" i="1"/>
  <c r="H529" i="1"/>
  <c r="H759" i="1"/>
  <c r="H327" i="1"/>
  <c r="H151" i="1"/>
  <c r="H152" i="1"/>
  <c r="H219" i="1"/>
  <c r="H620" i="1"/>
  <c r="H154" i="1"/>
  <c r="H760" i="1"/>
  <c r="H661" i="1"/>
  <c r="H326" i="1"/>
  <c r="H621" i="1"/>
  <c r="H272" i="1"/>
  <c r="H467" i="1"/>
  <c r="H79" i="1"/>
  <c r="H694" i="1"/>
  <c r="H530" i="1"/>
  <c r="H622" i="1"/>
  <c r="H389" i="1"/>
  <c r="H390" i="1"/>
  <c r="H50" i="1"/>
  <c r="H695" i="1"/>
  <c r="H217" i="1"/>
  <c r="H391" i="1"/>
  <c r="H19" i="1"/>
  <c r="H20" i="1"/>
  <c r="H696" i="1"/>
  <c r="H155" i="1"/>
  <c r="H623" i="1"/>
  <c r="H761" i="1"/>
  <c r="H697" i="1"/>
  <c r="H273" i="1"/>
  <c r="H887" i="1"/>
  <c r="H762" i="1"/>
  <c r="H763" i="1"/>
  <c r="H274" i="1"/>
  <c r="H888" i="1"/>
  <c r="H156" i="1"/>
  <c r="H698" i="1"/>
  <c r="H80" i="1"/>
  <c r="H764" i="1"/>
  <c r="H21" i="1"/>
  <c r="H214" i="1"/>
  <c r="H392" i="1"/>
  <c r="H393" i="1"/>
  <c r="H49" i="1"/>
  <c r="H276" i="1"/>
  <c r="H277" i="1"/>
  <c r="H468" i="1"/>
  <c r="H82" i="1"/>
  <c r="H531" i="1"/>
  <c r="H765" i="1"/>
  <c r="H766" i="1"/>
  <c r="H767" i="1"/>
  <c r="H322" i="1"/>
  <c r="H212" i="1"/>
  <c r="H532" i="1"/>
  <c r="H394" i="1"/>
  <c r="H209" i="1"/>
  <c r="H158" i="1"/>
  <c r="H768" i="1"/>
  <c r="H46" i="1"/>
  <c r="H47" i="1"/>
  <c r="H699" i="1"/>
  <c r="H769" i="1"/>
  <c r="H770" i="1"/>
  <c r="H771" i="1"/>
  <c r="H395" i="1"/>
  <c r="H159" i="1"/>
  <c r="H469" i="1"/>
  <c r="H396" i="1"/>
  <c r="H772" i="1"/>
  <c r="H624" i="1"/>
  <c r="H773" i="1"/>
  <c r="H625" i="1"/>
  <c r="H204" i="1"/>
  <c r="H626" i="1"/>
  <c r="H397" i="1"/>
  <c r="H470" i="1"/>
  <c r="H533" i="1"/>
  <c r="H23" i="1"/>
  <c r="H201" i="1"/>
  <c r="H774" i="1"/>
  <c r="H202" i="1"/>
  <c r="H889" i="1"/>
  <c r="H700" i="1"/>
  <c r="H678" i="1"/>
  <c r="H534" i="1"/>
  <c r="H775" i="1"/>
  <c r="H279" i="1"/>
  <c r="H398" i="1"/>
  <c r="H776" i="1"/>
  <c r="H627" i="1"/>
  <c r="H701" i="1"/>
  <c r="H161" i="1"/>
  <c r="H587" i="1"/>
  <c r="H280" i="1"/>
  <c r="H679" i="1"/>
  <c r="H399" i="1"/>
  <c r="H43" i="1"/>
  <c r="H400" i="1"/>
  <c r="H777" i="1"/>
  <c r="H778" i="1"/>
  <c r="H87" i="1"/>
  <c r="H779" i="1"/>
  <c r="H780" i="1"/>
  <c r="H88" i="1"/>
  <c r="H401" i="1"/>
  <c r="H781" i="1"/>
  <c r="H702" i="1"/>
  <c r="H782" i="1"/>
  <c r="H42" i="1"/>
  <c r="H199" i="1"/>
  <c r="H89" i="1"/>
  <c r="H783" i="1"/>
  <c r="H703" i="1"/>
  <c r="H281" i="1"/>
  <c r="H535" i="1"/>
  <c r="H628" i="1"/>
  <c r="H402" i="1"/>
  <c r="H282" i="1"/>
  <c r="H90" i="1"/>
  <c r="H283" i="1"/>
  <c r="H629" i="1"/>
  <c r="H403" i="1"/>
  <c r="H404" i="1"/>
  <c r="H471" i="1"/>
  <c r="H704" i="1"/>
  <c r="H472" i="1"/>
  <c r="H163" i="1"/>
  <c r="H680" i="1"/>
  <c r="H784" i="1"/>
  <c r="H785" i="1"/>
  <c r="H705" i="1"/>
  <c r="H24" i="1"/>
  <c r="H284" i="1"/>
  <c r="H536" i="1"/>
  <c r="H786" i="1"/>
  <c r="H681" i="1"/>
  <c r="H91" i="1"/>
  <c r="H787" i="1"/>
  <c r="H92" i="1"/>
  <c r="H662" i="1"/>
  <c r="H405" i="1"/>
  <c r="H285" i="1"/>
  <c r="H314" i="1"/>
  <c r="H193" i="1"/>
  <c r="H537" i="1"/>
  <c r="H473" i="1"/>
  <c r="H406" i="1"/>
  <c r="H788" i="1"/>
  <c r="H538" i="1"/>
  <c r="H164" i="1"/>
  <c r="H706" i="1"/>
  <c r="H41" i="1"/>
  <c r="H890" i="1"/>
  <c r="H789" i="1"/>
  <c r="H286" i="1"/>
  <c r="H287" i="1"/>
  <c r="H790" i="1"/>
  <c r="H407" i="1"/>
  <c r="H408" i="1"/>
  <c r="H791" i="1"/>
  <c r="H792" i="1"/>
  <c r="H539" i="1"/>
  <c r="H25" i="1"/>
  <c r="H166" i="1"/>
  <c r="H167" i="1"/>
  <c r="H707" i="1"/>
  <c r="H630" i="1"/>
  <c r="H168" i="1"/>
  <c r="H474" i="1"/>
  <c r="H588" i="1"/>
  <c r="H354" i="1"/>
  <c r="H170" i="1"/>
  <c r="H793" i="1"/>
  <c r="H475" i="1"/>
  <c r="H288" i="1"/>
  <c r="H310" i="1"/>
  <c r="H409" i="1"/>
  <c r="H476" i="1"/>
  <c r="H477" i="1"/>
  <c r="H794" i="1"/>
  <c r="H540" i="1"/>
  <c r="H795" i="1"/>
  <c r="H289" i="1"/>
  <c r="H38" i="1"/>
  <c r="H891" i="1"/>
  <c r="H796" i="1"/>
  <c r="H27" i="1"/>
  <c r="H797" i="1"/>
  <c r="H682" i="1"/>
  <c r="H309" i="1"/>
  <c r="H631" i="1"/>
  <c r="H541" i="1"/>
  <c r="H542" i="1"/>
  <c r="H187" i="1"/>
  <c r="H798" i="1"/>
  <c r="H28" i="1"/>
  <c r="H410" i="1"/>
  <c r="H478" i="1"/>
  <c r="H94" i="1"/>
  <c r="H543" i="1"/>
  <c r="H479" i="1"/>
  <c r="H292" i="1"/>
  <c r="H480" i="1"/>
  <c r="H411" i="1"/>
  <c r="H708" i="1"/>
  <c r="H95" i="1"/>
  <c r="H799" i="1"/>
  <c r="H293" i="1"/>
  <c r="H892" i="1"/>
  <c r="H589" i="1"/>
  <c r="H800" i="1"/>
  <c r="H172" i="1"/>
  <c r="H96" i="1"/>
  <c r="H412" i="1"/>
  <c r="H590" i="1"/>
  <c r="H801" i="1"/>
  <c r="H186" i="1"/>
  <c r="H802" i="1"/>
  <c r="H29" i="1"/>
  <c r="H30" i="1"/>
  <c r="H683" i="1"/>
  <c r="H184" i="1"/>
  <c r="H803" i="1"/>
  <c r="H544" i="1"/>
  <c r="H545" i="1"/>
  <c r="H174" i="1"/>
  <c r="H306" i="1"/>
  <c r="H175" i="1"/>
  <c r="H294" i="1"/>
  <c r="H176" i="1"/>
  <c r="H684" i="1"/>
  <c r="H295" i="1"/>
  <c r="H296" i="1"/>
  <c r="H591" i="1"/>
  <c r="H297" i="1"/>
  <c r="H298" i="1"/>
  <c r="H299" i="1"/>
  <c r="H481" i="1"/>
  <c r="H300" i="1"/>
  <c r="H34" i="1"/>
  <c r="H35" i="1"/>
  <c r="H632" i="1"/>
  <c r="H633" i="1"/>
  <c r="H709" i="1"/>
  <c r="H804" i="1"/>
  <c r="H663" i="1"/>
  <c r="H301" i="1"/>
  <c r="H805" i="1"/>
  <c r="H413" i="1"/>
  <c r="H806" i="1"/>
  <c r="H351" i="1"/>
  <c r="H664" i="1"/>
  <c r="H177" i="1"/>
  <c r="H302" i="1"/>
  <c r="H178" i="1"/>
  <c r="H181" i="1"/>
  <c r="H634" i="1"/>
  <c r="H6" i="1"/>
  <c r="H102" i="1"/>
  <c r="H414" i="1"/>
  <c r="H33" i="1"/>
  <c r="H546" i="1"/>
  <c r="H547" i="1"/>
  <c r="H32" i="1"/>
  <c r="H179" i="1"/>
  <c r="H415" i="1"/>
  <c r="H180" i="1"/>
  <c r="H303" i="1"/>
  <c r="H807" i="1"/>
  <c r="H808" i="1"/>
  <c r="H416" i="1"/>
  <c r="H101" i="1"/>
  <c r="H635" i="1"/>
  <c r="H31" i="1"/>
  <c r="H417" i="1"/>
  <c r="H665" i="1"/>
  <c r="H710" i="1"/>
  <c r="H912" i="1"/>
  <c r="H103" i="1"/>
  <c r="H809" i="1"/>
  <c r="H810" i="1"/>
  <c r="H811" i="1"/>
  <c r="H666" i="1"/>
  <c r="H711" i="1"/>
  <c r="H104" i="1"/>
  <c r="H100" i="1"/>
  <c r="H712" i="1"/>
  <c r="H812" i="1"/>
  <c r="H304" i="1"/>
  <c r="H685" i="1"/>
  <c r="H893" i="1"/>
  <c r="H913" i="1"/>
  <c r="H305" i="1"/>
  <c r="H667" i="1"/>
  <c r="H548" i="1"/>
  <c r="H7" i="1"/>
  <c r="H99" i="1"/>
  <c r="H98" i="1"/>
  <c r="H182" i="1"/>
  <c r="H183" i="1"/>
  <c r="H418" i="1"/>
  <c r="H549" i="1"/>
  <c r="H419" i="1"/>
  <c r="H813" i="1"/>
  <c r="H307" i="1"/>
  <c r="H36" i="1"/>
  <c r="H814" i="1"/>
  <c r="H97" i="1"/>
  <c r="H420" i="1"/>
  <c r="H550" i="1"/>
  <c r="H421" i="1"/>
  <c r="H551" i="1"/>
  <c r="H308" i="1"/>
  <c r="H37" i="1"/>
  <c r="H713" i="1"/>
  <c r="H185" i="1"/>
  <c r="H592" i="1"/>
  <c r="H815" i="1"/>
  <c r="H593" i="1"/>
  <c r="H173" i="1"/>
  <c r="H894" i="1"/>
  <c r="H714" i="1"/>
  <c r="H422" i="1"/>
  <c r="H552" i="1"/>
  <c r="H291" i="1"/>
  <c r="H188" i="1"/>
  <c r="H686" i="1"/>
  <c r="H189" i="1"/>
  <c r="H171" i="1"/>
  <c r="H816" i="1"/>
  <c r="H817" i="1"/>
  <c r="H290" i="1"/>
  <c r="H352" i="1"/>
  <c r="H715" i="1"/>
  <c r="H895" i="1"/>
  <c r="H668" i="1"/>
  <c r="H39" i="1"/>
  <c r="H553" i="1"/>
  <c r="H190" i="1"/>
  <c r="H191" i="1"/>
  <c r="H423" i="1"/>
  <c r="H26" i="1"/>
  <c r="H311" i="1"/>
  <c r="H554" i="1"/>
  <c r="H353" i="1"/>
  <c r="H192" i="1"/>
  <c r="H424" i="1"/>
  <c r="H818" i="1"/>
  <c r="H669" i="1"/>
  <c r="H819" i="1"/>
  <c r="H425" i="1"/>
  <c r="H716" i="1"/>
  <c r="H169" i="1"/>
  <c r="H40" i="1"/>
  <c r="H636" i="1"/>
  <c r="H670" i="1"/>
  <c r="H687" i="1"/>
  <c r="H312" i="1"/>
  <c r="H426" i="1"/>
  <c r="H555" i="1"/>
  <c r="H637" i="1"/>
  <c r="H896" i="1"/>
  <c r="H105" i="1"/>
  <c r="H482" i="1"/>
  <c r="H897" i="1"/>
  <c r="H313" i="1"/>
  <c r="H427" i="1"/>
  <c r="H717" i="1"/>
  <c r="H556" i="1"/>
  <c r="H428" i="1"/>
  <c r="H106" i="1"/>
  <c r="H820" i="1"/>
  <c r="H821" i="1"/>
  <c r="H557" i="1"/>
  <c r="H822" i="1"/>
  <c r="H165" i="1"/>
  <c r="H823" i="1"/>
  <c r="H718" i="1"/>
  <c r="H824" i="1"/>
  <c r="H350" i="1"/>
  <c r="H194" i="1"/>
  <c r="H355" i="1"/>
  <c r="H429" i="1"/>
  <c r="H93" i="1"/>
  <c r="H430" i="1"/>
  <c r="H195" i="1"/>
  <c r="H196" i="1"/>
  <c r="H349" i="1"/>
  <c r="H431" i="1"/>
  <c r="H432" i="1"/>
  <c r="H558" i="1"/>
  <c r="H719" i="1"/>
  <c r="H825" i="1"/>
  <c r="H197" i="1"/>
  <c r="H198" i="1"/>
  <c r="H638" i="1"/>
  <c r="H483" i="1"/>
  <c r="H826" i="1"/>
  <c r="H162" i="1"/>
  <c r="H559" i="1"/>
  <c r="H914" i="1"/>
  <c r="H86" i="1"/>
  <c r="H200" i="1"/>
  <c r="H594" i="1"/>
  <c r="H315" i="1"/>
  <c r="H827" i="1"/>
  <c r="H160" i="1"/>
  <c r="H671" i="1"/>
  <c r="H433" i="1"/>
  <c r="H915" i="1"/>
  <c r="H356" i="1"/>
  <c r="H672" i="1"/>
  <c r="H560" i="1"/>
  <c r="H107" i="1"/>
  <c r="H561" i="1"/>
  <c r="H316" i="1"/>
  <c r="H562" i="1"/>
  <c r="H484" i="1"/>
  <c r="H485" i="1"/>
  <c r="H828" i="1"/>
  <c r="H922" i="1"/>
  <c r="H898" i="1"/>
  <c r="H317" i="1"/>
  <c r="H44" i="1"/>
  <c r="H348" i="1"/>
  <c r="H486" i="1"/>
  <c r="H720" i="1"/>
  <c r="H203" i="1"/>
  <c r="H85" i="1"/>
  <c r="H434" i="1"/>
  <c r="H435" i="1"/>
  <c r="H436" i="1"/>
  <c r="H673" i="1"/>
  <c r="H829" i="1"/>
  <c r="H205" i="1"/>
  <c r="H108" i="1"/>
  <c r="H206" i="1"/>
  <c r="H916" i="1"/>
  <c r="H109" i="1"/>
  <c r="H318" i="1"/>
  <c r="H595" i="1"/>
  <c r="H45" i="1"/>
  <c r="H207" i="1"/>
  <c r="H208" i="1"/>
  <c r="H437" i="1"/>
  <c r="H639" i="1"/>
  <c r="H319" i="1"/>
  <c r="H320" i="1"/>
  <c r="H830" i="1"/>
  <c r="H278" i="1"/>
  <c r="H438" i="1"/>
  <c r="H84" i="1"/>
  <c r="H831" i="1"/>
  <c r="H640" i="1"/>
  <c r="H641" i="1"/>
  <c r="H596" i="1"/>
  <c r="H642" i="1"/>
  <c r="H563" i="1"/>
  <c r="H487" i="1"/>
  <c r="H564" i="1"/>
  <c r="H721" i="1"/>
  <c r="H439" i="1"/>
  <c r="H83" i="1"/>
  <c r="H210" i="1"/>
  <c r="H440" i="1"/>
  <c r="H321" i="1"/>
  <c r="H441" i="1"/>
  <c r="H917" i="1"/>
  <c r="H442" i="1"/>
  <c r="H565" i="1"/>
  <c r="H211" i="1"/>
  <c r="H643" i="1"/>
  <c r="H110" i="1"/>
  <c r="H832" i="1"/>
  <c r="H722" i="1"/>
  <c r="H111" i="1"/>
  <c r="H833" i="1"/>
  <c r="H157" i="1"/>
  <c r="H488" i="1"/>
  <c r="H918" i="1"/>
  <c r="H213" i="1"/>
  <c r="H443" i="1"/>
  <c r="H444" i="1"/>
  <c r="H834" i="1"/>
  <c r="H674" i="1"/>
  <c r="H489" i="1"/>
  <c r="H644" i="1"/>
  <c r="H675" i="1"/>
  <c r="H22" i="1"/>
  <c r="H445" i="1"/>
  <c r="H446" i="1"/>
  <c r="H835" i="1"/>
  <c r="H323" i="1"/>
  <c r="H919" i="1"/>
  <c r="H447" i="1"/>
  <c r="H836" i="1"/>
  <c r="H112" i="1"/>
  <c r="H48" i="1"/>
  <c r="H275" i="1"/>
  <c r="H837" i="1"/>
  <c r="H113" i="1"/>
  <c r="H81" i="1"/>
  <c r="H448" i="1"/>
  <c r="H215" i="1"/>
  <c r="H566" i="1"/>
  <c r="H216" i="1"/>
  <c r="H324" i="1"/>
  <c r="H838" i="1"/>
  <c r="H449" i="1"/>
  <c r="H325" i="1"/>
  <c r="H645" i="1"/>
  <c r="H839" i="1"/>
  <c r="H840" i="1"/>
  <c r="H18" i="1"/>
  <c r="H17" i="1"/>
  <c r="H218" i="1"/>
  <c r="H899" i="1"/>
  <c r="H597" i="1"/>
  <c r="H153" i="1"/>
  <c r="H271" i="1"/>
  <c r="H114" i="1"/>
  <c r="H16" i="1"/>
  <c r="H841" i="1"/>
  <c r="H267" i="1"/>
  <c r="H842" i="1"/>
  <c r="H450" i="1"/>
  <c r="H567" i="1"/>
  <c r="H843" i="1"/>
  <c r="H568" i="1"/>
  <c r="H844" i="1"/>
  <c r="H676" i="1"/>
  <c r="H221" i="1"/>
  <c r="H77" i="1"/>
  <c r="H222" i="1"/>
  <c r="H223" i="1"/>
  <c r="H451" i="1"/>
  <c r="H723" i="1"/>
  <c r="H646" i="1"/>
  <c r="H569" i="1"/>
  <c r="H224" i="1"/>
  <c r="H225" i="1"/>
  <c r="H845" i="1"/>
  <c r="H846" i="1"/>
  <c r="H847" i="1"/>
  <c r="H900" i="1"/>
  <c r="H452" i="1"/>
  <c r="H490" i="1"/>
  <c r="H901" i="1"/>
  <c r="H848" i="1"/>
  <c r="H226" i="1"/>
  <c r="H849" i="1"/>
  <c r="H850" i="1"/>
  <c r="H148" i="1"/>
  <c r="H851" i="1"/>
  <c r="H852" i="1"/>
  <c r="H724" i="1"/>
  <c r="H147" i="1"/>
  <c r="H598" i="1"/>
  <c r="H228" i="1"/>
  <c r="H570" i="1"/>
  <c r="H453" i="1"/>
  <c r="H454" i="1"/>
  <c r="H853" i="1"/>
  <c r="H229" i="1"/>
  <c r="H230" i="1"/>
  <c r="H491" i="1"/>
  <c r="H854" i="1"/>
  <c r="H855" i="1"/>
  <c r="H571" i="1"/>
  <c r="H572" i="1"/>
  <c r="H330" i="1"/>
  <c r="H599" i="1"/>
  <c r="H856" i="1"/>
  <c r="H144" i="1"/>
  <c r="H231" i="1"/>
  <c r="H232" i="1"/>
  <c r="H233" i="1"/>
  <c r="H647" i="1"/>
  <c r="H648" i="1"/>
  <c r="H725" i="1"/>
  <c r="H726" i="1"/>
  <c r="H143" i="1"/>
  <c r="H649" i="1"/>
  <c r="H902" i="1"/>
  <c r="H573" i="1"/>
  <c r="H574" i="1"/>
  <c r="H76" i="1"/>
  <c r="H575" i="1"/>
  <c r="H650" i="1"/>
  <c r="H142" i="1"/>
  <c r="H857" i="1"/>
  <c r="H51" i="1"/>
  <c r="H492" i="1"/>
  <c r="H332" i="1"/>
  <c r="H333" i="1"/>
  <c r="H334" i="1"/>
  <c r="H858" i="1"/>
  <c r="H651" i="1"/>
  <c r="H576" i="1"/>
  <c r="H234" i="1"/>
  <c r="H600" i="1"/>
  <c r="H264" i="1"/>
  <c r="H71" i="1"/>
  <c r="H358" i="1"/>
  <c r="H137" i="1"/>
  <c r="H337" i="1"/>
  <c r="H577" i="1"/>
  <c r="H688" i="1"/>
  <c r="H859" i="1"/>
  <c r="H359" i="1"/>
  <c r="H236" i="1"/>
  <c r="H135" i="1"/>
  <c r="H493" i="1"/>
  <c r="H455" i="1"/>
  <c r="H456" i="1"/>
  <c r="H860" i="1"/>
  <c r="H117" i="1"/>
  <c r="H238" i="1"/>
  <c r="H118" i="1"/>
  <c r="H923" i="1"/>
  <c r="H861" i="1"/>
  <c r="H862" i="1"/>
  <c r="H119" i="1"/>
  <c r="H120" i="1"/>
  <c r="H257" i="1"/>
  <c r="H122" i="1"/>
  <c r="H863" i="1"/>
  <c r="H652" i="1"/>
  <c r="H360" i="1"/>
  <c r="H601" i="1"/>
  <c r="H924" i="1"/>
  <c r="H925" i="1"/>
  <c r="H864" i="1"/>
  <c r="H52" i="1"/>
  <c r="H256" i="1"/>
  <c r="H361" i="1"/>
  <c r="H338" i="1"/>
  <c r="H239" i="1"/>
  <c r="H903" i="1"/>
  <c r="H339" i="1"/>
  <c r="H240" i="1"/>
  <c r="H241" i="1"/>
  <c r="H134" i="1"/>
  <c r="H341" i="1"/>
  <c r="H920" i="1"/>
  <c r="H342" i="1"/>
  <c r="H133" i="1"/>
  <c r="H242" i="1"/>
  <c r="H653" i="1"/>
  <c r="H654" i="1"/>
  <c r="H727" i="1"/>
  <c r="H865" i="1"/>
  <c r="H68" i="1"/>
  <c r="H866" i="1"/>
  <c r="H123" i="1"/>
  <c r="H457" i="1"/>
  <c r="H132" i="1"/>
  <c r="H578" i="1"/>
  <c r="H579" i="1"/>
  <c r="H867" i="1"/>
  <c r="H868" i="1"/>
  <c r="H655" i="1"/>
  <c r="H125" i="1"/>
  <c r="H458" i="1"/>
  <c r="H243" i="1"/>
  <c r="H494" i="1"/>
  <c r="H244" i="1"/>
  <c r="H869" i="1"/>
  <c r="H245" i="1"/>
  <c r="H870" i="1"/>
  <c r="H871" i="1"/>
  <c r="H921" i="1"/>
  <c r="H246" i="1"/>
  <c r="H459" i="1"/>
  <c r="H872" i="1"/>
  <c r="H126" i="1"/>
  <c r="H728" i="1"/>
  <c r="H460" i="1"/>
  <c r="H127" i="1"/>
  <c r="H580" i="1"/>
  <c r="H247" i="1"/>
  <c r="H873" i="1"/>
  <c r="H343" i="1"/>
  <c r="H8" i="1"/>
  <c r="H131" i="1"/>
  <c r="H128" i="1"/>
  <c r="H344" i="1"/>
  <c r="H581" i="1"/>
  <c r="H926" i="1"/>
  <c r="H582" i="1"/>
  <c r="H656" i="1"/>
  <c r="H874" i="1"/>
  <c r="H65" i="1"/>
  <c r="H602" i="1"/>
  <c r="H56" i="1"/>
  <c r="H250" i="1"/>
  <c r="H345" i="1"/>
  <c r="H729" i="1"/>
  <c r="H57" i="1"/>
  <c r="H58" i="1"/>
  <c r="H251" i="1"/>
  <c r="H904" i="1"/>
  <c r="H583" i="1"/>
  <c r="H875" i="1"/>
  <c r="H347" i="1"/>
  <c r="H252" i="1"/>
  <c r="H657" i="1"/>
  <c r="H63" i="1"/>
  <c r="H253" i="1"/>
  <c r="H876" i="1"/>
  <c r="H603" i="1"/>
  <c r="H905" i="1"/>
  <c r="H906" i="1"/>
  <c r="H877" i="1"/>
  <c r="H878" i="1"/>
  <c r="H61" i="1"/>
  <c r="H658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879" i="1"/>
  <c r="R8" i="1" l="1"/>
  <c r="R9" i="1"/>
  <c r="R7" i="1"/>
  <c r="R10" i="1"/>
  <c r="E686" i="1"/>
  <c r="E545" i="1"/>
  <c r="E593" i="1"/>
  <c r="E838" i="1"/>
  <c r="E903" i="1"/>
  <c r="E864" i="1"/>
  <c r="E894" i="1"/>
  <c r="E592" i="1"/>
  <c r="E479" i="1"/>
  <c r="E696" i="1"/>
  <c r="E530" i="1"/>
  <c r="E709" i="1"/>
  <c r="E274" i="1"/>
  <c r="E482" i="1"/>
  <c r="E675" i="1"/>
  <c r="E833" i="1"/>
  <c r="E28" i="1"/>
  <c r="E818" i="1"/>
  <c r="E470" i="1"/>
  <c r="E290" i="1"/>
  <c r="E369" i="1"/>
  <c r="E685" i="1"/>
  <c r="E453" i="1"/>
  <c r="E215" i="1"/>
  <c r="E282" i="1"/>
  <c r="E187" i="1"/>
  <c r="E921" i="1"/>
  <c r="E777" i="1"/>
  <c r="E822" i="1"/>
  <c r="E387" i="1"/>
  <c r="E455" i="1"/>
  <c r="E576" i="1"/>
  <c r="E543" i="1"/>
  <c r="E763" i="1"/>
  <c r="E149" i="1"/>
  <c r="E386" i="1"/>
  <c r="E62" i="1"/>
  <c r="E271" i="1"/>
  <c r="E900" i="1"/>
  <c r="E177" i="1"/>
  <c r="E695" i="1"/>
  <c r="E746" i="1"/>
  <c r="E383" i="1"/>
  <c r="E319" i="1"/>
  <c r="E825" i="1"/>
  <c r="E559" i="1"/>
  <c r="E723" i="1"/>
  <c r="E20" i="1"/>
  <c r="E798" i="1"/>
  <c r="E437" i="1"/>
  <c r="E104" i="1"/>
  <c r="E700" i="1"/>
  <c r="E15" i="1"/>
  <c r="E448" i="1"/>
  <c r="E59" i="1"/>
  <c r="E583" i="1"/>
  <c r="E664" i="1"/>
  <c r="E819" i="1"/>
  <c r="E753" i="1"/>
  <c r="E112" i="1"/>
  <c r="E671" i="1"/>
  <c r="E297" i="1"/>
  <c r="E228" i="1"/>
  <c r="E395" i="1"/>
  <c r="E611" i="1"/>
  <c r="E674" i="1"/>
  <c r="E134" i="1"/>
  <c r="E166" i="1"/>
  <c r="E287" i="1"/>
  <c r="E699" i="1"/>
  <c r="E192" i="1"/>
  <c r="E873" i="1"/>
  <c r="E732" i="1"/>
  <c r="E420" i="1"/>
  <c r="E205" i="1"/>
  <c r="E716" i="1"/>
  <c r="E169" i="1"/>
  <c r="E185" i="1"/>
  <c r="E784" i="1"/>
  <c r="E785" i="1"/>
  <c r="E219" i="1"/>
  <c r="E106" i="1"/>
  <c r="E188" i="1"/>
  <c r="E507" i="1"/>
  <c r="E458" i="1"/>
  <c r="E815" i="1"/>
  <c r="E202" i="1"/>
  <c r="E751" i="1"/>
  <c r="E327" i="1"/>
  <c r="E349" i="1"/>
  <c r="E872" i="1"/>
  <c r="E204" i="1"/>
  <c r="E364" i="1"/>
  <c r="E449" i="1"/>
  <c r="E247" i="1"/>
  <c r="E720" i="1"/>
  <c r="E311" i="1"/>
  <c r="E757" i="1"/>
  <c r="E594" i="1"/>
  <c r="E857" i="1"/>
  <c r="E537" i="1"/>
  <c r="E385" i="1"/>
  <c r="E535" i="1"/>
  <c r="E42" i="1"/>
  <c r="E161" i="1"/>
  <c r="E786" i="1"/>
  <c r="E355" i="1"/>
  <c r="E463" i="1"/>
  <c r="E848" i="1"/>
  <c r="E766" i="1"/>
  <c r="E767" i="1"/>
  <c r="E58" i="1"/>
  <c r="E210" i="1"/>
  <c r="E916" i="1"/>
  <c r="E915" i="1"/>
  <c r="E462" i="1"/>
  <c r="E654" i="1"/>
  <c r="E783" i="1"/>
  <c r="E208" i="1"/>
  <c r="E263" i="1"/>
  <c r="E97" i="1"/>
  <c r="E591" i="1"/>
  <c r="E284" i="1"/>
  <c r="E280" i="1"/>
  <c r="E875" i="1"/>
  <c r="E105" i="1"/>
  <c r="E795" i="1"/>
  <c r="E658" i="1"/>
  <c r="E760" i="1"/>
  <c r="E582" i="1"/>
  <c r="E129" i="1"/>
  <c r="E876" i="1"/>
  <c r="E207" i="1"/>
  <c r="E564" i="1"/>
  <c r="E563" i="1"/>
  <c r="E288" i="1"/>
  <c r="E908" i="1"/>
  <c r="E381" i="1"/>
  <c r="E24" i="1"/>
  <c r="E203" i="1"/>
  <c r="E196" i="1"/>
  <c r="E322" i="1"/>
  <c r="E841" i="1"/>
  <c r="E340" i="1"/>
  <c r="E676" i="1"/>
  <c r="E358" i="1"/>
  <c r="E351" i="1"/>
  <c r="E560" i="1"/>
  <c r="E428" i="1"/>
  <c r="E417" i="1"/>
  <c r="E113" i="1"/>
  <c r="E911" i="1"/>
  <c r="E262" i="1"/>
  <c r="E411" i="1"/>
  <c r="E639" i="1"/>
  <c r="E814" i="1"/>
  <c r="E584" i="1"/>
  <c r="E885" i="1"/>
  <c r="E75" i="1"/>
  <c r="E711" i="1"/>
  <c r="E590" i="1"/>
  <c r="E67" i="1"/>
  <c r="E853" i="1"/>
  <c r="E111" i="1"/>
  <c r="E38" i="1"/>
  <c r="E542" i="1"/>
  <c r="E892" i="1"/>
  <c r="E101" i="1"/>
  <c r="E145" i="1"/>
  <c r="E291" i="1"/>
  <c r="E350" i="1"/>
  <c r="E737" i="1"/>
  <c r="E245" i="1"/>
  <c r="E424" i="1"/>
  <c r="E433" i="1"/>
  <c r="E633" i="1"/>
  <c r="E300" i="1"/>
  <c r="E726" i="1"/>
  <c r="E847" i="1"/>
  <c r="E480" i="1"/>
  <c r="E890" i="1"/>
  <c r="E607" i="1"/>
  <c r="E223" i="1"/>
  <c r="E920" i="1"/>
  <c r="E893" i="1"/>
  <c r="E346" i="1"/>
  <c r="E427" i="1"/>
  <c r="E389" i="1"/>
  <c r="E165" i="1"/>
  <c r="E10" i="1"/>
  <c r="E57" i="1"/>
  <c r="E759" i="1"/>
  <c r="E30" i="1"/>
  <c r="E638" i="1"/>
  <c r="E126" i="1"/>
  <c r="E283" i="1"/>
  <c r="E702" i="1"/>
  <c r="E608" i="1"/>
  <c r="E393" i="1"/>
  <c r="E345" i="1"/>
  <c r="E267" i="1"/>
  <c r="E534" i="1"/>
  <c r="E851" i="1"/>
  <c r="E429" i="1"/>
  <c r="E844" i="1"/>
  <c r="E803" i="1"/>
  <c r="E561" i="1"/>
  <c r="E609" i="1"/>
  <c r="E331" i="1"/>
  <c r="E762" i="1"/>
  <c r="E243" i="1"/>
  <c r="E816" i="1"/>
  <c r="E451" i="1"/>
  <c r="E399" i="1"/>
  <c r="E307" i="1"/>
  <c r="E524" i="1"/>
  <c r="E391" i="1"/>
  <c r="E836" i="1"/>
  <c r="E904" i="1"/>
  <c r="E926" i="1"/>
  <c r="E123" i="1"/>
  <c r="E905" i="1"/>
  <c r="E264" i="1"/>
  <c r="E299" i="1"/>
  <c r="E605" i="1"/>
  <c r="E133" i="1"/>
  <c r="E600" i="1"/>
  <c r="E610" i="1"/>
  <c r="E730" i="1"/>
  <c r="E313" i="1"/>
  <c r="E46" i="1"/>
  <c r="E47" i="1"/>
  <c r="E856" i="1"/>
  <c r="E850" i="1"/>
  <c r="E94" i="1"/>
  <c r="E788" i="1"/>
  <c r="E266" i="1"/>
  <c r="E887" i="1"/>
  <c r="E475" i="1"/>
  <c r="E886" i="1"/>
  <c r="E323" i="1"/>
  <c r="E432" i="1"/>
  <c r="E544" i="1"/>
  <c r="E221" i="1"/>
  <c r="E143" i="1"/>
  <c r="E541" i="1"/>
  <c r="E648" i="1"/>
  <c r="E771" i="1"/>
  <c r="E131" i="1"/>
  <c r="E518" i="1"/>
  <c r="E376" i="1"/>
  <c r="E807" i="1"/>
  <c r="E787" i="1"/>
  <c r="E416" i="1"/>
  <c r="E640" i="1"/>
  <c r="E50" i="1"/>
  <c r="E756" i="1"/>
  <c r="E839" i="1"/>
  <c r="E624" i="1"/>
  <c r="E122" i="1"/>
  <c r="E922" i="1"/>
  <c r="E622" i="1"/>
  <c r="E214" i="1"/>
  <c r="E14" i="1"/>
  <c r="E270" i="1"/>
  <c r="E136" i="1"/>
  <c r="E643" i="1"/>
  <c r="E880" i="1"/>
  <c r="E601" i="1"/>
  <c r="E765" i="1"/>
  <c r="E110" i="1"/>
  <c r="E896" i="1"/>
  <c r="E443" i="1"/>
  <c r="E780" i="1"/>
  <c r="E831" i="1"/>
  <c r="E718" i="1"/>
  <c r="E103" i="1"/>
  <c r="E176" i="1"/>
  <c r="E645" i="1"/>
  <c r="E318" i="1"/>
  <c r="E120" i="1"/>
  <c r="E828" i="1"/>
  <c r="E296" i="1"/>
  <c r="E741" i="1"/>
  <c r="E250" i="1"/>
  <c r="E211" i="1"/>
  <c r="E549" i="1"/>
  <c r="E774" i="1"/>
  <c r="E84" i="1"/>
  <c r="E469" i="1"/>
  <c r="E704" i="1"/>
  <c r="E170" i="1"/>
  <c r="E252" i="1"/>
  <c r="E268" i="1"/>
  <c r="E12" i="1"/>
  <c r="E485" i="1"/>
  <c r="E626" i="1"/>
  <c r="E86" i="1"/>
  <c r="E256" i="1"/>
  <c r="E855" i="1"/>
  <c r="E797" i="1"/>
  <c r="E198" i="1"/>
  <c r="E301" i="1"/>
  <c r="E623" i="1"/>
  <c r="E162" i="1"/>
  <c r="E522" i="1"/>
  <c r="E827" i="1"/>
  <c r="E82" i="1"/>
  <c r="E552" i="1"/>
  <c r="E218" i="1"/>
  <c r="E189" i="1"/>
  <c r="E882" i="1"/>
  <c r="E402" i="1"/>
  <c r="E514" i="1"/>
  <c r="E719" i="1"/>
  <c r="E6" i="1"/>
  <c r="E446" i="1"/>
  <c r="E275" i="1"/>
  <c r="E495" i="1"/>
  <c r="E440" i="1"/>
  <c r="E849" i="1"/>
  <c r="E526" i="1"/>
  <c r="E826" i="1"/>
  <c r="E551" i="1"/>
  <c r="E471" i="1"/>
  <c r="E620" i="1"/>
  <c r="E918" i="1"/>
  <c r="E295" i="1"/>
  <c r="E467" i="1"/>
  <c r="E367" i="1"/>
  <c r="E832" i="1"/>
  <c r="E477" i="1"/>
  <c r="E824" i="1"/>
  <c r="E521" i="1"/>
  <c r="E791" i="1"/>
  <c r="E91" i="1"/>
  <c r="E153" i="1"/>
  <c r="E888" i="1"/>
  <c r="E222" i="1"/>
  <c r="E740" i="1"/>
  <c r="E642" i="1"/>
  <c r="E670" i="1"/>
  <c r="E493" i="1"/>
  <c r="E917" i="1"/>
  <c r="E107" i="1"/>
  <c r="E294" i="1"/>
  <c r="E693" i="1"/>
  <c r="E409" i="1"/>
  <c r="E843" i="1"/>
  <c r="E619" i="1"/>
  <c r="E863" i="1"/>
  <c r="E599" i="1"/>
  <c r="E142" i="1"/>
  <c r="E249" i="1"/>
  <c r="E445" i="1"/>
  <c r="E491" i="1"/>
  <c r="E663" i="1"/>
  <c r="E707" i="1"/>
  <c r="E829" i="1"/>
  <c r="E18" i="1"/>
  <c r="E281" i="1"/>
  <c r="E528" i="1"/>
  <c r="E731" i="1"/>
  <c r="E354" i="1"/>
  <c r="E172" i="1"/>
  <c r="E168" i="1"/>
  <c r="E426" i="1"/>
  <c r="E434" i="1"/>
  <c r="E423" i="1"/>
  <c r="E566" i="1"/>
  <c r="E712" i="1"/>
  <c r="E272" i="1"/>
  <c r="E61" i="1"/>
  <c r="E567" i="1"/>
  <c r="E412" i="1"/>
  <c r="E421" i="1"/>
  <c r="E360" i="1"/>
  <c r="E191" i="1"/>
  <c r="E596" i="1"/>
  <c r="E158" i="1"/>
  <c r="E510" i="1"/>
  <c r="E476" i="1"/>
  <c r="E380" i="1"/>
  <c r="E877" i="1"/>
  <c r="E337" i="1"/>
  <c r="E677" i="1"/>
  <c r="E375" i="1"/>
  <c r="E335" i="1"/>
  <c r="E148" i="1"/>
  <c r="E206" i="1"/>
  <c r="E598" i="1"/>
  <c r="E738" i="1"/>
  <c r="E736" i="1"/>
  <c r="E727" i="1"/>
  <c r="E329" i="1"/>
  <c r="E304" i="1"/>
  <c r="E789" i="1"/>
  <c r="E657" i="1"/>
  <c r="E862" i="1"/>
  <c r="E713" i="1"/>
  <c r="E569" i="1"/>
  <c r="E506" i="1"/>
  <c r="E181" i="1"/>
  <c r="E634" i="1"/>
  <c r="E89" i="1"/>
  <c r="E914" i="1"/>
  <c r="E883" i="1"/>
  <c r="E285" i="1"/>
  <c r="E444" i="1"/>
  <c r="E401" i="1"/>
  <c r="E230" i="1"/>
  <c r="E200" i="1"/>
  <c r="E152" i="1"/>
  <c r="E625" i="1"/>
  <c r="E309" i="1"/>
  <c r="E289" i="1"/>
  <c r="E656" i="1"/>
  <c r="E512" i="1"/>
  <c r="E460" i="1"/>
  <c r="E912" i="1"/>
  <c r="E505" i="1"/>
  <c r="E806" i="1"/>
  <c r="E293" i="1"/>
  <c r="E220" i="1"/>
  <c r="E871" i="1"/>
  <c r="E540" i="1"/>
  <c r="E729" i="1"/>
  <c r="E371" i="1"/>
  <c r="E823" i="1"/>
  <c r="E242" i="1"/>
  <c r="E303" i="1"/>
  <c r="E390" i="1"/>
  <c r="E644" i="1"/>
  <c r="E392" i="1"/>
  <c r="E461" i="1"/>
  <c r="E486" i="1"/>
  <c r="E672" i="1"/>
  <c r="E325" i="1"/>
  <c r="E568" i="1"/>
  <c r="E334" i="1"/>
  <c r="E772" i="1"/>
  <c r="E400" i="1"/>
  <c r="E637" i="1"/>
  <c r="E135" i="1"/>
  <c r="E501" i="1"/>
  <c r="E724" i="1"/>
  <c r="E90" i="1"/>
  <c r="E239" i="1"/>
  <c r="E378" i="1"/>
  <c r="E770" i="1"/>
  <c r="E80" i="1"/>
  <c r="E533" i="1"/>
  <c r="E708" i="1"/>
  <c r="E348" i="1"/>
  <c r="E397" i="1"/>
  <c r="E338" i="1"/>
  <c r="E341" i="1"/>
  <c r="E899" i="1"/>
  <c r="E31" i="1"/>
  <c r="E578" i="1"/>
  <c r="E99" i="1"/>
  <c r="E881" i="1"/>
  <c r="E216" i="1"/>
  <c r="E339" i="1"/>
  <c r="E332" i="1"/>
  <c r="E550" i="1"/>
  <c r="E516" i="1"/>
  <c r="E140" i="1"/>
  <c r="E558" i="1"/>
  <c r="E237" i="1"/>
  <c r="E308" i="1"/>
  <c r="E536" i="1"/>
  <c r="E164" i="1"/>
  <c r="E799" i="1"/>
  <c r="E167" i="1"/>
  <c r="E679" i="1"/>
  <c r="E13" i="1"/>
  <c r="E253" i="1"/>
  <c r="E811" i="1"/>
  <c r="E422" i="1"/>
  <c r="E846" i="1"/>
  <c r="E408" i="1"/>
  <c r="E213" i="1"/>
  <c r="E830" i="1"/>
  <c r="E573" i="1"/>
  <c r="E895" i="1"/>
  <c r="E404" i="1"/>
  <c r="E531" i="1"/>
  <c r="E761" i="1"/>
  <c r="E201" i="1"/>
  <c r="E503" i="1"/>
  <c r="E614" i="1"/>
  <c r="E615" i="1"/>
  <c r="E56" i="1"/>
  <c r="E370" i="1"/>
  <c r="E557" i="1"/>
  <c r="E73" i="1"/>
  <c r="E305" i="1"/>
  <c r="E646" i="1"/>
  <c r="E195" i="1"/>
  <c r="E330" i="1"/>
  <c r="E190" i="1"/>
  <c r="E499" i="1"/>
  <c r="E413" i="1"/>
  <c r="E23" i="1"/>
  <c r="E197" i="1"/>
  <c r="E83" i="1"/>
  <c r="E74" i="1"/>
  <c r="E509" i="1"/>
  <c r="E321" i="1"/>
  <c r="E382" i="1"/>
  <c r="E71" i="1"/>
  <c r="E556" i="1"/>
  <c r="E865" i="1"/>
  <c r="E175" i="1"/>
  <c r="E500" i="1"/>
  <c r="E481" i="1"/>
  <c r="E489" i="1"/>
  <c r="E60" i="1"/>
  <c r="E95" i="1"/>
  <c r="E9" i="1"/>
  <c r="E468" i="1"/>
  <c r="E813" i="1"/>
  <c r="E821" i="1"/>
  <c r="E779" i="1"/>
  <c r="E835" i="1"/>
  <c r="E483" i="1"/>
  <c r="E793" i="1"/>
  <c r="E226" i="1"/>
  <c r="E55" i="1"/>
  <c r="E717" i="1"/>
  <c r="E236" i="1"/>
  <c r="E276" i="1"/>
  <c r="E277" i="1"/>
  <c r="E125" i="1"/>
  <c r="E356" i="1"/>
  <c r="E81" i="1"/>
  <c r="E430" i="1"/>
  <c r="E132" i="1"/>
  <c r="E362" i="1"/>
  <c r="E450" i="1"/>
  <c r="E852" i="1"/>
  <c r="E102" i="1"/>
  <c r="E632" i="1"/>
  <c r="E151" i="1"/>
  <c r="E257" i="1"/>
  <c r="E292" i="1"/>
  <c r="E144" i="1"/>
  <c r="E212" i="1"/>
  <c r="E752" i="1"/>
  <c r="E137" i="1"/>
  <c r="E77" i="1"/>
  <c r="E100" i="1"/>
  <c r="E209" i="1"/>
  <c r="E866" i="1"/>
  <c r="E603" i="1"/>
  <c r="E155" i="1"/>
  <c r="E459" i="1"/>
  <c r="E398" i="1"/>
  <c r="E694" i="1"/>
  <c r="E255" i="1"/>
  <c r="E225" i="1"/>
  <c r="E525" i="1"/>
  <c r="E745" i="1"/>
  <c r="E141" i="1"/>
  <c r="E394" i="1"/>
  <c r="E655" i="1"/>
  <c r="E861" i="1"/>
  <c r="E884" i="1"/>
  <c r="E37" i="1"/>
  <c r="E54" i="1"/>
  <c r="E710" i="1"/>
  <c r="E504" i="1"/>
  <c r="E508" i="1"/>
  <c r="E328" i="1"/>
  <c r="E635" i="1"/>
  <c r="E240" i="1"/>
  <c r="E577" i="1"/>
  <c r="E913" i="1"/>
  <c r="E523" i="1"/>
  <c r="E754" i="1"/>
  <c r="E682" i="1"/>
  <c r="E234" i="1"/>
  <c r="E154" i="1"/>
  <c r="E604" i="1"/>
  <c r="E714" i="1"/>
  <c r="E130" i="1"/>
  <c r="E53" i="1"/>
  <c r="E241" i="1"/>
  <c r="E150" i="1"/>
  <c r="E174" i="1"/>
  <c r="E278" i="1"/>
  <c r="E238" i="1"/>
  <c r="E374" i="1"/>
  <c r="E606" i="1"/>
  <c r="E860" i="1"/>
  <c r="E792" i="1"/>
  <c r="E842" i="1"/>
  <c r="E377" i="1"/>
  <c r="E820" i="1"/>
  <c r="E171" i="1"/>
  <c r="E342" i="1"/>
  <c r="E553" i="1"/>
  <c r="E484" i="1"/>
  <c r="E39" i="1"/>
  <c r="E184" i="1"/>
  <c r="E616" i="1"/>
  <c r="E743" i="1"/>
  <c r="E254" i="1"/>
  <c r="E630" i="1"/>
  <c r="E701" i="1"/>
  <c r="E919" i="1"/>
  <c r="E631" i="1"/>
  <c r="E647" i="1"/>
  <c r="E115" i="1"/>
  <c r="E579" i="1"/>
  <c r="E457" i="1"/>
  <c r="E652" i="1"/>
  <c r="E52" i="1"/>
  <c r="E333" i="1"/>
  <c r="E733" i="1"/>
  <c r="E260" i="1"/>
  <c r="E565" i="1"/>
  <c r="E690" i="1"/>
  <c r="E854" i="1"/>
  <c r="E45" i="1"/>
  <c r="E286" i="1"/>
  <c r="E532" i="1"/>
  <c r="E529" i="1"/>
  <c r="E764" i="1"/>
  <c r="E923" i="1"/>
  <c r="E372" i="1"/>
  <c r="E650" i="1"/>
  <c r="E233" i="1"/>
  <c r="E889" i="1"/>
  <c r="E273" i="1"/>
  <c r="E438" i="1"/>
  <c r="E494" i="1"/>
  <c r="E361" i="1"/>
  <c r="E575" i="1"/>
  <c r="E901" i="1"/>
  <c r="E186" i="1"/>
  <c r="E78" i="1"/>
  <c r="E662" i="1"/>
  <c r="E617" i="1"/>
  <c r="E735" i="1"/>
  <c r="E668" i="1"/>
  <c r="E812" i="1"/>
  <c r="E29" i="1"/>
  <c r="E442" i="1"/>
  <c r="E870" i="1"/>
  <c r="E269" i="1"/>
  <c r="E265" i="1"/>
  <c r="E612" i="1"/>
  <c r="E845" i="1"/>
  <c r="E858" i="1"/>
  <c r="E324" i="1"/>
  <c r="E907" i="1"/>
  <c r="E35" i="1"/>
  <c r="E511" i="1"/>
  <c r="E353" i="1"/>
  <c r="E279" i="1"/>
  <c r="E98" i="1"/>
  <c r="E580" i="1"/>
  <c r="E180" i="1"/>
  <c r="E11" i="1"/>
  <c r="E373" i="1"/>
  <c r="E555" i="1"/>
  <c r="E688" i="1"/>
  <c r="E365" i="1"/>
  <c r="E194" i="1"/>
  <c r="E744" i="1"/>
  <c r="E173" i="1"/>
  <c r="E69" i="1"/>
  <c r="E715" i="1"/>
  <c r="E775" i="1"/>
  <c r="E585" i="1"/>
  <c r="E502" i="1"/>
  <c r="E128" i="1"/>
  <c r="E425" i="1"/>
  <c r="E19" i="1"/>
  <c r="E368" i="1"/>
  <c r="E312" i="1"/>
  <c r="E722" i="1"/>
  <c r="E147" i="1"/>
  <c r="E217" i="1"/>
  <c r="E653" i="1"/>
  <c r="E817" i="1"/>
  <c r="E34" i="1"/>
  <c r="E539" i="1"/>
  <c r="E800" i="1"/>
  <c r="E117" i="1"/>
  <c r="E21" i="1"/>
  <c r="E199" i="1"/>
  <c r="E439" i="1"/>
  <c r="E742" i="1"/>
  <c r="E26" i="1"/>
  <c r="E27" i="1"/>
  <c r="E119" i="1"/>
  <c r="E673" i="1"/>
  <c r="E804" i="1"/>
  <c r="E621" i="1"/>
  <c r="E721" i="1"/>
  <c r="E298" i="1"/>
  <c r="E680" i="1"/>
  <c r="E464" i="1"/>
  <c r="E628" i="1"/>
  <c r="E8" i="1"/>
  <c r="E447" i="1"/>
  <c r="E570" i="1"/>
  <c r="E840" i="1"/>
  <c r="E326" i="1"/>
  <c r="E66" i="1"/>
  <c r="E748" i="1"/>
  <c r="E92" i="1"/>
  <c r="E681" i="1"/>
  <c r="E869" i="1"/>
  <c r="E51" i="1"/>
  <c r="E232" i="1"/>
  <c r="E357" i="1"/>
  <c r="E48" i="1"/>
  <c r="E178" i="1"/>
  <c r="E146" i="1"/>
  <c r="E487" i="1"/>
  <c r="E314" i="1"/>
  <c r="E879" i="1"/>
  <c r="E127" i="1"/>
  <c r="E466" i="1"/>
  <c r="E538" i="1"/>
  <c r="E388" i="1"/>
  <c r="E747" i="1"/>
  <c r="E492" i="1"/>
  <c r="E478" i="1"/>
  <c r="E659" i="1"/>
  <c r="E344" i="1"/>
  <c r="E259" i="1"/>
  <c r="E43" i="1"/>
  <c r="E316" i="1"/>
  <c r="E698" i="1"/>
  <c r="E728" i="1"/>
  <c r="E88" i="1"/>
  <c r="E602" i="1"/>
  <c r="E683" i="1"/>
  <c r="E379" i="1"/>
  <c r="E586" i="1"/>
  <c r="E725" i="1"/>
  <c r="E868" i="1"/>
  <c r="E336" i="1"/>
  <c r="E193" i="1"/>
  <c r="E773" i="1"/>
  <c r="E867" i="1"/>
  <c r="E661" i="1"/>
  <c r="E758" i="1"/>
  <c r="E227" i="1"/>
  <c r="E651" i="1"/>
  <c r="E22" i="1"/>
  <c r="E406" i="1"/>
  <c r="E32" i="1"/>
  <c r="E436" i="1"/>
  <c r="E156" i="1"/>
  <c r="E613" i="1"/>
  <c r="E396" i="1"/>
  <c r="E665" i="1"/>
  <c r="E794" i="1"/>
  <c r="E235" i="1"/>
  <c r="E431" i="1"/>
  <c r="E897" i="1"/>
  <c r="E520" i="1"/>
  <c r="E515" i="1"/>
  <c r="E910" i="1"/>
  <c r="E705" i="1"/>
  <c r="E121" i="1"/>
  <c r="E660" i="1"/>
  <c r="E874" i="1"/>
  <c r="E108" i="1"/>
  <c r="E407" i="1"/>
  <c r="E159" i="1"/>
  <c r="E302" i="1"/>
  <c r="E244" i="1"/>
  <c r="E96" i="1"/>
  <c r="E595" i="1"/>
  <c r="E347" i="1"/>
  <c r="E769" i="1"/>
  <c r="E317" i="1"/>
  <c r="E627" i="1"/>
  <c r="E636" i="1"/>
  <c r="E315" i="1"/>
  <c r="E878" i="1"/>
  <c r="E76" i="1"/>
  <c r="E809" i="1"/>
  <c r="E418" i="1"/>
  <c r="E802" i="1"/>
  <c r="E138" i="1"/>
  <c r="E224" i="1"/>
  <c r="E456" i="1"/>
  <c r="E63" i="1"/>
  <c r="E231" i="1"/>
  <c r="E684" i="1"/>
  <c r="E435" i="1"/>
  <c r="E415" i="1"/>
  <c r="E157" i="1"/>
  <c r="E790" i="1"/>
  <c r="E689" i="1"/>
  <c r="E527" i="1"/>
  <c r="E782" i="1"/>
  <c r="E669" i="1"/>
  <c r="E589" i="1"/>
  <c r="E498" i="1"/>
  <c r="E547" i="1"/>
  <c r="E410" i="1"/>
  <c r="E678" i="1"/>
  <c r="E734" i="1"/>
  <c r="E7" i="1"/>
  <c r="E666" i="1"/>
  <c r="E465" i="1"/>
  <c r="E68" i="1"/>
  <c r="E810" i="1"/>
  <c r="E649" i="1"/>
  <c r="E41" i="1"/>
  <c r="E587" i="1"/>
  <c r="E796" i="1"/>
  <c r="E641" i="1"/>
  <c r="E44" i="1"/>
  <c r="E179" i="1"/>
  <c r="E414" i="1"/>
  <c r="E750" i="1"/>
  <c r="E310" i="1"/>
  <c r="E33" i="1"/>
  <c r="E320" i="1"/>
  <c r="E697" i="1"/>
  <c r="E902" i="1"/>
  <c r="E17" i="1"/>
  <c r="E571" i="1"/>
  <c r="E572" i="1"/>
  <c r="E703" i="1"/>
  <c r="E801" i="1"/>
  <c r="E405" i="1"/>
  <c r="E183" i="1"/>
  <c r="E497" i="1"/>
  <c r="E546" i="1"/>
  <c r="E574" i="1"/>
  <c r="E87" i="1"/>
  <c r="E343" i="1"/>
  <c r="E490" i="1"/>
  <c r="E229" i="1"/>
  <c r="E403" i="1"/>
  <c r="E16" i="1"/>
  <c r="E667" i="1"/>
  <c r="E588" i="1"/>
  <c r="E834" i="1"/>
  <c r="E691" i="1"/>
  <c r="E474" i="1"/>
  <c r="E419" i="1"/>
  <c r="E891" i="1"/>
  <c r="E519" i="1"/>
  <c r="E618" i="1"/>
  <c r="E85" i="1"/>
  <c r="E581" i="1"/>
  <c r="E454" i="1"/>
  <c r="E452" i="1"/>
  <c r="E163" i="1"/>
  <c r="E629" i="1"/>
  <c r="E488" i="1"/>
  <c r="E441" i="1"/>
  <c r="E251" i="1"/>
  <c r="E837" i="1"/>
  <c r="E906" i="1"/>
  <c r="E808" i="1"/>
  <c r="E472" i="1"/>
  <c r="E36" i="1"/>
  <c r="E706" i="1"/>
  <c r="E755" i="1"/>
  <c r="E114" i="1"/>
  <c r="E160" i="1"/>
  <c r="E776" i="1"/>
  <c r="E246" i="1"/>
  <c r="E924" i="1"/>
  <c r="E562" i="1"/>
  <c r="E40" i="1"/>
  <c r="E79" i="1"/>
  <c r="E64" i="1"/>
  <c r="E781" i="1"/>
  <c r="E248" i="1"/>
  <c r="E124" i="1"/>
  <c r="E687" i="1"/>
  <c r="E517" i="1"/>
  <c r="E909" i="1"/>
  <c r="E778" i="1"/>
  <c r="E363" i="1"/>
  <c r="E118" i="1"/>
  <c r="E109" i="1"/>
  <c r="E93" i="1"/>
  <c r="E182" i="1"/>
  <c r="E859" i="1"/>
  <c r="E384" i="1"/>
  <c r="E749" i="1"/>
  <c r="E898" i="1"/>
  <c r="E473" i="1"/>
  <c r="E768" i="1"/>
  <c r="E258" i="1"/>
  <c r="E805" i="1"/>
  <c r="E554" i="1"/>
  <c r="E925" i="1"/>
  <c r="E359" i="1"/>
  <c r="E49" i="1"/>
  <c r="E352" i="1"/>
  <c r="E548" i="1"/>
  <c r="E597" i="1"/>
  <c r="E65" i="1"/>
  <c r="E72" i="1"/>
  <c r="E25" i="1"/>
  <c r="E692" i="1"/>
  <c r="E116" i="1"/>
  <c r="E139" i="1"/>
  <c r="E513" i="1"/>
  <c r="E261" i="1"/>
  <c r="E70" i="1"/>
  <c r="E739" i="1"/>
  <c r="E366" i="1"/>
  <c r="E49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306" i="1"/>
</calcChain>
</file>

<file path=xl/sharedStrings.xml><?xml version="1.0" encoding="utf-8"?>
<sst xmlns="http://schemas.openxmlformats.org/spreadsheetml/2006/main" count="8253" uniqueCount="1550">
  <si>
    <t># Dossier</t>
  </si>
  <si>
    <t>Ville</t>
  </si>
  <si>
    <t>Date</t>
  </si>
  <si>
    <t>Heure</t>
  </si>
  <si>
    <t>Décisions</t>
  </si>
  <si>
    <t>Transport</t>
  </si>
  <si>
    <t>Sexe</t>
  </si>
  <si>
    <t>Âge</t>
  </si>
  <si>
    <t>RSL-</t>
  </si>
  <si>
    <t>Beloeil</t>
  </si>
  <si>
    <t>Mont-Saint-Hilaire</t>
  </si>
  <si>
    <t>Otterburn Park</t>
  </si>
  <si>
    <t>St-Basile-Le-Grand</t>
  </si>
  <si>
    <t>Ste-Julie</t>
  </si>
  <si>
    <t>Varennes</t>
  </si>
  <si>
    <t>Verchères</t>
  </si>
  <si>
    <t>Contrecoeur</t>
  </si>
  <si>
    <t>Chambly</t>
  </si>
  <si>
    <t>St-Jean-Baptiste</t>
  </si>
  <si>
    <t>St-Mathieu-de-Beloeil</t>
  </si>
  <si>
    <t>McMasterville</t>
  </si>
  <si>
    <t>St-Amable</t>
  </si>
  <si>
    <t>Richelieu</t>
  </si>
  <si>
    <t>Carignan</t>
  </si>
  <si>
    <t>Calixa-Lavallée</t>
  </si>
  <si>
    <t>St-Mathias sur Richelieu</t>
  </si>
  <si>
    <t>CCPSHRR</t>
  </si>
  <si>
    <t>Accès</t>
  </si>
  <si>
    <t>DPJ/CAFE</t>
  </si>
  <si>
    <t>Oui</t>
  </si>
  <si>
    <t>Non</t>
  </si>
  <si>
    <t>Autre</t>
  </si>
  <si>
    <t>P.38 (non-consentant)</t>
  </si>
  <si>
    <t>Danger grave et immédiat</t>
  </si>
  <si>
    <t>Danger grave mais non immédiat</t>
  </si>
  <si>
    <t>Danger modéré</t>
  </si>
  <si>
    <t>Danger faible</t>
  </si>
  <si>
    <t>Absence de danger</t>
  </si>
  <si>
    <t>#</t>
  </si>
  <si>
    <t>Villes</t>
  </si>
  <si>
    <t>Centre de crise</t>
  </si>
  <si>
    <t>Homme</t>
  </si>
  <si>
    <t>Femme</t>
  </si>
  <si>
    <t>Temps É.S.</t>
  </si>
  <si>
    <t>Tentative de suicide</t>
  </si>
  <si>
    <t>Hors secteur</t>
  </si>
  <si>
    <t>Aucune évaluation</t>
  </si>
  <si>
    <r>
      <t xml:space="preserve">REGISTRE   </t>
    </r>
    <r>
      <rPr>
        <b/>
        <sz val="16"/>
        <color theme="1"/>
        <rFont val="Wingdings 3"/>
        <family val="1"/>
        <charset val="2"/>
      </rPr>
      <t>u</t>
    </r>
    <r>
      <rPr>
        <b/>
        <sz val="20"/>
        <color theme="1"/>
        <rFont val="Calibri"/>
        <family val="2"/>
        <scheme val="minor"/>
      </rPr>
      <t xml:space="preserve">   INTERVENTIONS P-38 2019</t>
    </r>
  </si>
  <si>
    <t>190101-012</t>
  </si>
  <si>
    <t>05h02</t>
  </si>
  <si>
    <t>190101-025</t>
  </si>
  <si>
    <t>17h24</t>
  </si>
  <si>
    <t>190101-029</t>
  </si>
  <si>
    <t>21h49</t>
  </si>
  <si>
    <t>190102-002</t>
  </si>
  <si>
    <t>00h55</t>
  </si>
  <si>
    <t>190102-013</t>
  </si>
  <si>
    <t>17h16</t>
  </si>
  <si>
    <t>190105-005</t>
  </si>
  <si>
    <t>13h47</t>
  </si>
  <si>
    <t>70 mins</t>
  </si>
  <si>
    <t xml:space="preserve"> 39 mins</t>
  </si>
  <si>
    <t>16 mins</t>
  </si>
  <si>
    <t>190105-013</t>
  </si>
  <si>
    <t>20h00</t>
  </si>
  <si>
    <t>190106-018</t>
  </si>
  <si>
    <t>21h40</t>
  </si>
  <si>
    <t>190107-002</t>
  </si>
  <si>
    <t>04h20</t>
  </si>
  <si>
    <t>17 mins</t>
  </si>
  <si>
    <t>35 mins</t>
  </si>
  <si>
    <t>190107-016</t>
  </si>
  <si>
    <t>15h35</t>
  </si>
  <si>
    <t>26 mins</t>
  </si>
  <si>
    <t>190108-011</t>
  </si>
  <si>
    <t>17h01</t>
  </si>
  <si>
    <t>?</t>
  </si>
  <si>
    <t>190110-032</t>
  </si>
  <si>
    <t>18h40</t>
  </si>
  <si>
    <t>190110-037</t>
  </si>
  <si>
    <t>21h53</t>
  </si>
  <si>
    <t>190111-021</t>
  </si>
  <si>
    <t>23h04</t>
  </si>
  <si>
    <t>45 mins</t>
  </si>
  <si>
    <t>190112-001</t>
  </si>
  <si>
    <t>00h57</t>
  </si>
  <si>
    <t>190112-020</t>
  </si>
  <si>
    <t>20h08</t>
  </si>
  <si>
    <t>25 mins</t>
  </si>
  <si>
    <t>190113-009</t>
  </si>
  <si>
    <t>16h35</t>
  </si>
  <si>
    <t>190113-012</t>
  </si>
  <si>
    <t>20h30</t>
  </si>
  <si>
    <t>190113-014</t>
  </si>
  <si>
    <t>22h00</t>
  </si>
  <si>
    <t>190110-007</t>
  </si>
  <si>
    <t>05h45</t>
  </si>
  <si>
    <t>68 mins</t>
  </si>
  <si>
    <t>191015-005</t>
  </si>
  <si>
    <t>08h50</t>
  </si>
  <si>
    <t>30 mins</t>
  </si>
  <si>
    <t>190115-017</t>
  </si>
  <si>
    <t>15h15</t>
  </si>
  <si>
    <t>52 mins</t>
  </si>
  <si>
    <t>190115-021</t>
  </si>
  <si>
    <t>18h48</t>
  </si>
  <si>
    <t>190115-026</t>
  </si>
  <si>
    <t>22 mins</t>
  </si>
  <si>
    <t>21 mins</t>
  </si>
  <si>
    <t>190116-025</t>
  </si>
  <si>
    <t>5 mins</t>
  </si>
  <si>
    <t>DIVERS</t>
  </si>
  <si>
    <t>ACCÈS</t>
  </si>
  <si>
    <t>190117-002</t>
  </si>
  <si>
    <t>06h58</t>
  </si>
  <si>
    <t>190117-019</t>
  </si>
  <si>
    <t>16h45</t>
  </si>
  <si>
    <t>190118-028</t>
  </si>
  <si>
    <t>21h45</t>
  </si>
  <si>
    <t>38 mins</t>
  </si>
  <si>
    <t>190119-002</t>
  </si>
  <si>
    <t>01h18</t>
  </si>
  <si>
    <t>43 mins</t>
  </si>
  <si>
    <t>190119-018</t>
  </si>
  <si>
    <t>20h05</t>
  </si>
  <si>
    <t>190120-004</t>
  </si>
  <si>
    <t>09h15</t>
  </si>
  <si>
    <t>190120-008</t>
  </si>
  <si>
    <t>10h43</t>
  </si>
  <si>
    <t>190122-046</t>
  </si>
  <si>
    <t>22h23</t>
  </si>
  <si>
    <t>190121-001</t>
  </si>
  <si>
    <t>02h10</t>
  </si>
  <si>
    <t>51 mins</t>
  </si>
  <si>
    <t>190121-030</t>
  </si>
  <si>
    <t>19h30</t>
  </si>
  <si>
    <t>190121-012</t>
  </si>
  <si>
    <t>10h04</t>
  </si>
  <si>
    <t>190124-007</t>
  </si>
  <si>
    <t>09h30</t>
  </si>
  <si>
    <t>190124-010</t>
  </si>
  <si>
    <t>11h00</t>
  </si>
  <si>
    <t>190125-006</t>
  </si>
  <si>
    <t>08h58</t>
  </si>
  <si>
    <t>190125-021</t>
  </si>
  <si>
    <t>16h40</t>
  </si>
  <si>
    <t>190126-012</t>
  </si>
  <si>
    <t>190127-08</t>
  </si>
  <si>
    <t>13h45</t>
  </si>
  <si>
    <t>190127-017</t>
  </si>
  <si>
    <t>22h26</t>
  </si>
  <si>
    <t>190129-034B</t>
  </si>
  <si>
    <t>00h35</t>
  </si>
  <si>
    <t>190130-026</t>
  </si>
  <si>
    <t>23h38</t>
  </si>
  <si>
    <t>190131-009</t>
  </si>
  <si>
    <t>11h20</t>
  </si>
  <si>
    <t>190131-019</t>
  </si>
  <si>
    <t>16h38</t>
  </si>
  <si>
    <t>190201-009</t>
  </si>
  <si>
    <t>09h48</t>
  </si>
  <si>
    <t>190201-024A</t>
  </si>
  <si>
    <t>20h57</t>
  </si>
  <si>
    <t>190202-007</t>
  </si>
  <si>
    <t>06h00</t>
  </si>
  <si>
    <t>190203-003</t>
  </si>
  <si>
    <t>11h38</t>
  </si>
  <si>
    <t>190203-015A</t>
  </si>
  <si>
    <t>20h18</t>
  </si>
  <si>
    <t>190204-06</t>
  </si>
  <si>
    <t>08h25</t>
  </si>
  <si>
    <t>190204-016</t>
  </si>
  <si>
    <t>13h22</t>
  </si>
  <si>
    <t>190204-019</t>
  </si>
  <si>
    <t>14h10</t>
  </si>
  <si>
    <t>190204-032</t>
  </si>
  <si>
    <t>22h30</t>
  </si>
  <si>
    <t>190205-003</t>
  </si>
  <si>
    <t>08h20</t>
  </si>
  <si>
    <t>190205-013</t>
  </si>
  <si>
    <t>12h04</t>
  </si>
  <si>
    <t>190206-015</t>
  </si>
  <si>
    <t>12h00</t>
  </si>
  <si>
    <t>190206-019</t>
  </si>
  <si>
    <t>14h06</t>
  </si>
  <si>
    <t>190206-026</t>
  </si>
  <si>
    <t>16h00</t>
  </si>
  <si>
    <t>03h12</t>
  </si>
  <si>
    <t>190207-001</t>
  </si>
  <si>
    <t>190207-011</t>
  </si>
  <si>
    <t>13h48</t>
  </si>
  <si>
    <t>190207-023</t>
  </si>
  <si>
    <t>20h02</t>
  </si>
  <si>
    <t>???</t>
  </si>
  <si>
    <t>190227-045</t>
  </si>
  <si>
    <t>190227-040</t>
  </si>
  <si>
    <t>19h05</t>
  </si>
  <si>
    <t>17h40</t>
  </si>
  <si>
    <t>190227-036</t>
  </si>
  <si>
    <t>190227-034</t>
  </si>
  <si>
    <t>17h20</t>
  </si>
  <si>
    <t>190221-005</t>
  </si>
  <si>
    <t>6h30</t>
  </si>
  <si>
    <t>190223-003</t>
  </si>
  <si>
    <t>3h05</t>
  </si>
  <si>
    <t>190225-001</t>
  </si>
  <si>
    <t>190224-004</t>
  </si>
  <si>
    <t>190223-017</t>
  </si>
  <si>
    <t>18h33</t>
  </si>
  <si>
    <t>190221-033</t>
  </si>
  <si>
    <t>16h03</t>
  </si>
  <si>
    <t>190221-031</t>
  </si>
  <si>
    <t>16h15</t>
  </si>
  <si>
    <t>190223-013</t>
  </si>
  <si>
    <t>190222-008</t>
  </si>
  <si>
    <t>11h30</t>
  </si>
  <si>
    <t>190220-015</t>
  </si>
  <si>
    <t>15h50</t>
  </si>
  <si>
    <t>190220-008</t>
  </si>
  <si>
    <t>13h00</t>
  </si>
  <si>
    <t>190219-009</t>
  </si>
  <si>
    <t>12h40</t>
  </si>
  <si>
    <t>190217-013</t>
  </si>
  <si>
    <t>190216-017</t>
  </si>
  <si>
    <t>20h40</t>
  </si>
  <si>
    <t>190215-014</t>
  </si>
  <si>
    <t>12h23</t>
  </si>
  <si>
    <t>19h57</t>
  </si>
  <si>
    <t>190213-032</t>
  </si>
  <si>
    <t>190212-023</t>
  </si>
  <si>
    <t>16h33</t>
  </si>
  <si>
    <t>190210-021</t>
  </si>
  <si>
    <t>17h08</t>
  </si>
  <si>
    <t>190211-016</t>
  </si>
  <si>
    <t>10h30</t>
  </si>
  <si>
    <t>190209-012</t>
  </si>
  <si>
    <t>14h39</t>
  </si>
  <si>
    <t>190210-026</t>
  </si>
  <si>
    <t>190304-010</t>
  </si>
  <si>
    <t>11h45</t>
  </si>
  <si>
    <t>190304-009</t>
  </si>
  <si>
    <t>12h29</t>
  </si>
  <si>
    <t>00h10</t>
  </si>
  <si>
    <t>190303-005</t>
  </si>
  <si>
    <t>190302-004</t>
  </si>
  <si>
    <t>190302-010</t>
  </si>
  <si>
    <t>12h30</t>
  </si>
  <si>
    <t>190304-023</t>
  </si>
  <si>
    <t>16h17</t>
  </si>
  <si>
    <t>190305-029</t>
  </si>
  <si>
    <t>00h01</t>
  </si>
  <si>
    <t>190302-018</t>
  </si>
  <si>
    <t>17h51</t>
  </si>
  <si>
    <t>23h30</t>
  </si>
  <si>
    <t>190304-032</t>
  </si>
  <si>
    <t>190304-030</t>
  </si>
  <si>
    <t>190305-013</t>
  </si>
  <si>
    <t>14h15</t>
  </si>
  <si>
    <t>190228-014</t>
  </si>
  <si>
    <t>14h00</t>
  </si>
  <si>
    <t>190228-024</t>
  </si>
  <si>
    <t>19h18</t>
  </si>
  <si>
    <t>190301-006</t>
  </si>
  <si>
    <t>10h18</t>
  </si>
  <si>
    <t>190301-013</t>
  </si>
  <si>
    <t>13h20</t>
  </si>
  <si>
    <t>190301-020</t>
  </si>
  <si>
    <t>17h00</t>
  </si>
  <si>
    <t>190301-024</t>
  </si>
  <si>
    <t>18h55</t>
  </si>
  <si>
    <t>190307-006</t>
  </si>
  <si>
    <t>10h58</t>
  </si>
  <si>
    <t>190307-010</t>
  </si>
  <si>
    <t>190308-010</t>
  </si>
  <si>
    <t>13h55</t>
  </si>
  <si>
    <t>190308-012</t>
  </si>
  <si>
    <t>14h44</t>
  </si>
  <si>
    <t>190308-015</t>
  </si>
  <si>
    <t>17h15</t>
  </si>
  <si>
    <t>190308-028</t>
  </si>
  <si>
    <t>21h23</t>
  </si>
  <si>
    <t>190309-013</t>
  </si>
  <si>
    <t>190309-014</t>
  </si>
  <si>
    <t>19h52</t>
  </si>
  <si>
    <t>190310-007</t>
  </si>
  <si>
    <t>12h50</t>
  </si>
  <si>
    <t>190311-005</t>
  </si>
  <si>
    <t>08h00</t>
  </si>
  <si>
    <t>190311-007</t>
  </si>
  <si>
    <t>11h15</t>
  </si>
  <si>
    <t>190311-023</t>
  </si>
  <si>
    <t>190312-012</t>
  </si>
  <si>
    <t>190312-020</t>
  </si>
  <si>
    <t>16h22</t>
  </si>
  <si>
    <t>190313-006</t>
  </si>
  <si>
    <t>09h27</t>
  </si>
  <si>
    <t>190313-019</t>
  </si>
  <si>
    <t>15h45</t>
  </si>
  <si>
    <t>190314-008</t>
  </si>
  <si>
    <t>09h45</t>
  </si>
  <si>
    <t>190315-001</t>
  </si>
  <si>
    <t>04h55</t>
  </si>
  <si>
    <t>190315-011</t>
  </si>
  <si>
    <t>11h41</t>
  </si>
  <si>
    <t>190315-012</t>
  </si>
  <si>
    <t>150315-021</t>
  </si>
  <si>
    <t>190315-027</t>
  </si>
  <si>
    <t>22h16</t>
  </si>
  <si>
    <t>190316-001</t>
  </si>
  <si>
    <t>02h11</t>
  </si>
  <si>
    <t>190317-001</t>
  </si>
  <si>
    <t>02h30</t>
  </si>
  <si>
    <t>190317-007</t>
  </si>
  <si>
    <t>15h30</t>
  </si>
  <si>
    <t>190318-001</t>
  </si>
  <si>
    <t>03h07</t>
  </si>
  <si>
    <t>190318-029</t>
  </si>
  <si>
    <t>19h38</t>
  </si>
  <si>
    <t>190320-011</t>
  </si>
  <si>
    <t>12h06</t>
  </si>
  <si>
    <t>190320-010</t>
  </si>
  <si>
    <t>190320-005</t>
  </si>
  <si>
    <t>08h30</t>
  </si>
  <si>
    <t>190320-027</t>
  </si>
  <si>
    <t>20h45</t>
  </si>
  <si>
    <t>190320-022</t>
  </si>
  <si>
    <t>19h35</t>
  </si>
  <si>
    <t>190321-001A</t>
  </si>
  <si>
    <t>04h15</t>
  </si>
  <si>
    <t>190321-008</t>
  </si>
  <si>
    <t>190322-001A</t>
  </si>
  <si>
    <t>190321-020A</t>
  </si>
  <si>
    <t>13h57</t>
  </si>
  <si>
    <t>190322-004</t>
  </si>
  <si>
    <t>11h55</t>
  </si>
  <si>
    <t>190322-010</t>
  </si>
  <si>
    <t>15h00</t>
  </si>
  <si>
    <t>190322-020</t>
  </si>
  <si>
    <t>190322-022</t>
  </si>
  <si>
    <t>190322-024</t>
  </si>
  <si>
    <t>19h45</t>
  </si>
  <si>
    <t>190323-003</t>
  </si>
  <si>
    <t>01h13</t>
  </si>
  <si>
    <t>190323-004</t>
  </si>
  <si>
    <t>02h04</t>
  </si>
  <si>
    <t>190323-026</t>
  </si>
  <si>
    <t>16h53</t>
  </si>
  <si>
    <t>190323-027</t>
  </si>
  <si>
    <t>17h35</t>
  </si>
  <si>
    <t>190323-030</t>
  </si>
  <si>
    <t>21h00</t>
  </si>
  <si>
    <t>190324-006</t>
  </si>
  <si>
    <t>10h00</t>
  </si>
  <si>
    <t>190324-022</t>
  </si>
  <si>
    <t>23h40</t>
  </si>
  <si>
    <t>16???</t>
  </si>
  <si>
    <t>190325-006</t>
  </si>
  <si>
    <t>10h33</t>
  </si>
  <si>
    <t>190325-025</t>
  </si>
  <si>
    <t>23h00</t>
  </si>
  <si>
    <t>190325-019</t>
  </si>
  <si>
    <t>17h10</t>
  </si>
  <si>
    <t>190410-015</t>
  </si>
  <si>
    <t>16h26</t>
  </si>
  <si>
    <t>homme</t>
  </si>
  <si>
    <t>190413-017</t>
  </si>
  <si>
    <t>21h15</t>
  </si>
  <si>
    <t>femme</t>
  </si>
  <si>
    <t>190414-001</t>
  </si>
  <si>
    <t>00h56</t>
  </si>
  <si>
    <t>190412-031</t>
  </si>
  <si>
    <t>190412-030</t>
  </si>
  <si>
    <t>23h06</t>
  </si>
  <si>
    <t>190412-010a</t>
  </si>
  <si>
    <t>15h55</t>
  </si>
  <si>
    <t>190412-010</t>
  </si>
  <si>
    <t>190411-025</t>
  </si>
  <si>
    <t>190410-023</t>
  </si>
  <si>
    <t>19h20</t>
  </si>
  <si>
    <t>190410-022</t>
  </si>
  <si>
    <t>19h00</t>
  </si>
  <si>
    <t>190409-037</t>
  </si>
  <si>
    <t>17h30</t>
  </si>
  <si>
    <t>190408-017</t>
  </si>
  <si>
    <t>18h20</t>
  </si>
  <si>
    <t>190409-010</t>
  </si>
  <si>
    <t>190408-016</t>
  </si>
  <si>
    <t>190407-004</t>
  </si>
  <si>
    <t>190405-028</t>
  </si>
  <si>
    <t>23h29</t>
  </si>
  <si>
    <t>190405-023</t>
  </si>
  <si>
    <t>21h28</t>
  </si>
  <si>
    <t>190405-020</t>
  </si>
  <si>
    <t>190403-020</t>
  </si>
  <si>
    <t>17h45</t>
  </si>
  <si>
    <t>190403-019</t>
  </si>
  <si>
    <t>190408-001</t>
  </si>
  <si>
    <t>190407-021</t>
  </si>
  <si>
    <t>18h00</t>
  </si>
  <si>
    <t>190406-001</t>
  </si>
  <si>
    <t>00h41</t>
  </si>
  <si>
    <t>02h00</t>
  </si>
  <si>
    <t>04h25</t>
  </si>
  <si>
    <t>190404-013</t>
  </si>
  <si>
    <t>12h27</t>
  </si>
  <si>
    <t>190403-028</t>
  </si>
  <si>
    <t>20h24</t>
  </si>
  <si>
    <t>190403-031</t>
  </si>
  <si>
    <t>21h27</t>
  </si>
  <si>
    <t>190403-017</t>
  </si>
  <si>
    <t>16h25</t>
  </si>
  <si>
    <t>190401-021</t>
  </si>
  <si>
    <t>17h57</t>
  </si>
  <si>
    <t>190403-014</t>
  </si>
  <si>
    <t>190331-008</t>
  </si>
  <si>
    <t>190402-020</t>
  </si>
  <si>
    <t>19h39</t>
  </si>
  <si>
    <t>190401-015</t>
  </si>
  <si>
    <t>13h50</t>
  </si>
  <si>
    <t>190401-033</t>
  </si>
  <si>
    <t>190331-014</t>
  </si>
  <si>
    <t>23h15</t>
  </si>
  <si>
    <t>190329-001</t>
  </si>
  <si>
    <t>01h11</t>
  </si>
  <si>
    <t>190327-018</t>
  </si>
  <si>
    <t>18h12</t>
  </si>
  <si>
    <t>190331-006</t>
  </si>
  <si>
    <t>15h10</t>
  </si>
  <si>
    <t>190331-011</t>
  </si>
  <si>
    <t>20h15</t>
  </si>
  <si>
    <t>190330-015</t>
  </si>
  <si>
    <t>13h38</t>
  </si>
  <si>
    <t>190329-027</t>
  </si>
  <si>
    <t>23h27</t>
  </si>
  <si>
    <t>190329-021</t>
  </si>
  <si>
    <t>190329-016</t>
  </si>
  <si>
    <t>15h31</t>
  </si>
  <si>
    <t>190329-009</t>
  </si>
  <si>
    <t>190329-008</t>
  </si>
  <si>
    <t>11h16</t>
  </si>
  <si>
    <t>190328-022</t>
  </si>
  <si>
    <t>14h20</t>
  </si>
  <si>
    <t>190327-019</t>
  </si>
  <si>
    <t>17h14</t>
  </si>
  <si>
    <t>190329-002</t>
  </si>
  <si>
    <t>02h05</t>
  </si>
  <si>
    <t>190328-033</t>
  </si>
  <si>
    <t>22h06</t>
  </si>
  <si>
    <t>190327-021</t>
  </si>
  <si>
    <t>190326-008</t>
  </si>
  <si>
    <t>190326-012</t>
  </si>
  <si>
    <t>190326-018</t>
  </si>
  <si>
    <t>20h26</t>
  </si>
  <si>
    <t>190330-003A</t>
  </si>
  <si>
    <t>190122-001</t>
  </si>
  <si>
    <t>190412-003</t>
  </si>
  <si>
    <t>6h50</t>
  </si>
  <si>
    <t>190412-017</t>
  </si>
  <si>
    <t>17h25</t>
  </si>
  <si>
    <t>190413-009</t>
  </si>
  <si>
    <t>14h09</t>
  </si>
  <si>
    <t>190415-025</t>
  </si>
  <si>
    <t>18h15</t>
  </si>
  <si>
    <t>190416-007</t>
  </si>
  <si>
    <t>09h40</t>
  </si>
  <si>
    <t>190417-006</t>
  </si>
  <si>
    <t>190417-008</t>
  </si>
  <si>
    <t>12h07</t>
  </si>
  <si>
    <t>190417-027</t>
  </si>
  <si>
    <t>19h41</t>
  </si>
  <si>
    <t>190417-028</t>
  </si>
  <si>
    <t>20h10</t>
  </si>
  <si>
    <t>190417-034</t>
  </si>
  <si>
    <t>190417-022</t>
  </si>
  <si>
    <t>18h16</t>
  </si>
  <si>
    <t>190419-001</t>
  </si>
  <si>
    <t>01h55</t>
  </si>
  <si>
    <t>190418-004</t>
  </si>
  <si>
    <t>190418-018</t>
  </si>
  <si>
    <t>190418-021</t>
  </si>
  <si>
    <t>14h35</t>
  </si>
  <si>
    <t>190419-016</t>
  </si>
  <si>
    <t>16h30</t>
  </si>
  <si>
    <t>190419-021</t>
  </si>
  <si>
    <t>22h55</t>
  </si>
  <si>
    <t>190419-022</t>
  </si>
  <si>
    <t>23h50</t>
  </si>
  <si>
    <t>190420-019</t>
  </si>
  <si>
    <t>16h55</t>
  </si>
  <si>
    <t>190421-001</t>
  </si>
  <si>
    <t>01h09</t>
  </si>
  <si>
    <t>190421-013</t>
  </si>
  <si>
    <t>190421-020</t>
  </si>
  <si>
    <t>18h03</t>
  </si>
  <si>
    <t>190421-023</t>
  </si>
  <si>
    <t>190122-045</t>
  </si>
  <si>
    <t>22h45</t>
  </si>
  <si>
    <t>190423-012</t>
  </si>
  <si>
    <t>190422-023A</t>
  </si>
  <si>
    <t>03h51</t>
  </si>
  <si>
    <t>190423-029A</t>
  </si>
  <si>
    <t>Absence de transport</t>
  </si>
  <si>
    <t>190423-030A</t>
  </si>
  <si>
    <t>190424-019</t>
  </si>
  <si>
    <t>190425-034</t>
  </si>
  <si>
    <t>19h01</t>
  </si>
  <si>
    <t>190426-011</t>
  </si>
  <si>
    <t>11h23</t>
  </si>
  <si>
    <t>190426-008</t>
  </si>
  <si>
    <t>11h56</t>
  </si>
  <si>
    <t>190426-018</t>
  </si>
  <si>
    <t>190426-019</t>
  </si>
  <si>
    <t>190426-022</t>
  </si>
  <si>
    <t>19h08</t>
  </si>
  <si>
    <t>190427-002</t>
  </si>
  <si>
    <t>01h00</t>
  </si>
  <si>
    <t>190427-015</t>
  </si>
  <si>
    <t>14h47</t>
  </si>
  <si>
    <t>190428-013</t>
  </si>
  <si>
    <t>18h13</t>
  </si>
  <si>
    <t>190428-018</t>
  </si>
  <si>
    <t>190429-005</t>
  </si>
  <si>
    <t>10h10</t>
  </si>
  <si>
    <t>190429-008</t>
  </si>
  <si>
    <t>10h22</t>
  </si>
  <si>
    <t>190429-009</t>
  </si>
  <si>
    <t>09h38</t>
  </si>
  <si>
    <t>190429-019</t>
  </si>
  <si>
    <t>14h50</t>
  </si>
  <si>
    <t>190429-024</t>
  </si>
  <si>
    <t>17h55</t>
  </si>
  <si>
    <t>190429-033</t>
  </si>
  <si>
    <t>190429-033A</t>
  </si>
  <si>
    <t>190430-025</t>
  </si>
  <si>
    <t>190501-002</t>
  </si>
  <si>
    <t>03h00</t>
  </si>
  <si>
    <t>190501-030</t>
  </si>
  <si>
    <t>19h25</t>
  </si>
  <si>
    <t>190501-032</t>
  </si>
  <si>
    <t>190501-011</t>
  </si>
  <si>
    <t>190502-027</t>
  </si>
  <si>
    <t>18h46</t>
  </si>
  <si>
    <t>190503-017</t>
  </si>
  <si>
    <t>190507-033</t>
  </si>
  <si>
    <t>190505-018</t>
  </si>
  <si>
    <t>23h17</t>
  </si>
  <si>
    <t>190507-015</t>
  </si>
  <si>
    <t>190507-036</t>
  </si>
  <si>
    <t>190507-038</t>
  </si>
  <si>
    <t>190507-002</t>
  </si>
  <si>
    <t>190505-002</t>
  </si>
  <si>
    <t>02h35</t>
  </si>
  <si>
    <t>190505-019</t>
  </si>
  <si>
    <t>21h11</t>
  </si>
  <si>
    <t>190505-025</t>
  </si>
  <si>
    <t>190506-043</t>
  </si>
  <si>
    <t>23h10</t>
  </si>
  <si>
    <t>190508-028</t>
  </si>
  <si>
    <t>190509-007</t>
  </si>
  <si>
    <t>06h54</t>
  </si>
  <si>
    <t>190509-024</t>
  </si>
  <si>
    <t>190509-027</t>
  </si>
  <si>
    <t>17h11</t>
  </si>
  <si>
    <t>190509-037</t>
  </si>
  <si>
    <t>190510-001</t>
  </si>
  <si>
    <t>04h06</t>
  </si>
  <si>
    <t>190510-004</t>
  </si>
  <si>
    <t>07h56</t>
  </si>
  <si>
    <t>190510-010</t>
  </si>
  <si>
    <t>10h15</t>
  </si>
  <si>
    <t>17h27</t>
  </si>
  <si>
    <t>190511-017</t>
  </si>
  <si>
    <t>190511-025</t>
  </si>
  <si>
    <t>21h30</t>
  </si>
  <si>
    <t>190511-028</t>
  </si>
  <si>
    <t>00h00</t>
  </si>
  <si>
    <t>190512-004</t>
  </si>
  <si>
    <t>02h57</t>
  </si>
  <si>
    <t>190512-005</t>
  </si>
  <si>
    <t>05h20</t>
  </si>
  <si>
    <t>190509-034</t>
  </si>
  <si>
    <t>22h40</t>
  </si>
  <si>
    <t>190511-001B</t>
  </si>
  <si>
    <t>01h20</t>
  </si>
  <si>
    <t>190512-020</t>
  </si>
  <si>
    <t>16h28</t>
  </si>
  <si>
    <t>190513-026</t>
  </si>
  <si>
    <t>19h15</t>
  </si>
  <si>
    <t>190514-001</t>
  </si>
  <si>
    <t>00h30</t>
  </si>
  <si>
    <t>190514-008</t>
  </si>
  <si>
    <t>09h00</t>
  </si>
  <si>
    <t>190514-013</t>
  </si>
  <si>
    <t>12h20</t>
  </si>
  <si>
    <t>190514-025</t>
  </si>
  <si>
    <t>18h38</t>
  </si>
  <si>
    <t>190515-024</t>
  </si>
  <si>
    <t>20h20</t>
  </si>
  <si>
    <t>190516-016</t>
  </si>
  <si>
    <t>190517-015</t>
  </si>
  <si>
    <t>190517-021</t>
  </si>
  <si>
    <t>16h27</t>
  </si>
  <si>
    <t>190517-034</t>
  </si>
  <si>
    <t>21h20</t>
  </si>
  <si>
    <t>190518-001</t>
  </si>
  <si>
    <t>00h40</t>
  </si>
  <si>
    <t>190518-018</t>
  </si>
  <si>
    <t>20h54</t>
  </si>
  <si>
    <t>190518-020</t>
  </si>
  <si>
    <t>190518-022</t>
  </si>
  <si>
    <t>190519-005</t>
  </si>
  <si>
    <t>05h04</t>
  </si>
  <si>
    <t>190519-020A</t>
  </si>
  <si>
    <t>190519-023</t>
  </si>
  <si>
    <t>18h27</t>
  </si>
  <si>
    <t>22h17</t>
  </si>
  <si>
    <t>190512-023</t>
  </si>
  <si>
    <t>16h06</t>
  </si>
  <si>
    <t>22h20</t>
  </si>
  <si>
    <t xml:space="preserve">190512-030 </t>
  </si>
  <si>
    <t>190513-021</t>
  </si>
  <si>
    <t>18h53</t>
  </si>
  <si>
    <t>190520-017</t>
  </si>
  <si>
    <t>16h50</t>
  </si>
  <si>
    <t>190521-012</t>
  </si>
  <si>
    <t>190521-019</t>
  </si>
  <si>
    <t>18h08</t>
  </si>
  <si>
    <t>190521-022</t>
  </si>
  <si>
    <t>18h30</t>
  </si>
  <si>
    <t>190521-024</t>
  </si>
  <si>
    <t>18h34</t>
  </si>
  <si>
    <t>190521-036</t>
  </si>
  <si>
    <t>190522-013</t>
  </si>
  <si>
    <t>190522-022</t>
  </si>
  <si>
    <t>190522-027</t>
  </si>
  <si>
    <t>190523-014</t>
  </si>
  <si>
    <t>190523-021</t>
  </si>
  <si>
    <t>18h18</t>
  </si>
  <si>
    <t>190523-025</t>
  </si>
  <si>
    <t>190524-016</t>
  </si>
  <si>
    <t>15h43</t>
  </si>
  <si>
    <t>190524-029</t>
  </si>
  <si>
    <t>19h40</t>
  </si>
  <si>
    <t>190525-006</t>
  </si>
  <si>
    <t>07h26</t>
  </si>
  <si>
    <t>190526-012</t>
  </si>
  <si>
    <t>15h05</t>
  </si>
  <si>
    <t>180526-019</t>
  </si>
  <si>
    <t>190526-022</t>
  </si>
  <si>
    <t>22h28</t>
  </si>
  <si>
    <t>190526-023</t>
  </si>
  <si>
    <t>190527-010</t>
  </si>
  <si>
    <t>14h07</t>
  </si>
  <si>
    <t>190527-020</t>
  </si>
  <si>
    <t>20h25</t>
  </si>
  <si>
    <t>190528-007</t>
  </si>
  <si>
    <t>10h55</t>
  </si>
  <si>
    <t>190528-026</t>
  </si>
  <si>
    <t>190528-027</t>
  </si>
  <si>
    <t>22h10</t>
  </si>
  <si>
    <t>190529-025</t>
  </si>
  <si>
    <t>190529-020</t>
  </si>
  <si>
    <t>190529- 024</t>
  </si>
  <si>
    <t>190530-036</t>
  </si>
  <si>
    <t>20h33</t>
  </si>
  <si>
    <t>190531-017</t>
  </si>
  <si>
    <t>12h25</t>
  </si>
  <si>
    <t>190531-018</t>
  </si>
  <si>
    <t>190531-019</t>
  </si>
  <si>
    <t>14h19</t>
  </si>
  <si>
    <t>14h40</t>
  </si>
  <si>
    <t>190531-023</t>
  </si>
  <si>
    <t>14h23</t>
  </si>
  <si>
    <t>190531-031</t>
  </si>
  <si>
    <t>21h19</t>
  </si>
  <si>
    <t>190531-035</t>
  </si>
  <si>
    <t>190531-037</t>
  </si>
  <si>
    <t>22h34</t>
  </si>
  <si>
    <t>190601-005</t>
  </si>
  <si>
    <t>07h20</t>
  </si>
  <si>
    <t>190601-019A</t>
  </si>
  <si>
    <t>19h49</t>
  </si>
  <si>
    <t>190601-021</t>
  </si>
  <si>
    <t>20h35</t>
  </si>
  <si>
    <t>21h50</t>
  </si>
  <si>
    <t>190602-020</t>
  </si>
  <si>
    <t>190602-023</t>
  </si>
  <si>
    <t>23h51</t>
  </si>
  <si>
    <t>190603-008</t>
  </si>
  <si>
    <t>190603-021B</t>
  </si>
  <si>
    <t>190604-001</t>
  </si>
  <si>
    <t>00h19</t>
  </si>
  <si>
    <t>190603-018</t>
  </si>
  <si>
    <t>16h19</t>
  </si>
  <si>
    <t xml:space="preserve"> </t>
  </si>
  <si>
    <t>190531-020</t>
  </si>
  <si>
    <t>190605-025</t>
  </si>
  <si>
    <t>17h52</t>
  </si>
  <si>
    <t>190604-015</t>
  </si>
  <si>
    <t>10h36</t>
  </si>
  <si>
    <t>190604-029</t>
  </si>
  <si>
    <t>17h28</t>
  </si>
  <si>
    <t>190605-007</t>
  </si>
  <si>
    <t>05h12</t>
  </si>
  <si>
    <t>190605-033</t>
  </si>
  <si>
    <t>190607-015</t>
  </si>
  <si>
    <t>10h40</t>
  </si>
  <si>
    <t>190607-043</t>
  </si>
  <si>
    <t>190607-044</t>
  </si>
  <si>
    <t>190609-031</t>
  </si>
  <si>
    <t>190610-034</t>
  </si>
  <si>
    <t>03h38</t>
  </si>
  <si>
    <t>190611-046</t>
  </si>
  <si>
    <t>20H57</t>
  </si>
  <si>
    <t>190611-048</t>
  </si>
  <si>
    <t>23H45</t>
  </si>
  <si>
    <t>190612-007</t>
  </si>
  <si>
    <t>11H12</t>
  </si>
  <si>
    <t xml:space="preserve">  ?</t>
  </si>
  <si>
    <t>190612-033</t>
  </si>
  <si>
    <t>22H46</t>
  </si>
  <si>
    <t>190613-011</t>
  </si>
  <si>
    <t>10H20</t>
  </si>
  <si>
    <t>190613-015</t>
  </si>
  <si>
    <t>12H20</t>
  </si>
  <si>
    <t>190613-017</t>
  </si>
  <si>
    <t>12H22</t>
  </si>
  <si>
    <t>190613-019</t>
  </si>
  <si>
    <t>15H00</t>
  </si>
  <si>
    <t>190613-026</t>
  </si>
  <si>
    <t>190613-029</t>
  </si>
  <si>
    <t>190613-041a</t>
  </si>
  <si>
    <t>190614-008</t>
  </si>
  <si>
    <t>11h26</t>
  </si>
  <si>
    <t>190615-001a</t>
  </si>
  <si>
    <t>190615-008</t>
  </si>
  <si>
    <t>190615-016</t>
  </si>
  <si>
    <t>23h45</t>
  </si>
  <si>
    <t>190618-007</t>
  </si>
  <si>
    <t>190620-015</t>
  </si>
  <si>
    <t>12H24</t>
  </si>
  <si>
    <t>190620-029</t>
  </si>
  <si>
    <t>20H17</t>
  </si>
  <si>
    <t>190621-004</t>
  </si>
  <si>
    <t>3h00</t>
  </si>
  <si>
    <t>190620-026</t>
  </si>
  <si>
    <t>190621-008</t>
  </si>
  <si>
    <t>8h45</t>
  </si>
  <si>
    <t>190621-014</t>
  </si>
  <si>
    <t>12h45</t>
  </si>
  <si>
    <t>190621-023a</t>
  </si>
  <si>
    <t>15h33</t>
  </si>
  <si>
    <t>190621-027</t>
  </si>
  <si>
    <t>18h26</t>
  </si>
  <si>
    <t>190621-036</t>
  </si>
  <si>
    <t>190621-039</t>
  </si>
  <si>
    <t>22h31</t>
  </si>
  <si>
    <t>190622-004</t>
  </si>
  <si>
    <t>7h20</t>
  </si>
  <si>
    <t>190622-010</t>
  </si>
  <si>
    <t>10h53</t>
  </si>
  <si>
    <t>190622-028</t>
  </si>
  <si>
    <t>190623-007</t>
  </si>
  <si>
    <t>2H55</t>
  </si>
  <si>
    <t>190623-021</t>
  </si>
  <si>
    <t>13H15</t>
  </si>
  <si>
    <t>190623-030</t>
  </si>
  <si>
    <t>17H00</t>
  </si>
  <si>
    <t>190623-038</t>
  </si>
  <si>
    <t>22h39</t>
  </si>
  <si>
    <t>190624-019</t>
  </si>
  <si>
    <t>15h40</t>
  </si>
  <si>
    <t>190625-016</t>
  </si>
  <si>
    <t>190625-022</t>
  </si>
  <si>
    <t>190625-023</t>
  </si>
  <si>
    <t>18h07</t>
  </si>
  <si>
    <t>190626-001</t>
  </si>
  <si>
    <t>00h45</t>
  </si>
  <si>
    <t>190626-031</t>
  </si>
  <si>
    <t>190626-032</t>
  </si>
  <si>
    <t>21H10</t>
  </si>
  <si>
    <t>190626-037</t>
  </si>
  <si>
    <t>21h59</t>
  </si>
  <si>
    <t>190626-038</t>
  </si>
  <si>
    <t>22h44</t>
  </si>
  <si>
    <t>190627-009</t>
  </si>
  <si>
    <t>14h25</t>
  </si>
  <si>
    <t>190628-002</t>
  </si>
  <si>
    <t>1H54</t>
  </si>
  <si>
    <t>190628-023</t>
  </si>
  <si>
    <t>190629-001</t>
  </si>
  <si>
    <t>00H10</t>
  </si>
  <si>
    <t>190629-006</t>
  </si>
  <si>
    <t>01H40</t>
  </si>
  <si>
    <t>04H46</t>
  </si>
  <si>
    <t>190629-007a</t>
  </si>
  <si>
    <t>02h15</t>
  </si>
  <si>
    <t>190629-012</t>
  </si>
  <si>
    <t>11h05</t>
  </si>
  <si>
    <t>190701-002</t>
  </si>
  <si>
    <t>03h16</t>
  </si>
  <si>
    <t>190701-020</t>
  </si>
  <si>
    <t>16H00</t>
  </si>
  <si>
    <t>190702-001</t>
  </si>
  <si>
    <t>190702-016</t>
  </si>
  <si>
    <t>190702-023</t>
  </si>
  <si>
    <t>15h14</t>
  </si>
  <si>
    <t>190702-034</t>
  </si>
  <si>
    <t>190704-028</t>
  </si>
  <si>
    <t>190615-017a</t>
  </si>
  <si>
    <t>10h48</t>
  </si>
  <si>
    <t>190705-010</t>
  </si>
  <si>
    <t>11h25</t>
  </si>
  <si>
    <t>190705-018</t>
  </si>
  <si>
    <t>190705-025</t>
  </si>
  <si>
    <t>17H25</t>
  </si>
  <si>
    <t>190705-027</t>
  </si>
  <si>
    <t>17H02</t>
  </si>
  <si>
    <t>190705-040</t>
  </si>
  <si>
    <t>23H42</t>
  </si>
  <si>
    <t>190706-004</t>
  </si>
  <si>
    <t>03H15</t>
  </si>
  <si>
    <t>190706-016</t>
  </si>
  <si>
    <t>15h34</t>
  </si>
  <si>
    <t>190706-022</t>
  </si>
  <si>
    <t>21H05</t>
  </si>
  <si>
    <t>190706-025</t>
  </si>
  <si>
    <t>23H09</t>
  </si>
  <si>
    <t>190707-002</t>
  </si>
  <si>
    <t>03H07</t>
  </si>
  <si>
    <t>190707-003</t>
  </si>
  <si>
    <t>04H50</t>
  </si>
  <si>
    <t>190708-021</t>
  </si>
  <si>
    <t>16H40</t>
  </si>
  <si>
    <t>190708-026A</t>
  </si>
  <si>
    <t>19H00</t>
  </si>
  <si>
    <t>190709-002</t>
  </si>
  <si>
    <t>07H40</t>
  </si>
  <si>
    <t>190709-014</t>
  </si>
  <si>
    <t>13h10</t>
  </si>
  <si>
    <t>190709-028</t>
  </si>
  <si>
    <t>190710-014</t>
  </si>
  <si>
    <t>13h08</t>
  </si>
  <si>
    <t>190710-024</t>
  </si>
  <si>
    <t>190710-035</t>
  </si>
  <si>
    <t>190711-028</t>
  </si>
  <si>
    <t>19h26</t>
  </si>
  <si>
    <t>190711-036a</t>
  </si>
  <si>
    <t>00h50</t>
  </si>
  <si>
    <t>190712-03</t>
  </si>
  <si>
    <t>02H53</t>
  </si>
  <si>
    <t>190712-005</t>
  </si>
  <si>
    <t>03H53</t>
  </si>
  <si>
    <t>190712-009</t>
  </si>
  <si>
    <t>190712-025</t>
  </si>
  <si>
    <t>16h31</t>
  </si>
  <si>
    <t>190712-031A</t>
  </si>
  <si>
    <t>19H28</t>
  </si>
  <si>
    <t>190713-002</t>
  </si>
  <si>
    <t>02H14</t>
  </si>
  <si>
    <t>190713-003</t>
  </si>
  <si>
    <t>03h30</t>
  </si>
  <si>
    <t>190713-005</t>
  </si>
  <si>
    <t>07H58</t>
  </si>
  <si>
    <t>190716-009</t>
  </si>
  <si>
    <t>09H40</t>
  </si>
  <si>
    <t>190716-017</t>
  </si>
  <si>
    <t>14H00</t>
  </si>
  <si>
    <t>190714-002a</t>
  </si>
  <si>
    <t>02h42</t>
  </si>
  <si>
    <t>190715-002</t>
  </si>
  <si>
    <t>02h45</t>
  </si>
  <si>
    <t>190716-003</t>
  </si>
  <si>
    <t>06h15</t>
  </si>
  <si>
    <t>190716-025</t>
  </si>
  <si>
    <t>190716-028</t>
  </si>
  <si>
    <t>190716-029</t>
  </si>
  <si>
    <t>190717-039</t>
  </si>
  <si>
    <t>190717-040</t>
  </si>
  <si>
    <t>190717-043</t>
  </si>
  <si>
    <t>21h21</t>
  </si>
  <si>
    <t>190717-044</t>
  </si>
  <si>
    <t>23h03</t>
  </si>
  <si>
    <t>190717-045</t>
  </si>
  <si>
    <t>23h26</t>
  </si>
  <si>
    <t>190717-023</t>
  </si>
  <si>
    <t>14h55</t>
  </si>
  <si>
    <t>190717-026</t>
  </si>
  <si>
    <t>190718-026</t>
  </si>
  <si>
    <t>190719-007</t>
  </si>
  <si>
    <t>190719-008</t>
  </si>
  <si>
    <t>190719-015</t>
  </si>
  <si>
    <t>11h13</t>
  </si>
  <si>
    <t>190719-019</t>
  </si>
  <si>
    <t>190719-031</t>
  </si>
  <si>
    <t>20h50</t>
  </si>
  <si>
    <t>190719-034</t>
  </si>
  <si>
    <t>190719-038</t>
  </si>
  <si>
    <t>23h54</t>
  </si>
  <si>
    <t>190720-010</t>
  </si>
  <si>
    <t>14h36</t>
  </si>
  <si>
    <t>190721-006</t>
  </si>
  <si>
    <t>190721-019</t>
  </si>
  <si>
    <t>190722-022</t>
  </si>
  <si>
    <t>18h52</t>
  </si>
  <si>
    <t>190722-030</t>
  </si>
  <si>
    <t>21h56</t>
  </si>
  <si>
    <t>190722-035</t>
  </si>
  <si>
    <t>190723-003</t>
  </si>
  <si>
    <t>04h08</t>
  </si>
  <si>
    <t>190723-018</t>
  </si>
  <si>
    <t>17h50</t>
  </si>
  <si>
    <t>18h02</t>
  </si>
  <si>
    <t>190723-021</t>
  </si>
  <si>
    <t>190724-010</t>
  </si>
  <si>
    <t>9h20</t>
  </si>
  <si>
    <t>190724-015</t>
  </si>
  <si>
    <t>12h35</t>
  </si>
  <si>
    <t>190724-023</t>
  </si>
  <si>
    <t>14h38</t>
  </si>
  <si>
    <t>190725-003</t>
  </si>
  <si>
    <t>190725-010</t>
  </si>
  <si>
    <t>12h15</t>
  </si>
  <si>
    <t>190725-022</t>
  </si>
  <si>
    <t>190725-025</t>
  </si>
  <si>
    <t>20h23</t>
  </si>
  <si>
    <t>190726-010</t>
  </si>
  <si>
    <t>190726-026</t>
  </si>
  <si>
    <t>190727-003</t>
  </si>
  <si>
    <t>02h25</t>
  </si>
  <si>
    <t>190727-012</t>
  </si>
  <si>
    <t>190727-027</t>
  </si>
  <si>
    <t>21h05</t>
  </si>
  <si>
    <t>190726-003</t>
  </si>
  <si>
    <t>04h34</t>
  </si>
  <si>
    <t>190726-004</t>
  </si>
  <si>
    <t>08h45</t>
  </si>
  <si>
    <t>190728-004</t>
  </si>
  <si>
    <t>190728-018</t>
  </si>
  <si>
    <t>17h29</t>
  </si>
  <si>
    <t>190729-002</t>
  </si>
  <si>
    <t>03h35</t>
  </si>
  <si>
    <t>190729-010</t>
  </si>
  <si>
    <t>190728-019</t>
  </si>
  <si>
    <t>17h21</t>
  </si>
  <si>
    <t>190731-030</t>
  </si>
  <si>
    <t>21h12</t>
  </si>
  <si>
    <t>190801-003</t>
  </si>
  <si>
    <t>2h30</t>
  </si>
  <si>
    <t>190801-017</t>
  </si>
  <si>
    <t>13H59</t>
  </si>
  <si>
    <t>190731-016</t>
  </si>
  <si>
    <t>14H30</t>
  </si>
  <si>
    <t>190731-023</t>
  </si>
  <si>
    <t>16H06</t>
  </si>
  <si>
    <t>190802-006</t>
  </si>
  <si>
    <t>09h23</t>
  </si>
  <si>
    <t>190802-025</t>
  </si>
  <si>
    <t>190730-029a</t>
  </si>
  <si>
    <t>190731-019</t>
  </si>
  <si>
    <t>15h37</t>
  </si>
  <si>
    <t>190731-024</t>
  </si>
  <si>
    <t>190801-028a</t>
  </si>
  <si>
    <t>190802-002</t>
  </si>
  <si>
    <t>190803-021</t>
  </si>
  <si>
    <t>190803-022a</t>
  </si>
  <si>
    <t>190804-011</t>
  </si>
  <si>
    <t>190804-021</t>
  </si>
  <si>
    <t>19h36</t>
  </si>
  <si>
    <t>190804-025</t>
  </si>
  <si>
    <t>190805-021</t>
  </si>
  <si>
    <t>190805-015</t>
  </si>
  <si>
    <t>190806-013</t>
  </si>
  <si>
    <t>10h20</t>
  </si>
  <si>
    <t>190802-032</t>
  </si>
  <si>
    <t>190806-002</t>
  </si>
  <si>
    <t>190806-028</t>
  </si>
  <si>
    <t>190807-004</t>
  </si>
  <si>
    <t>07h30</t>
  </si>
  <si>
    <t>190807-034</t>
  </si>
  <si>
    <t>190807-023</t>
  </si>
  <si>
    <t>16h36</t>
  </si>
  <si>
    <t>190807-027</t>
  </si>
  <si>
    <t>17h19</t>
  </si>
  <si>
    <t>18h42</t>
  </si>
  <si>
    <t>190807-033</t>
  </si>
  <si>
    <t>190808-020</t>
  </si>
  <si>
    <t>190808-021</t>
  </si>
  <si>
    <t>190808-022a</t>
  </si>
  <si>
    <t>190810-010</t>
  </si>
  <si>
    <t>190810-012</t>
  </si>
  <si>
    <t>190809-001</t>
  </si>
  <si>
    <t>02h43</t>
  </si>
  <si>
    <t>21h38</t>
  </si>
  <si>
    <t>190810-014b</t>
  </si>
  <si>
    <t>190810-015</t>
  </si>
  <si>
    <t>19h43</t>
  </si>
  <si>
    <t>190811-002</t>
  </si>
  <si>
    <t>01h58</t>
  </si>
  <si>
    <t>190811-003</t>
  </si>
  <si>
    <t>01h42</t>
  </si>
  <si>
    <t>190811-017</t>
  </si>
  <si>
    <t>190811-021</t>
  </si>
  <si>
    <t>190812-019</t>
  </si>
  <si>
    <t>15h36</t>
  </si>
  <si>
    <t>190812-022</t>
  </si>
  <si>
    <t>17h32</t>
  </si>
  <si>
    <t>190803-024</t>
  </si>
  <si>
    <t>190814-028</t>
  </si>
  <si>
    <t>22h54</t>
  </si>
  <si>
    <t>190815-007</t>
  </si>
  <si>
    <t>190815-027</t>
  </si>
  <si>
    <t>190816-001</t>
  </si>
  <si>
    <t>190806-001</t>
  </si>
  <si>
    <t>01h35</t>
  </si>
  <si>
    <t>190812-010</t>
  </si>
  <si>
    <t>12h12</t>
  </si>
  <si>
    <t>oui</t>
  </si>
  <si>
    <t>180816-005</t>
  </si>
  <si>
    <t>06h45</t>
  </si>
  <si>
    <t>190816-018</t>
  </si>
  <si>
    <t>190816-030</t>
  </si>
  <si>
    <t>190817-04</t>
  </si>
  <si>
    <t>03h48</t>
  </si>
  <si>
    <t>190818-006</t>
  </si>
  <si>
    <t>190818-009</t>
  </si>
  <si>
    <t>190818-013</t>
  </si>
  <si>
    <t>11h51</t>
  </si>
  <si>
    <t>190818-018</t>
  </si>
  <si>
    <t>190818-019</t>
  </si>
  <si>
    <t>17h02</t>
  </si>
  <si>
    <t>190818-028</t>
  </si>
  <si>
    <t>22h52</t>
  </si>
  <si>
    <t>190819-01</t>
  </si>
  <si>
    <t>03h06</t>
  </si>
  <si>
    <t>190819-012</t>
  </si>
  <si>
    <t>190819-022</t>
  </si>
  <si>
    <t>190819-026</t>
  </si>
  <si>
    <t>08h23</t>
  </si>
  <si>
    <t>190820-005</t>
  </si>
  <si>
    <t>190820-035</t>
  </si>
  <si>
    <t>190820-043</t>
  </si>
  <si>
    <t>22h15</t>
  </si>
  <si>
    <t>190821-002</t>
  </si>
  <si>
    <t>02h20</t>
  </si>
  <si>
    <t>190821-004</t>
  </si>
  <si>
    <t>09h37</t>
  </si>
  <si>
    <t>190821-015</t>
  </si>
  <si>
    <t>16h57</t>
  </si>
  <si>
    <t>190822-007</t>
  </si>
  <si>
    <t>09h53</t>
  </si>
  <si>
    <t>190822-031</t>
  </si>
  <si>
    <t>190823-006</t>
  </si>
  <si>
    <t>09h50</t>
  </si>
  <si>
    <t>190823-020</t>
  </si>
  <si>
    <t>190823-027</t>
  </si>
  <si>
    <t>190823-028</t>
  </si>
  <si>
    <t>190823-030</t>
  </si>
  <si>
    <t>19h27</t>
  </si>
  <si>
    <t>190823-032</t>
  </si>
  <si>
    <t>22h11</t>
  </si>
  <si>
    <t>190824-002</t>
  </si>
  <si>
    <t>07h00</t>
  </si>
  <si>
    <t>190824-013</t>
  </si>
  <si>
    <t>190824-014</t>
  </si>
  <si>
    <t>190824-016</t>
  </si>
  <si>
    <t>22h37</t>
  </si>
  <si>
    <t>190825-001</t>
  </si>
  <si>
    <t>190825-003</t>
  </si>
  <si>
    <t>190826-002</t>
  </si>
  <si>
    <t>01h10</t>
  </si>
  <si>
    <t>190826-029</t>
  </si>
  <si>
    <t>190826-035</t>
  </si>
  <si>
    <t>190826-017</t>
  </si>
  <si>
    <t>190826-018</t>
  </si>
  <si>
    <t>190826-020</t>
  </si>
  <si>
    <t>18h06</t>
  </si>
  <si>
    <t>190826-025</t>
  </si>
  <si>
    <t>18H45</t>
  </si>
  <si>
    <t>190828-003</t>
  </si>
  <si>
    <t>10H05</t>
  </si>
  <si>
    <t>190828-028</t>
  </si>
  <si>
    <t>23H40</t>
  </si>
  <si>
    <t>190829-004</t>
  </si>
  <si>
    <t>02H26</t>
  </si>
  <si>
    <t>190829-033</t>
  </si>
  <si>
    <t>17H30</t>
  </si>
  <si>
    <t>190829-039</t>
  </si>
  <si>
    <t>22h14</t>
  </si>
  <si>
    <t>190830-008</t>
  </si>
  <si>
    <t>10h25</t>
  </si>
  <si>
    <t>190830-030</t>
  </si>
  <si>
    <t>190830-032</t>
  </si>
  <si>
    <t>190831-003</t>
  </si>
  <si>
    <t>00h28</t>
  </si>
  <si>
    <t>190831-006</t>
  </si>
  <si>
    <t>03h40</t>
  </si>
  <si>
    <t>190831-028</t>
  </si>
  <si>
    <t>190901-011</t>
  </si>
  <si>
    <t>190901-025</t>
  </si>
  <si>
    <t>190901-030</t>
  </si>
  <si>
    <t>190902-001</t>
  </si>
  <si>
    <t>00h14</t>
  </si>
  <si>
    <t>190902-002</t>
  </si>
  <si>
    <t>190902-009</t>
  </si>
  <si>
    <t>190903-003</t>
  </si>
  <si>
    <t>190830-024</t>
  </si>
  <si>
    <t>190903-033</t>
  </si>
  <si>
    <t>16h20</t>
  </si>
  <si>
    <t>190903-053</t>
  </si>
  <si>
    <t>190904-017</t>
  </si>
  <si>
    <t>190904-025</t>
  </si>
  <si>
    <t>190905-02</t>
  </si>
  <si>
    <t>03h02</t>
  </si>
  <si>
    <t>190905-026</t>
  </si>
  <si>
    <t>21h54</t>
  </si>
  <si>
    <t>190905-028</t>
  </si>
  <si>
    <t>22h12</t>
  </si>
  <si>
    <t>190906-001</t>
  </si>
  <si>
    <t>00h37</t>
  </si>
  <si>
    <t>190906-002</t>
  </si>
  <si>
    <t>05h15</t>
  </si>
  <si>
    <t>190906-016</t>
  </si>
  <si>
    <t>12h08</t>
  </si>
  <si>
    <t>190907-013</t>
  </si>
  <si>
    <t>10h45</t>
  </si>
  <si>
    <t>190907-014</t>
  </si>
  <si>
    <t>11h10</t>
  </si>
  <si>
    <t>190907-019</t>
  </si>
  <si>
    <t>190908-002</t>
  </si>
  <si>
    <t>190908-009</t>
  </si>
  <si>
    <t>11h40</t>
  </si>
  <si>
    <t>190908-018</t>
  </si>
  <si>
    <t>20h29</t>
  </si>
  <si>
    <t>190908-021</t>
  </si>
  <si>
    <t>23h08</t>
  </si>
  <si>
    <t>190909-019</t>
  </si>
  <si>
    <t>190909-028</t>
  </si>
  <si>
    <t>16h09</t>
  </si>
  <si>
    <t>190909-029</t>
  </si>
  <si>
    <t>190909-032</t>
  </si>
  <si>
    <t>190910-019</t>
  </si>
  <si>
    <t>16h05</t>
  </si>
  <si>
    <t>190910-028</t>
  </si>
  <si>
    <t>190909-024</t>
  </si>
  <si>
    <t>15h29</t>
  </si>
  <si>
    <t>190912-028</t>
  </si>
  <si>
    <t>22h25</t>
  </si>
  <si>
    <t>190913-008</t>
  </si>
  <si>
    <t>08h22</t>
  </si>
  <si>
    <t>190913-007</t>
  </si>
  <si>
    <t>16h49</t>
  </si>
  <si>
    <t>190914-026</t>
  </si>
  <si>
    <t>190914-030</t>
  </si>
  <si>
    <t>19h19</t>
  </si>
  <si>
    <t>190915-005</t>
  </si>
  <si>
    <t>07h40</t>
  </si>
  <si>
    <t>190916-001</t>
  </si>
  <si>
    <t>06h35</t>
  </si>
  <si>
    <t>190916-024</t>
  </si>
  <si>
    <t>16h13</t>
  </si>
  <si>
    <t>190916-027</t>
  </si>
  <si>
    <t>190916-028</t>
  </si>
  <si>
    <t>190916-035</t>
  </si>
  <si>
    <t>190917-002</t>
  </si>
  <si>
    <t>05h30</t>
  </si>
  <si>
    <t>190918-015</t>
  </si>
  <si>
    <t>190918-019</t>
  </si>
  <si>
    <t>19h48</t>
  </si>
  <si>
    <t>190918-021</t>
  </si>
  <si>
    <t>190918-024</t>
  </si>
  <si>
    <t>22h50</t>
  </si>
  <si>
    <t>190825-005</t>
  </si>
  <si>
    <t>190920-014</t>
  </si>
  <si>
    <t>11h50</t>
  </si>
  <si>
    <t>190920-016</t>
  </si>
  <si>
    <t>13h23</t>
  </si>
  <si>
    <t>190990-020</t>
  </si>
  <si>
    <t>190921-010</t>
  </si>
  <si>
    <t>13h56</t>
  </si>
  <si>
    <t>190923-019</t>
  </si>
  <si>
    <t>19h04</t>
  </si>
  <si>
    <t>190923-032</t>
  </si>
  <si>
    <t>190923-033</t>
  </si>
  <si>
    <t>22h01</t>
  </si>
  <si>
    <t>190911-019</t>
  </si>
  <si>
    <t>18h35</t>
  </si>
  <si>
    <t>190924-021</t>
  </si>
  <si>
    <t>190924-029</t>
  </si>
  <si>
    <t>190925-017</t>
  </si>
  <si>
    <t>14h27</t>
  </si>
  <si>
    <t>190926-022</t>
  </si>
  <si>
    <t>190926-03</t>
  </si>
  <si>
    <t>190925-012</t>
  </si>
  <si>
    <t>190925-022</t>
  </si>
  <si>
    <t>190927-009</t>
  </si>
  <si>
    <t>11h46</t>
  </si>
  <si>
    <t>190927-027</t>
  </si>
  <si>
    <t>190927-036</t>
  </si>
  <si>
    <t>190928-002a</t>
  </si>
  <si>
    <t>07h55</t>
  </si>
  <si>
    <t>190928-006</t>
  </si>
  <si>
    <t>190928-015</t>
  </si>
  <si>
    <t>16h10</t>
  </si>
  <si>
    <t>190929-001</t>
  </si>
  <si>
    <t>190929-017</t>
  </si>
  <si>
    <t>19h44</t>
  </si>
  <si>
    <t>190929-019</t>
  </si>
  <si>
    <t>20h19</t>
  </si>
  <si>
    <t>190929-024</t>
  </si>
  <si>
    <t>190929-025</t>
  </si>
  <si>
    <t>190930-020</t>
  </si>
  <si>
    <t>190930-033</t>
  </si>
  <si>
    <t>23h58</t>
  </si>
  <si>
    <t>190930--34</t>
  </si>
  <si>
    <t>190929-004</t>
  </si>
  <si>
    <t>190929-009</t>
  </si>
  <si>
    <t>190930-028</t>
  </si>
  <si>
    <t>191002-008</t>
  </si>
  <si>
    <t>10h31</t>
  </si>
  <si>
    <t>191002-030</t>
  </si>
  <si>
    <t>190928-018</t>
  </si>
  <si>
    <t>191002-031</t>
  </si>
  <si>
    <t>191003-030</t>
  </si>
  <si>
    <t>191003-036</t>
  </si>
  <si>
    <t>23h25</t>
  </si>
  <si>
    <t>191004-010</t>
  </si>
  <si>
    <t>191005-017</t>
  </si>
  <si>
    <t>191006-017</t>
  </si>
  <si>
    <t>191006-018</t>
  </si>
  <si>
    <t>191008-017</t>
  </si>
  <si>
    <t>191008-037</t>
  </si>
  <si>
    <t>23h57</t>
  </si>
  <si>
    <t>191009-016</t>
  </si>
  <si>
    <t>191010-006</t>
  </si>
  <si>
    <t>08h18</t>
  </si>
  <si>
    <t>191010-010</t>
  </si>
  <si>
    <t>191010-012</t>
  </si>
  <si>
    <t>191010-025</t>
  </si>
  <si>
    <t>191010-033</t>
  </si>
  <si>
    <t>191010-017</t>
  </si>
  <si>
    <t>191010-026</t>
  </si>
  <si>
    <t>191011-033</t>
  </si>
  <si>
    <t>18h05</t>
  </si>
  <si>
    <t>191012-016</t>
  </si>
  <si>
    <t>191012-026</t>
  </si>
  <si>
    <t>22h35</t>
  </si>
  <si>
    <t>191013-012</t>
  </si>
  <si>
    <t>191014-008</t>
  </si>
  <si>
    <t>191014-018a</t>
  </si>
  <si>
    <t>191014-027</t>
  </si>
  <si>
    <t>191014-028</t>
  </si>
  <si>
    <t>191015-007</t>
  </si>
  <si>
    <t>08h10</t>
  </si>
  <si>
    <t>191015-009</t>
  </si>
  <si>
    <t>191016-017</t>
  </si>
  <si>
    <t>191016-019</t>
  </si>
  <si>
    <t>17h46</t>
  </si>
  <si>
    <t>191016-027</t>
  </si>
  <si>
    <t>191016-021</t>
  </si>
  <si>
    <t>191018-003</t>
  </si>
  <si>
    <t>03h45</t>
  </si>
  <si>
    <t>191018-028</t>
  </si>
  <si>
    <t>danger faible</t>
  </si>
  <si>
    <t>191019-022</t>
  </si>
  <si>
    <t>12h38</t>
  </si>
  <si>
    <t>191019-031</t>
  </si>
  <si>
    <t>191019-032b</t>
  </si>
  <si>
    <t>13h30</t>
  </si>
  <si>
    <t>191019-036</t>
  </si>
  <si>
    <t>23h36</t>
  </si>
  <si>
    <t>191020-004</t>
  </si>
  <si>
    <t>191020-013</t>
  </si>
  <si>
    <t>19h13</t>
  </si>
  <si>
    <t>191021-031</t>
  </si>
  <si>
    <t>16h39</t>
  </si>
  <si>
    <t>191018-019</t>
  </si>
  <si>
    <t>19h23</t>
  </si>
  <si>
    <t>191020-011</t>
  </si>
  <si>
    <t>191022-004</t>
  </si>
  <si>
    <t>00h44</t>
  </si>
  <si>
    <t>191022-032</t>
  </si>
  <si>
    <t>20h13</t>
  </si>
  <si>
    <t>191022-038</t>
  </si>
  <si>
    <t>191023-008</t>
  </si>
  <si>
    <t>191023-009A</t>
  </si>
  <si>
    <t>191023-029</t>
  </si>
  <si>
    <t>191023-032</t>
  </si>
  <si>
    <t>191024-019</t>
  </si>
  <si>
    <t>191024-022</t>
  </si>
  <si>
    <t>191025-003</t>
  </si>
  <si>
    <t>191025-020</t>
  </si>
  <si>
    <t>191025-024B</t>
  </si>
  <si>
    <t>191026-010</t>
  </si>
  <si>
    <t>191027-004A</t>
  </si>
  <si>
    <t>01h50</t>
  </si>
  <si>
    <t>191027-005</t>
  </si>
  <si>
    <t>01h28</t>
  </si>
  <si>
    <t>191027-025</t>
  </si>
  <si>
    <t>191027-030</t>
  </si>
  <si>
    <t>191028-019</t>
  </si>
  <si>
    <t>17h05</t>
  </si>
  <si>
    <t>191028-024</t>
  </si>
  <si>
    <t>191029-006</t>
  </si>
  <si>
    <t>191029-030</t>
  </si>
  <si>
    <t>191030-027A</t>
  </si>
  <si>
    <t>191031-016</t>
  </si>
  <si>
    <t>12h05</t>
  </si>
  <si>
    <t>191031-021</t>
  </si>
  <si>
    <t>191101-014</t>
  </si>
  <si>
    <t>13h24</t>
  </si>
  <si>
    <t>191101-026</t>
  </si>
  <si>
    <t>191102-006</t>
  </si>
  <si>
    <t>191102-012</t>
  </si>
  <si>
    <t>absence de transport</t>
  </si>
  <si>
    <t>191102-019</t>
  </si>
  <si>
    <t>19h42</t>
  </si>
  <si>
    <t>191102-029</t>
  </si>
  <si>
    <t>01h30</t>
  </si>
  <si>
    <t>191103-011</t>
  </si>
  <si>
    <t>191104-006</t>
  </si>
  <si>
    <t>191104-012</t>
  </si>
  <si>
    <t>191104-039</t>
  </si>
  <si>
    <t>21h10</t>
  </si>
  <si>
    <t>191105-016</t>
  </si>
  <si>
    <t>191023-010</t>
  </si>
  <si>
    <t>191195-024</t>
  </si>
  <si>
    <t>191105-030A</t>
  </si>
  <si>
    <t>23H20</t>
  </si>
  <si>
    <t>191106-011</t>
  </si>
  <si>
    <t>191106-017</t>
  </si>
  <si>
    <t>14h45</t>
  </si>
  <si>
    <t>191106-023</t>
  </si>
  <si>
    <t>191106-026</t>
  </si>
  <si>
    <t>191107-002</t>
  </si>
  <si>
    <t>00h17</t>
  </si>
  <si>
    <t>191107-021</t>
  </si>
  <si>
    <t>17h18</t>
  </si>
  <si>
    <t>191107-034</t>
  </si>
  <si>
    <t>21H31</t>
  </si>
  <si>
    <t>191108-002</t>
  </si>
  <si>
    <t>07H30</t>
  </si>
  <si>
    <t>191108-015</t>
  </si>
  <si>
    <t>15H21</t>
  </si>
  <si>
    <t>191109-003a</t>
  </si>
  <si>
    <t>191109-032</t>
  </si>
  <si>
    <t>191110-007</t>
  </si>
  <si>
    <t>08h40</t>
  </si>
  <si>
    <t>191110-009</t>
  </si>
  <si>
    <t>191110-015</t>
  </si>
  <si>
    <t>191110-16</t>
  </si>
  <si>
    <t>15h23</t>
  </si>
  <si>
    <t>20h31</t>
  </si>
  <si>
    <t>191109-010</t>
  </si>
  <si>
    <t>191112-005</t>
  </si>
  <si>
    <t>07h16</t>
  </si>
  <si>
    <t>191112-013</t>
  </si>
  <si>
    <t>09h56</t>
  </si>
  <si>
    <t>191113-006</t>
  </si>
  <si>
    <t>191114-019</t>
  </si>
  <si>
    <t>191114-037</t>
  </si>
  <si>
    <t>191114-038</t>
  </si>
  <si>
    <t>23h20</t>
  </si>
  <si>
    <t>191116-015</t>
  </si>
  <si>
    <t>191117-009</t>
  </si>
  <si>
    <t>191117-015a</t>
  </si>
  <si>
    <t>191117-019a</t>
  </si>
  <si>
    <t>191117-020</t>
  </si>
  <si>
    <t>1911190991b</t>
  </si>
  <si>
    <t>04h30</t>
  </si>
  <si>
    <t xml:space="preserve">Danger faible </t>
  </si>
  <si>
    <t>191120-002</t>
  </si>
  <si>
    <t>07h02</t>
  </si>
  <si>
    <t>191120-013A</t>
  </si>
  <si>
    <t>13H30</t>
  </si>
  <si>
    <t>191121-004</t>
  </si>
  <si>
    <t>07h54</t>
  </si>
  <si>
    <t>191111-032</t>
  </si>
  <si>
    <t>191104-020</t>
  </si>
  <si>
    <t>191121-009</t>
  </si>
  <si>
    <t>10H55</t>
  </si>
  <si>
    <t>191121-014</t>
  </si>
  <si>
    <t>191121-018</t>
  </si>
  <si>
    <t>191122-003</t>
  </si>
  <si>
    <t>191122-004</t>
  </si>
  <si>
    <t>08h35</t>
  </si>
  <si>
    <t>191122-013</t>
  </si>
  <si>
    <t>191122-021</t>
  </si>
  <si>
    <t>191123-015</t>
  </si>
  <si>
    <t>191124-006</t>
  </si>
  <si>
    <t>09h20</t>
  </si>
  <si>
    <t>191124-010</t>
  </si>
  <si>
    <t>191125-014</t>
  </si>
  <si>
    <t>191125-025</t>
  </si>
  <si>
    <t>19h10</t>
  </si>
  <si>
    <t>191125-032</t>
  </si>
  <si>
    <t>st-amable</t>
  </si>
  <si>
    <t>191126-014</t>
  </si>
  <si>
    <t>14h49</t>
  </si>
  <si>
    <t>191126-017</t>
  </si>
  <si>
    <t>191126-022</t>
  </si>
  <si>
    <t>191127-001</t>
  </si>
  <si>
    <t>00h15</t>
  </si>
  <si>
    <t>191127-021</t>
  </si>
  <si>
    <t>191128-002</t>
  </si>
  <si>
    <t>03h46</t>
  </si>
  <si>
    <t>191128-017</t>
  </si>
  <si>
    <t>191128-026</t>
  </si>
  <si>
    <t>191128-039</t>
  </si>
  <si>
    <t>21h35</t>
  </si>
  <si>
    <t>191128-043</t>
  </si>
  <si>
    <t>191128-045</t>
  </si>
  <si>
    <t>191129-007</t>
  </si>
  <si>
    <t>11h18</t>
  </si>
  <si>
    <t>191129-010</t>
  </si>
  <si>
    <t>191129-018</t>
  </si>
  <si>
    <t>191129-026</t>
  </si>
  <si>
    <t>191130-006</t>
  </si>
  <si>
    <t>10h21</t>
  </si>
  <si>
    <t>191130-008</t>
  </si>
  <si>
    <t>11h14</t>
  </si>
  <si>
    <t>191201-004</t>
  </si>
  <si>
    <t>08H25</t>
  </si>
  <si>
    <t>191201-010</t>
  </si>
  <si>
    <t>11H58</t>
  </si>
  <si>
    <t>191202-009</t>
  </si>
  <si>
    <t>191202-029</t>
  </si>
  <si>
    <t>191202-014</t>
  </si>
  <si>
    <t>191203-004</t>
  </si>
  <si>
    <t>09h01</t>
  </si>
  <si>
    <t>191203-023a</t>
  </si>
  <si>
    <t>191204-001</t>
  </si>
  <si>
    <t>191201-017</t>
  </si>
  <si>
    <t>18h50</t>
  </si>
  <si>
    <t>191202-015</t>
  </si>
  <si>
    <t>15h41</t>
  </si>
  <si>
    <t>191203-014</t>
  </si>
  <si>
    <t>191204-010</t>
  </si>
  <si>
    <t>191204-004</t>
  </si>
  <si>
    <t>191205-019</t>
  </si>
  <si>
    <t>12h44</t>
  </si>
  <si>
    <t>191205-031</t>
  </si>
  <si>
    <t>191205-033</t>
  </si>
  <si>
    <t>191206-001</t>
  </si>
  <si>
    <t>03h13</t>
  </si>
  <si>
    <t>191206-014</t>
  </si>
  <si>
    <t>15h25</t>
  </si>
  <si>
    <t>191207-005</t>
  </si>
  <si>
    <t>191207-021</t>
  </si>
  <si>
    <t>19h50</t>
  </si>
  <si>
    <t>191208-006</t>
  </si>
  <si>
    <t>191209-004</t>
  </si>
  <si>
    <t>10h50</t>
  </si>
  <si>
    <t>191209-007</t>
  </si>
  <si>
    <t>191209-013</t>
  </si>
  <si>
    <t>13h39</t>
  </si>
  <si>
    <t>191209-021</t>
  </si>
  <si>
    <t>191209-022</t>
  </si>
  <si>
    <t>191210-011a</t>
  </si>
  <si>
    <t>191205-022</t>
  </si>
  <si>
    <t>191205-037</t>
  </si>
  <si>
    <t>191210-012</t>
  </si>
  <si>
    <t>14h30</t>
  </si>
  <si>
    <t>191210-026</t>
  </si>
  <si>
    <t>191211-015</t>
  </si>
  <si>
    <t>191211-021</t>
  </si>
  <si>
    <t>191212-031</t>
  </si>
  <si>
    <t>191212-033</t>
  </si>
  <si>
    <t>191213-007</t>
  </si>
  <si>
    <t>10h08</t>
  </si>
  <si>
    <t>191213-009</t>
  </si>
  <si>
    <t>191213-023</t>
  </si>
  <si>
    <t>191213-027</t>
  </si>
  <si>
    <t>191214-005</t>
  </si>
  <si>
    <t>10h56</t>
  </si>
  <si>
    <t>191214-021</t>
  </si>
  <si>
    <t>191216-001</t>
  </si>
  <si>
    <t>00h24</t>
  </si>
  <si>
    <t>191216-002</t>
  </si>
  <si>
    <t>00h20</t>
  </si>
  <si>
    <t>191216-028</t>
  </si>
  <si>
    <t>191217-003</t>
  </si>
  <si>
    <t>191217-027</t>
  </si>
  <si>
    <t>18H20</t>
  </si>
  <si>
    <t>191217-035</t>
  </si>
  <si>
    <t>22H10</t>
  </si>
  <si>
    <t>191217-039</t>
  </si>
  <si>
    <t>22h24</t>
  </si>
  <si>
    <t>191218-003</t>
  </si>
  <si>
    <t>00h11</t>
  </si>
  <si>
    <t>191218-020a</t>
  </si>
  <si>
    <t>191218-023</t>
  </si>
  <si>
    <t>191219-022</t>
  </si>
  <si>
    <t>191219-024</t>
  </si>
  <si>
    <t>191219-027</t>
  </si>
  <si>
    <t>191219-037</t>
  </si>
  <si>
    <t>20h58</t>
  </si>
  <si>
    <t>191219-042</t>
  </si>
  <si>
    <t>191221-004</t>
  </si>
  <si>
    <t>03h19</t>
  </si>
  <si>
    <t>191220-033</t>
  </si>
  <si>
    <t>191221-03</t>
  </si>
  <si>
    <t>191222-003</t>
  </si>
  <si>
    <t>191222-008</t>
  </si>
  <si>
    <t>191222-014</t>
  </si>
  <si>
    <t>191222-017</t>
  </si>
  <si>
    <t>191223-027</t>
  </si>
  <si>
    <t>191224-008</t>
  </si>
  <si>
    <t>191224-016a</t>
  </si>
  <si>
    <t>191225-011</t>
  </si>
  <si>
    <t>191226-013</t>
  </si>
  <si>
    <t>23h05</t>
  </si>
  <si>
    <t>191227-029</t>
  </si>
  <si>
    <t>191227-039</t>
  </si>
  <si>
    <t>191228-001</t>
  </si>
  <si>
    <t>191228-013</t>
  </si>
  <si>
    <t>191228-016</t>
  </si>
  <si>
    <t>191229-018a</t>
  </si>
  <si>
    <t>191229-019</t>
  </si>
  <si>
    <t>191230-009</t>
  </si>
  <si>
    <t>191230-014</t>
  </si>
  <si>
    <t>191230-016</t>
  </si>
  <si>
    <t>19h58</t>
  </si>
  <si>
    <t>191231-003</t>
  </si>
  <si>
    <t>09h35</t>
  </si>
  <si>
    <t>191231-011</t>
  </si>
  <si>
    <t>12h47</t>
  </si>
  <si>
    <t>191231-014a</t>
  </si>
  <si>
    <t>191230-012</t>
  </si>
  <si>
    <t>14h32</t>
  </si>
  <si>
    <t>Secteur</t>
  </si>
  <si>
    <t>jour</t>
  </si>
  <si>
    <t>(vide)ou (?)</t>
  </si>
  <si>
    <t>Nature</t>
  </si>
  <si>
    <t>%</t>
  </si>
  <si>
    <t>Ratio Dans le secteur 1 sur toute l'années</t>
  </si>
  <si>
    <t>Total général</t>
  </si>
  <si>
    <t>Moyenne</t>
  </si>
  <si>
    <t>Nombre de # Dossier</t>
  </si>
  <si>
    <t>(vide)</t>
  </si>
  <si>
    <t>#N/A</t>
  </si>
  <si>
    <t>Somme</t>
  </si>
  <si>
    <t>Résultat cumulé</t>
  </si>
  <si>
    <t>Nombre</t>
  </si>
  <si>
    <t>Étiquettes de lignes</t>
  </si>
  <si>
    <t>Nb dossier / secteur</t>
  </si>
  <si>
    <t>Nb de dossier/ville</t>
  </si>
  <si>
    <t xml:space="preserve">Transport </t>
  </si>
  <si>
    <t>Réf. Centre de crise</t>
  </si>
  <si>
    <t>Décision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</si>
</sst>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yyyy/mm/dd;@"/>
    <numFmt numFmtId="165" formatCode="[$-F400]h:mm:ss\ AM/PM"/>
    <numFmt numFmtId="167" formatCode="dddd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6"/>
      <color theme="1"/>
      <name val="Wingdings 3"/>
      <family val="1"/>
      <charset val="2"/>
    </font>
    <font>
      <b/>
      <sz val="14"/>
      <color theme="1"/>
      <name val="Calibri"/>
      <family val="2"/>
      <scheme val="minor"/>
    </font>
    <font>
      <sz val="11"/>
      <color theme="3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BBB5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vertical="top"/>
    </xf>
    <xf numFmtId="0" fontId="0" fillId="0" borderId="0" xfId="0" applyAlignment="1"/>
    <xf numFmtId="164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164" fontId="1" fillId="0" borderId="5" xfId="0" applyNumberFormat="1" applyFont="1" applyBorder="1" applyAlignment="1">
      <alignment horizontal="left" vertical="center"/>
    </xf>
    <xf numFmtId="3" fontId="0" fillId="0" borderId="7" xfId="0" applyNumberFormat="1" applyFont="1" applyBorder="1" applyAlignment="1">
      <alignment horizontal="center" vertical="center"/>
    </xf>
    <xf numFmtId="0" fontId="0" fillId="0" borderId="0" xfId="0" applyBorder="1" applyAlignment="1">
      <alignment vertical="top"/>
    </xf>
    <xf numFmtId="3" fontId="2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14" fontId="1" fillId="0" borderId="4" xfId="0" applyNumberFormat="1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165" fontId="0" fillId="0" borderId="0" xfId="0" applyNumberFormat="1" applyAlignment="1"/>
    <xf numFmtId="165" fontId="2" fillId="2" borderId="2" xfId="0" applyNumberFormat="1" applyFont="1" applyFill="1" applyBorder="1" applyAlignment="1">
      <alignment horizontal="center" vertical="center"/>
    </xf>
    <xf numFmtId="165" fontId="1" fillId="0" borderId="5" xfId="0" applyNumberFormat="1" applyFont="1" applyBorder="1" applyAlignment="1">
      <alignment horizontal="left" vertical="center"/>
    </xf>
    <xf numFmtId="165" fontId="0" fillId="0" borderId="0" xfId="0" applyNumberFormat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8" xfId="0" applyFont="1" applyBorder="1" applyAlignment="1"/>
    <xf numFmtId="0" fontId="3" fillId="0" borderId="8" xfId="0" applyFont="1" applyBorder="1" applyAlignment="1">
      <alignment horizontal="center" vertical="center"/>
    </xf>
    <xf numFmtId="0" fontId="4" fillId="0" borderId="8" xfId="0" applyFont="1" applyBorder="1" applyAlignment="1"/>
    <xf numFmtId="14" fontId="1" fillId="0" borderId="5" xfId="0" applyNumberFormat="1" applyFont="1" applyBorder="1" applyAlignment="1">
      <alignment horizontal="left" vertical="center"/>
    </xf>
    <xf numFmtId="167" fontId="1" fillId="0" borderId="5" xfId="0" applyNumberFormat="1" applyFont="1" applyBorder="1" applyAlignment="1">
      <alignment horizontal="left" vertical="center"/>
    </xf>
    <xf numFmtId="3" fontId="2" fillId="2" borderId="11" xfId="0" applyNumberFormat="1" applyFont="1" applyFill="1" applyBorder="1" applyAlignment="1">
      <alignment horizontal="center" vertical="center"/>
    </xf>
    <xf numFmtId="3" fontId="2" fillId="2" borderId="12" xfId="0" applyNumberFormat="1" applyFont="1" applyFill="1" applyBorder="1" applyAlignment="1">
      <alignment horizontal="center" vertical="center"/>
    </xf>
    <xf numFmtId="3" fontId="2" fillId="2" borderId="8" xfId="0" applyNumberFormat="1" applyFont="1" applyFill="1" applyBorder="1" applyAlignment="1">
      <alignment horizontal="center" vertical="center"/>
    </xf>
    <xf numFmtId="3" fontId="0" fillId="0" borderId="8" xfId="0" applyNumberFormat="1" applyFont="1" applyBorder="1" applyAlignment="1">
      <alignment horizontal="center" vertical="center"/>
    </xf>
    <xf numFmtId="0" fontId="4" fillId="0" borderId="0" xfId="0" applyFont="1" applyBorder="1" applyAlignment="1"/>
    <xf numFmtId="0" fontId="2" fillId="2" borderId="0" xfId="0" applyFont="1" applyFill="1" applyBorder="1" applyAlignment="1">
      <alignment horizontal="center" vertical="center"/>
    </xf>
    <xf numFmtId="10" fontId="0" fillId="0" borderId="0" xfId="0" applyNumberFormat="1" applyAlignment="1">
      <alignment vertical="center"/>
    </xf>
    <xf numFmtId="0" fontId="6" fillId="4" borderId="0" xfId="0" applyFont="1" applyFill="1" applyAlignment="1">
      <alignment horizontal="center" vertical="center" shrinkToFit="1"/>
    </xf>
    <xf numFmtId="0" fontId="0" fillId="4" borderId="0" xfId="0" applyFill="1" applyAlignment="1">
      <alignment horizontal="center" vertical="center" shrinkToFit="1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left" vertical="center"/>
    </xf>
    <xf numFmtId="0" fontId="0" fillId="0" borderId="0" xfId="0" pivotButton="1"/>
    <xf numFmtId="0" fontId="0" fillId="0" borderId="0" xfId="0" applyNumberFormat="1"/>
    <xf numFmtId="0" fontId="0" fillId="0" borderId="0" xfId="0" pivotButton="1" applyAlignment="1">
      <alignment shrinkToFit="1"/>
    </xf>
    <xf numFmtId="0" fontId="0" fillId="0" borderId="0" xfId="0" applyAlignment="1">
      <alignment shrinkToFit="1"/>
    </xf>
    <xf numFmtId="0" fontId="0" fillId="0" borderId="0" xfId="0" applyNumberFormat="1" applyAlignment="1">
      <alignment shrinkToFit="1"/>
    </xf>
    <xf numFmtId="0" fontId="0" fillId="5" borderId="0" xfId="0" applyFill="1"/>
    <xf numFmtId="0" fontId="0" fillId="5" borderId="0" xfId="0" applyNumberFormat="1" applyFill="1"/>
    <xf numFmtId="0" fontId="0" fillId="6" borderId="0" xfId="0" applyFill="1"/>
    <xf numFmtId="0" fontId="0" fillId="6" borderId="0" xfId="0" applyNumberFormat="1" applyFill="1"/>
    <xf numFmtId="0" fontId="7" fillId="7" borderId="0" xfId="0" applyFont="1" applyFill="1"/>
    <xf numFmtId="0" fontId="7" fillId="7" borderId="0" xfId="0" applyNumberFormat="1" applyFont="1" applyFill="1"/>
  </cellXfs>
  <cellStyles count="1">
    <cellStyle name="Normal" xfId="0" builtinId="0"/>
  </cellStyles>
  <dxfs count="110">
    <dxf>
      <fill>
        <patternFill>
          <bgColor theme="2" tint="-0.749992370372631"/>
        </patternFill>
      </fill>
    </dxf>
    <dxf>
      <fill>
        <patternFill>
          <bgColor theme="2" tint="-0.749992370372631"/>
        </patternFill>
      </fill>
    </dxf>
    <dxf>
      <fill>
        <patternFill>
          <bgColor theme="2" tint="-0.749992370372631"/>
        </patternFill>
      </fill>
    </dxf>
    <dxf>
      <font>
        <color theme="3"/>
      </font>
    </dxf>
    <dxf>
      <font>
        <color theme="3"/>
      </font>
    </dxf>
    <dxf>
      <font>
        <color theme="3"/>
      </font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>
          <bgColor theme="8" tint="-0.249977111117893"/>
        </patternFill>
      </fill>
    </dxf>
    <dxf>
      <fill>
        <patternFill>
          <bgColor theme="8" tint="-0.249977111117893"/>
        </patternFill>
      </fill>
    </dxf>
    <dxf>
      <fill>
        <patternFill>
          <bgColor theme="8" tint="-0.249977111117893"/>
        </patternFill>
      </fill>
    </dxf>
    <dxf>
      <fill>
        <patternFill patternType="solid">
          <bgColor theme="2" tint="-0.499984740745262"/>
        </patternFill>
      </fill>
    </dxf>
    <dxf>
      <fill>
        <patternFill patternType="solid">
          <bgColor theme="2" tint="-0.499984740745262"/>
        </patternFill>
      </fill>
    </dxf>
    <dxf>
      <fill>
        <patternFill patternType="solid">
          <bgColor theme="2" tint="-0.499984740745262"/>
        </patternFill>
      </fill>
    </dxf>
    <dxf>
      <fill>
        <patternFill patternType="solid">
          <bgColor theme="1" tint="4.9989318521683403E-2"/>
        </patternFill>
      </fill>
    </dxf>
    <dxf>
      <fill>
        <patternFill patternType="solid">
          <bgColor theme="1" tint="4.9989318521683403E-2"/>
        </patternFill>
      </fill>
    </dxf>
    <dxf>
      <fill>
        <patternFill patternType="solid">
          <bgColor theme="1" tint="4.9989318521683403E-2"/>
        </patternFill>
      </fill>
    </dxf>
    <dxf>
      <fill>
        <patternFill patternType="solid">
          <bgColor theme="2" tint="-0.499984740745262"/>
        </patternFill>
      </fill>
    </dxf>
    <dxf>
      <fill>
        <patternFill patternType="solid">
          <bgColor theme="2" tint="-0.499984740745262"/>
        </patternFill>
      </fill>
    </dxf>
    <dxf>
      <fill>
        <patternFill patternType="solid">
          <bgColor theme="2" tint="-0.499984740745262"/>
        </patternFill>
      </fill>
    </dxf>
    <dxf>
      <fill>
        <patternFill patternType="solid">
          <bgColor theme="1" tint="4.9989318521683403E-2"/>
        </patternFill>
      </fill>
    </dxf>
    <dxf>
      <fill>
        <patternFill patternType="solid">
          <bgColor theme="1" tint="4.9989318521683403E-2"/>
        </patternFill>
      </fill>
    </dxf>
    <dxf>
      <fill>
        <patternFill patternType="solid">
          <bgColor theme="1" tint="4.9989318521683403E-2"/>
        </patternFill>
      </fill>
    </dxf>
    <dxf>
      <fill>
        <patternFill patternType="solid">
          <bgColor theme="2" tint="-0.499984740745262"/>
        </patternFill>
      </fill>
    </dxf>
    <dxf>
      <fill>
        <patternFill patternType="solid">
          <bgColor theme="2" tint="-0.499984740745262"/>
        </patternFill>
      </fill>
    </dxf>
    <dxf>
      <fill>
        <patternFill patternType="solid">
          <bgColor theme="2" tint="-0.499984740745262"/>
        </patternFill>
      </fill>
    </dxf>
    <dxf>
      <fill>
        <patternFill patternType="solid">
          <bgColor theme="1" tint="4.9989318521683403E-2"/>
        </patternFill>
      </fill>
    </dxf>
    <dxf>
      <fill>
        <patternFill patternType="solid">
          <bgColor theme="1" tint="4.9989318521683403E-2"/>
        </patternFill>
      </fill>
    </dxf>
    <dxf>
      <fill>
        <patternFill patternType="solid">
          <bgColor theme="1" tint="4.9989318521683403E-2"/>
        </patternFill>
      </fill>
    </dxf>
    <dxf>
      <fill>
        <patternFill patternType="solid">
          <bgColor theme="2" tint="-0.499984740745262"/>
        </patternFill>
      </fill>
    </dxf>
    <dxf>
      <fill>
        <patternFill patternType="solid">
          <bgColor theme="2" tint="-0.499984740745262"/>
        </patternFill>
      </fill>
    </dxf>
    <dxf>
      <fill>
        <patternFill patternType="solid">
          <bgColor theme="2" tint="-0.499984740745262"/>
        </patternFill>
      </fill>
    </dxf>
    <dxf>
      <fill>
        <patternFill patternType="solid">
          <bgColor theme="1" tint="4.9989318521683403E-2"/>
        </patternFill>
      </fill>
    </dxf>
    <dxf>
      <fill>
        <patternFill patternType="solid">
          <bgColor theme="1" tint="4.9989318521683403E-2"/>
        </patternFill>
      </fill>
    </dxf>
    <dxf>
      <fill>
        <patternFill patternType="solid">
          <bgColor theme="1" tint="4.9989318521683403E-2"/>
        </patternFill>
      </fill>
    </dxf>
    <dxf>
      <fill>
        <patternFill patternType="solid">
          <bgColor theme="2" tint="-0.499984740745262"/>
        </patternFill>
      </fill>
    </dxf>
    <dxf>
      <fill>
        <patternFill patternType="solid">
          <bgColor theme="2" tint="-0.499984740745262"/>
        </patternFill>
      </fill>
    </dxf>
    <dxf>
      <fill>
        <patternFill patternType="solid">
          <bgColor theme="2" tint="-0.499984740745262"/>
        </patternFill>
      </fill>
    </dxf>
    <dxf>
      <fill>
        <patternFill patternType="solid">
          <bgColor theme="1" tint="4.9989318521683403E-2"/>
        </patternFill>
      </fill>
    </dxf>
    <dxf>
      <fill>
        <patternFill patternType="solid">
          <bgColor theme="1" tint="4.9989318521683403E-2"/>
        </patternFill>
      </fill>
    </dxf>
    <dxf>
      <fill>
        <patternFill patternType="solid">
          <bgColor theme="1" tint="4.9989318521683403E-2"/>
        </patternFill>
      </fill>
    </dxf>
    <dxf>
      <fill>
        <patternFill patternType="solid">
          <bgColor theme="2" tint="-0.499984740745262"/>
        </patternFill>
      </fill>
    </dxf>
    <dxf>
      <fill>
        <patternFill patternType="solid">
          <bgColor theme="2" tint="-0.499984740745262"/>
        </patternFill>
      </fill>
    </dxf>
    <dxf>
      <fill>
        <patternFill patternType="solid">
          <bgColor theme="2" tint="-0.499984740745262"/>
        </patternFill>
      </fill>
    </dxf>
    <dxf>
      <fill>
        <patternFill patternType="solid">
          <bgColor theme="1" tint="4.9989318521683403E-2"/>
        </patternFill>
      </fill>
    </dxf>
    <dxf>
      <fill>
        <patternFill patternType="solid">
          <bgColor theme="1" tint="4.9989318521683403E-2"/>
        </patternFill>
      </fill>
    </dxf>
    <dxf>
      <fill>
        <patternFill patternType="solid">
          <bgColor theme="1" tint="4.9989318521683403E-2"/>
        </patternFill>
      </fill>
    </dxf>
    <dxf>
      <fill>
        <patternFill patternType="solid">
          <bgColor theme="2" tint="-0.499984740745262"/>
        </patternFill>
      </fill>
    </dxf>
    <dxf>
      <fill>
        <patternFill patternType="solid">
          <bgColor theme="2" tint="-0.499984740745262"/>
        </patternFill>
      </fill>
    </dxf>
    <dxf>
      <fill>
        <patternFill patternType="solid">
          <bgColor theme="2" tint="-0.499984740745262"/>
        </patternFill>
      </fill>
    </dxf>
    <dxf>
      <fill>
        <patternFill patternType="solid">
          <bgColor theme="1" tint="4.9989318521683403E-2"/>
        </patternFill>
      </fill>
    </dxf>
    <dxf>
      <fill>
        <patternFill patternType="solid">
          <bgColor theme="1" tint="4.9989318521683403E-2"/>
        </patternFill>
      </fill>
    </dxf>
    <dxf>
      <fill>
        <patternFill patternType="solid">
          <bgColor theme="1" tint="4.9989318521683403E-2"/>
        </patternFill>
      </fill>
    </dxf>
    <dxf>
      <fill>
        <patternFill patternType="solid">
          <bgColor theme="2" tint="-0.499984740745262"/>
        </patternFill>
      </fill>
    </dxf>
    <dxf>
      <fill>
        <patternFill patternType="solid">
          <bgColor theme="2" tint="-0.499984740745262"/>
        </patternFill>
      </fill>
    </dxf>
    <dxf>
      <fill>
        <patternFill patternType="solid">
          <bgColor theme="2" tint="-0.499984740745262"/>
        </patternFill>
      </fill>
    </dxf>
    <dxf>
      <fill>
        <patternFill patternType="solid">
          <bgColor theme="1" tint="4.9989318521683403E-2"/>
        </patternFill>
      </fill>
    </dxf>
    <dxf>
      <fill>
        <patternFill patternType="solid">
          <bgColor theme="1" tint="4.9989318521683403E-2"/>
        </patternFill>
      </fill>
    </dxf>
    <dxf>
      <fill>
        <patternFill patternType="solid">
          <bgColor theme="1" tint="4.9989318521683403E-2"/>
        </patternFill>
      </fill>
    </dxf>
    <dxf>
      <fill>
        <patternFill patternType="solid">
          <bgColor theme="2" tint="-0.499984740745262"/>
        </patternFill>
      </fill>
    </dxf>
    <dxf>
      <fill>
        <patternFill patternType="solid">
          <bgColor theme="2" tint="-0.499984740745262"/>
        </patternFill>
      </fill>
    </dxf>
    <dxf>
      <fill>
        <patternFill patternType="solid">
          <bgColor theme="2" tint="-0.499984740745262"/>
        </patternFill>
      </fill>
    </dxf>
    <dxf>
      <fill>
        <patternFill patternType="solid">
          <bgColor theme="1" tint="4.9989318521683403E-2"/>
        </patternFill>
      </fill>
    </dxf>
    <dxf>
      <fill>
        <patternFill patternType="solid">
          <bgColor theme="1" tint="4.9989318521683403E-2"/>
        </patternFill>
      </fill>
    </dxf>
    <dxf>
      <fill>
        <patternFill patternType="solid">
          <bgColor theme="1" tint="4.9989318521683403E-2"/>
        </patternFill>
      </fill>
    </dxf>
    <dxf>
      <fill>
        <patternFill patternType="solid">
          <bgColor theme="2" tint="-0.499984740745262"/>
        </patternFill>
      </fill>
    </dxf>
    <dxf>
      <fill>
        <patternFill patternType="solid">
          <bgColor theme="2" tint="-0.499984740745262"/>
        </patternFill>
      </fill>
    </dxf>
    <dxf>
      <fill>
        <patternFill patternType="solid">
          <bgColor theme="2" tint="-0.499984740745262"/>
        </patternFill>
      </fill>
    </dxf>
    <dxf>
      <fill>
        <patternFill patternType="solid">
          <bgColor theme="1" tint="4.9989318521683403E-2"/>
        </patternFill>
      </fill>
    </dxf>
    <dxf>
      <fill>
        <patternFill patternType="solid">
          <bgColor theme="1" tint="4.9989318521683403E-2"/>
        </patternFill>
      </fill>
    </dxf>
    <dxf>
      <fill>
        <patternFill patternType="solid">
          <bgColor theme="1" tint="4.9989318521683403E-2"/>
        </patternFill>
      </fill>
    </dxf>
    <dxf>
      <fill>
        <patternFill patternType="solid">
          <bgColor theme="2" tint="-0.499984740745262"/>
        </patternFill>
      </fill>
    </dxf>
    <dxf>
      <fill>
        <patternFill patternType="solid">
          <bgColor theme="2" tint="-0.499984740745262"/>
        </patternFill>
      </fill>
    </dxf>
    <dxf>
      <fill>
        <patternFill patternType="solid">
          <bgColor theme="2" tint="-0.499984740745262"/>
        </patternFill>
      </fill>
    </dxf>
    <dxf>
      <fill>
        <patternFill patternType="solid">
          <bgColor theme="1" tint="4.9989318521683403E-2"/>
        </patternFill>
      </fill>
    </dxf>
    <dxf>
      <fill>
        <patternFill patternType="solid">
          <bgColor theme="1" tint="4.9989318521683403E-2"/>
        </patternFill>
      </fill>
    </dxf>
    <dxf>
      <fill>
        <patternFill patternType="solid">
          <bgColor theme="1" tint="4.9989318521683403E-2"/>
        </patternFill>
      </fill>
    </dxf>
    <dxf>
      <fill>
        <patternFill patternType="solid">
          <bgColor theme="2" tint="-0.499984740745262"/>
        </patternFill>
      </fill>
    </dxf>
    <dxf>
      <fill>
        <patternFill patternType="solid">
          <bgColor theme="2" tint="-0.499984740745262"/>
        </patternFill>
      </fill>
    </dxf>
    <dxf>
      <fill>
        <patternFill patternType="solid">
          <bgColor theme="2" tint="-0.499984740745262"/>
        </patternFill>
      </fill>
    </dxf>
    <dxf>
      <fill>
        <patternFill patternType="solid">
          <bgColor theme="1" tint="4.9989318521683403E-2"/>
        </patternFill>
      </fill>
    </dxf>
    <dxf>
      <fill>
        <patternFill patternType="solid">
          <bgColor theme="1" tint="4.9989318521683403E-2"/>
        </patternFill>
      </fill>
    </dxf>
    <dxf>
      <fill>
        <patternFill patternType="solid">
          <bgColor theme="1" tint="4.9989318521683403E-2"/>
        </patternFill>
      </fill>
    </dxf>
    <dxf>
      <fill>
        <patternFill patternType="solid">
          <bgColor theme="1" tint="4.9989318521683403E-2"/>
        </patternFill>
      </fill>
    </dxf>
    <dxf>
      <fill>
        <patternFill patternType="solid">
          <bgColor theme="1" tint="4.9989318521683403E-2"/>
        </patternFill>
      </fill>
    </dxf>
    <dxf>
      <fill>
        <patternFill patternType="solid">
          <bgColor theme="1" tint="4.9989318521683403E-2"/>
        </patternFill>
      </fill>
    </dxf>
    <dxf>
      <fill>
        <patternFill patternType="solid">
          <bgColor theme="2" tint="-0.499984740745262"/>
        </patternFill>
      </fill>
    </dxf>
    <dxf>
      <fill>
        <patternFill patternType="solid">
          <bgColor theme="2" tint="-0.499984740745262"/>
        </patternFill>
      </fill>
    </dxf>
    <dxf>
      <fill>
        <patternFill patternType="solid">
          <bgColor theme="2" tint="-0.499984740745262"/>
        </patternFill>
      </fill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shrinkToFit="1" readingOrder="0"/>
    </dxf>
    <dxf>
      <alignment shrinkToFit="1" readingOrder="0"/>
    </dxf>
    <dxf>
      <alignment shrinkToFit="1" readingOrder="0"/>
    </dxf>
    <dxf>
      <alignment shrinkToFit="1" readingOrder="0"/>
    </dxf>
    <dxf>
      <alignment shrinkToFit="1" readingOrder="0"/>
    </dxf>
    <dxf>
      <alignment shrinkToFit="1" readingOrder="0"/>
    </dxf>
    <dxf>
      <alignment shrinkToFit="1" readingOrder="0"/>
    </dxf>
    <dxf>
      <alignment horizontal="general" vertical="center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9BBB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13" Type="http://schemas.openxmlformats.org/officeDocument/2006/relationships/pivotCacheDefinition" Target="pivotCache/pivotCacheDefinition7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pivotCacheDefinition" Target="pivotCache/pivotCacheDefinition6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5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pivotCacheDefinition" Target="pivotCache/pivotCacheDefinition4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3.xml"/><Relationship Id="rId14" Type="http://schemas.openxmlformats.org/officeDocument/2006/relationships/pivotCacheDefinition" Target="pivotCache/pivotCacheDefinition8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[OUff.xlsx]Feuil10!Tableau croisé dynamique62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fr-CA"/>
              <a:t>Nombre de # Dossier par Décisions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ivotFmts>
      <c:pivotFmt>
        <c:idx val="0"/>
      </c:pivotFmt>
      <c:pivotFmt>
        <c:idx val="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diamond"/>
          <c:size val="5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Feuil10!$B$1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Feuil10!$A$2:$A$11</c:f>
              <c:strCache>
                <c:ptCount val="10"/>
                <c:pt idx="0">
                  <c:v>Absence de danger</c:v>
                </c:pt>
                <c:pt idx="1">
                  <c:v>absence de transport</c:v>
                </c:pt>
                <c:pt idx="2">
                  <c:v>Danger faible</c:v>
                </c:pt>
                <c:pt idx="3">
                  <c:v>Danger faible </c:v>
                </c:pt>
                <c:pt idx="4">
                  <c:v>Danger grave et immédiat</c:v>
                </c:pt>
                <c:pt idx="5">
                  <c:v>Danger grave mais non immédiat</c:v>
                </c:pt>
                <c:pt idx="6">
                  <c:v>Danger modéré</c:v>
                </c:pt>
                <c:pt idx="7">
                  <c:v>P.38 (non-consentant)</c:v>
                </c:pt>
                <c:pt idx="8">
                  <c:v>Tentative de suicide</c:v>
                </c:pt>
                <c:pt idx="9">
                  <c:v>(vide)</c:v>
                </c:pt>
              </c:strCache>
            </c:strRef>
          </c:cat>
          <c:val>
            <c:numRef>
              <c:f>Feuil10!$B$2:$B$11</c:f>
              <c:numCache>
                <c:formatCode>General</c:formatCode>
                <c:ptCount val="10"/>
                <c:pt idx="0">
                  <c:v>126</c:v>
                </c:pt>
                <c:pt idx="1">
                  <c:v>9</c:v>
                </c:pt>
                <c:pt idx="2">
                  <c:v>243</c:v>
                </c:pt>
                <c:pt idx="3">
                  <c:v>1</c:v>
                </c:pt>
                <c:pt idx="4">
                  <c:v>69</c:v>
                </c:pt>
                <c:pt idx="5">
                  <c:v>23</c:v>
                </c:pt>
                <c:pt idx="6">
                  <c:v>50</c:v>
                </c:pt>
                <c:pt idx="7">
                  <c:v>255</c:v>
                </c:pt>
                <c:pt idx="8">
                  <c:v>118</c:v>
                </c:pt>
                <c:pt idx="9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EA-4E28-8CDF-07356DFE5CB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1750675536"/>
        <c:axId val="1750677616"/>
      </c:barChart>
      <c:catAx>
        <c:axId val="17506755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50677616"/>
        <c:crosses val="autoZero"/>
        <c:auto val="1"/>
        <c:lblAlgn val="ctr"/>
        <c:lblOffset val="100"/>
        <c:noMultiLvlLbl val="0"/>
      </c:catAx>
      <c:valAx>
        <c:axId val="17506776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50675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[OUff.xlsx]Feuil11!Tableau croisé dynamique70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fr-CA"/>
              <a:t>Nombre de # Dossier par Secteur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ivotFmts>
      <c:pivotFmt>
        <c:idx val="0"/>
      </c:pivotFmt>
      <c:pivotFmt>
        <c:idx val="1"/>
        <c:dLbl>
          <c:idx val="0"/>
          <c:layout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circle"/>
          <c:size val="6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Feuil11!$C$1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Feuil11!$A$2:$B$19</c:f>
              <c:multiLvlStrCache>
                <c:ptCount val="18"/>
                <c:lvl>
                  <c:pt idx="0">
                    <c:v>Calixa-Lavallée</c:v>
                  </c:pt>
                  <c:pt idx="1">
                    <c:v>Contrecoeur</c:v>
                  </c:pt>
                  <c:pt idx="2">
                    <c:v>st-amable</c:v>
                  </c:pt>
                  <c:pt idx="3">
                    <c:v>Ste-Julie</c:v>
                  </c:pt>
                  <c:pt idx="4">
                    <c:v>Varennes</c:v>
                  </c:pt>
                  <c:pt idx="5">
                    <c:v>Verchères</c:v>
                  </c:pt>
                  <c:pt idx="6">
                    <c:v>Beloeil</c:v>
                  </c:pt>
                  <c:pt idx="7">
                    <c:v>McMasterville</c:v>
                  </c:pt>
                  <c:pt idx="8">
                    <c:v>Mont-Saint-Hilaire</c:v>
                  </c:pt>
                  <c:pt idx="9">
                    <c:v>Otterburn Park</c:v>
                  </c:pt>
                  <c:pt idx="10">
                    <c:v>St-Basile-Le-Grand</c:v>
                  </c:pt>
                  <c:pt idx="11">
                    <c:v>St-Jean-Baptiste</c:v>
                  </c:pt>
                  <c:pt idx="12">
                    <c:v>St-Mathieu-de-Beloeil</c:v>
                  </c:pt>
                  <c:pt idx="13">
                    <c:v>Carignan</c:v>
                  </c:pt>
                  <c:pt idx="14">
                    <c:v>Chambly</c:v>
                  </c:pt>
                  <c:pt idx="15">
                    <c:v>Richelieu</c:v>
                  </c:pt>
                  <c:pt idx="16">
                    <c:v>St-Mathias sur Richelieu</c:v>
                  </c:pt>
                  <c:pt idx="17">
                    <c:v>(vide)</c:v>
                  </c:pt>
                </c:lvl>
                <c:lvl>
                  <c:pt idx="0">
                    <c:v>1</c:v>
                  </c:pt>
                  <c:pt idx="6">
                    <c:v>2</c:v>
                  </c:pt>
                  <c:pt idx="13">
                    <c:v>3</c:v>
                  </c:pt>
                  <c:pt idx="17">
                    <c:v>#N/A</c:v>
                  </c:pt>
                </c:lvl>
              </c:multiLvlStrCache>
            </c:multiLvlStrRef>
          </c:cat>
          <c:val>
            <c:numRef>
              <c:f>Feuil11!$C$2:$C$19</c:f>
              <c:numCache>
                <c:formatCode>General</c:formatCode>
                <c:ptCount val="18"/>
                <c:pt idx="0">
                  <c:v>2</c:v>
                </c:pt>
                <c:pt idx="1">
                  <c:v>54</c:v>
                </c:pt>
                <c:pt idx="2">
                  <c:v>68</c:v>
                </c:pt>
                <c:pt idx="3">
                  <c:v>123</c:v>
                </c:pt>
                <c:pt idx="4">
                  <c:v>94</c:v>
                </c:pt>
                <c:pt idx="5">
                  <c:v>15</c:v>
                </c:pt>
                <c:pt idx="6">
                  <c:v>99</c:v>
                </c:pt>
                <c:pt idx="7">
                  <c:v>34</c:v>
                </c:pt>
                <c:pt idx="8">
                  <c:v>89</c:v>
                </c:pt>
                <c:pt idx="9">
                  <c:v>20</c:v>
                </c:pt>
                <c:pt idx="10">
                  <c:v>55</c:v>
                </c:pt>
                <c:pt idx="11">
                  <c:v>18</c:v>
                </c:pt>
                <c:pt idx="12">
                  <c:v>12</c:v>
                </c:pt>
                <c:pt idx="13">
                  <c:v>41</c:v>
                </c:pt>
                <c:pt idx="14">
                  <c:v>149</c:v>
                </c:pt>
                <c:pt idx="15">
                  <c:v>28</c:v>
                </c:pt>
                <c:pt idx="16">
                  <c:v>15</c:v>
                </c:pt>
                <c:pt idx="1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FF-4A98-8373-66860EFB5EC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742134736"/>
        <c:axId val="1742145552"/>
      </c:barChart>
      <c:catAx>
        <c:axId val="1742134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42145552"/>
        <c:crosses val="autoZero"/>
        <c:auto val="1"/>
        <c:lblAlgn val="ctr"/>
        <c:lblOffset val="100"/>
        <c:noMultiLvlLbl val="0"/>
      </c:catAx>
      <c:valAx>
        <c:axId val="1742145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42134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171450</xdr:colOff>
      <xdr:row>0</xdr:row>
      <xdr:rowOff>0</xdr:rowOff>
    </xdr:from>
    <xdr:to>
      <xdr:col>9</xdr:col>
      <xdr:colOff>171450</xdr:colOff>
      <xdr:row>14</xdr:row>
      <xdr:rowOff>76200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</xdr:colOff>
      <xdr:row>0</xdr:row>
      <xdr:rowOff>0</xdr:rowOff>
    </xdr:from>
    <xdr:to>
      <xdr:col>13</xdr:col>
      <xdr:colOff>104775</xdr:colOff>
      <xdr:row>21</xdr:row>
      <xdr:rowOff>114300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489585</xdr:colOff>
      <xdr:row>0</xdr:row>
      <xdr:rowOff>326390</xdr:rowOff>
    </xdr:from>
    <xdr:to>
      <xdr:col>10</xdr:col>
      <xdr:colOff>381000</xdr:colOff>
      <xdr:row>0</xdr:row>
      <xdr:rowOff>326390</xdr:rowOff>
    </xdr:to>
    <xdr:cxnSp macro="">
      <xdr:nvCxnSpPr>
        <xdr:cNvPr id="4" name="Line 2"/>
        <xdr:cNvCxnSpPr>
          <a:cxnSpLocks noChangeShapeType="1"/>
        </xdr:cNvCxnSpPr>
      </xdr:nvCxnSpPr>
      <xdr:spPr bwMode="auto">
        <a:xfrm>
          <a:off x="1365885" y="326390"/>
          <a:ext cx="5025390" cy="0"/>
        </a:xfrm>
        <a:prstGeom prst="line">
          <a:avLst/>
        </a:prstGeom>
        <a:noFill/>
        <a:ln w="9525">
          <a:solidFill>
            <a:srgbClr val="FFCC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oneCellAnchor>
    <xdr:from>
      <xdr:col>5</xdr:col>
      <xdr:colOff>66675</xdr:colOff>
      <xdr:row>2</xdr:row>
      <xdr:rowOff>228600</xdr:rowOff>
    </xdr:from>
    <xdr:ext cx="184731" cy="264560"/>
    <xdr:sp macro="" textlink="">
      <xdr:nvSpPr>
        <xdr:cNvPr id="5" name="ZoneTexte 4"/>
        <xdr:cNvSpPr txBox="1"/>
      </xdr:nvSpPr>
      <xdr:spPr>
        <a:xfrm>
          <a:off x="188595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A" sz="1100"/>
        </a:p>
      </xdr:txBody>
    </xdr:sp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_rels/pivotCacheDefinition7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7.xml"/></Relationships>
</file>

<file path=xl/pivotCache/_rels/pivotCacheDefinition8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8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Frédéric Lauzière" refreshedDate="44160.643019328701" createdVersion="6" refreshedVersion="6" minRefreshableVersion="3" recordCount="998">
  <cacheSource type="worksheet">
    <worksheetSource ref="D5:O1003" sheet="Registre P-38"/>
  </cacheSource>
  <cacheFields count="12">
    <cacheField name="# Dossier" numFmtId="0">
      <sharedItems containsBlank="1" containsMixedTypes="1" containsNumber="1" containsInteger="1" minValue="190303021" maxValue="190612011"/>
    </cacheField>
    <cacheField name="Secteur" numFmtId="0">
      <sharedItems containsMixedTypes="1" containsNumber="1" containsInteger="1" minValue="1" maxValue="3"/>
    </cacheField>
    <cacheField name="Ville" numFmtId="0">
      <sharedItems containsBlank="1" count="18">
        <s v="Calixa-Lavallée"/>
        <s v="Contrecoeur"/>
        <s v="st-amable"/>
        <s v="Ste-Julie"/>
        <s v="Varennes"/>
        <s v="Verchères"/>
        <s v="Beloeil"/>
        <s v="McMasterville"/>
        <s v="Mont-Saint-Hilaire"/>
        <s v="Otterburn Park"/>
        <s v="St-Basile-Le-Grand"/>
        <s v="St-Jean-Baptiste"/>
        <s v="St-Mathieu-de-Beloeil"/>
        <s v="Carignan"/>
        <s v="Chambly"/>
        <s v="Richelieu"/>
        <s v="St-Mathias sur Richelieu"/>
        <m/>
      </sharedItems>
    </cacheField>
    <cacheField name="Date" numFmtId="0">
      <sharedItems containsNonDate="0" containsDate="1" containsString="0" containsBlank="1" minDate="2019-01-01T00:00:00" maxDate="2020-01-01T00:00:00"/>
    </cacheField>
    <cacheField name="jour" numFmtId="167">
      <sharedItems containsDate="1" containsMixedTypes="1" minDate="2019-01-01T00:00:00" maxDate="2020-01-01T00:00:00"/>
    </cacheField>
    <cacheField name="Heure" numFmtId="165">
      <sharedItems containsBlank="1"/>
    </cacheField>
    <cacheField name="Centre de crise" numFmtId="0">
      <sharedItems containsBlank="1"/>
    </cacheField>
    <cacheField name="Décisions" numFmtId="0">
      <sharedItems containsBlank="1"/>
    </cacheField>
    <cacheField name="Transport" numFmtId="0">
      <sharedItems containsBlank="1"/>
    </cacheField>
    <cacheField name="Temps É.S." numFmtId="0">
      <sharedItems containsBlank="1" containsMixedTypes="1" containsNumber="1" containsInteger="1" minValue="9" maxValue="180"/>
    </cacheField>
    <cacheField name="Sexe" numFmtId="0">
      <sharedItems containsBlank="1"/>
    </cacheField>
    <cacheField name="Âge" numFmtId="0">
      <sharedItems containsBlank="1" containsMixedTypes="1" containsNumber="1" containsInteger="1" minValue="7" maxValue="9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Frédéric Lauzière" refreshedDate="44160.644890856478" createdVersion="6" refreshedVersion="6" minRefreshableVersion="3" recordCount="998">
  <cacheSource type="worksheet">
    <worksheetSource ref="D5:O1003" sheet="Registre P-38"/>
  </cacheSource>
  <cacheFields count="12">
    <cacheField name="# Dossier" numFmtId="0">
      <sharedItems containsBlank="1" containsMixedTypes="1" containsNumber="1" containsInteger="1" minValue="190303021" maxValue="190612011"/>
    </cacheField>
    <cacheField name="Secteur" numFmtId="0">
      <sharedItems containsMixedTypes="1" containsNumber="1" containsInteger="1" minValue="1" maxValue="3" count="4">
        <n v="1"/>
        <n v="2"/>
        <n v="3"/>
        <e v="#N/A"/>
      </sharedItems>
    </cacheField>
    <cacheField name="Ville" numFmtId="0">
      <sharedItems containsBlank="1"/>
    </cacheField>
    <cacheField name="Date" numFmtId="0">
      <sharedItems containsNonDate="0" containsDate="1" containsString="0" containsBlank="1" minDate="2019-01-01T00:00:00" maxDate="2020-01-01T00:00:00"/>
    </cacheField>
    <cacheField name="jour" numFmtId="167">
      <sharedItems containsDate="1" containsMixedTypes="1" minDate="2019-01-01T00:00:00" maxDate="2020-01-01T00:00:00"/>
    </cacheField>
    <cacheField name="Heure" numFmtId="165">
      <sharedItems containsBlank="1"/>
    </cacheField>
    <cacheField name="Centre de crise" numFmtId="0">
      <sharedItems containsBlank="1"/>
    </cacheField>
    <cacheField name="Décisions" numFmtId="0">
      <sharedItems containsBlank="1"/>
    </cacheField>
    <cacheField name="Transport" numFmtId="0">
      <sharedItems containsBlank="1"/>
    </cacheField>
    <cacheField name="Temps É.S." numFmtId="0">
      <sharedItems containsBlank="1" containsMixedTypes="1" containsNumber="1" containsInteger="1" minValue="9" maxValue="180"/>
    </cacheField>
    <cacheField name="Sexe" numFmtId="0">
      <sharedItems containsBlank="1"/>
    </cacheField>
    <cacheField name="Âge" numFmtId="0">
      <sharedItems containsBlank="1" containsMixedTypes="1" containsNumber="1" containsInteger="1" minValue="7" maxValue="9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Frédéric Lauzière" refreshedDate="44160.647682175928" createdVersion="6" refreshedVersion="6" minRefreshableVersion="3" recordCount="998">
  <cacheSource type="worksheet">
    <worksheetSource ref="D5:O1003" sheet="Registre P-38"/>
  </cacheSource>
  <cacheFields count="12">
    <cacheField name="# Dossier" numFmtId="0">
      <sharedItems containsBlank="1" containsMixedTypes="1" containsNumber="1" containsInteger="1" minValue="190303021" maxValue="190612011"/>
    </cacheField>
    <cacheField name="Secteur" numFmtId="0">
      <sharedItems containsMixedTypes="1" containsNumber="1" containsInteger="1" minValue="1" maxValue="3"/>
    </cacheField>
    <cacheField name="Ville" numFmtId="0">
      <sharedItems containsBlank="1"/>
    </cacheField>
    <cacheField name="Date" numFmtId="0">
      <sharedItems containsNonDate="0" containsDate="1" containsString="0" containsBlank="1" minDate="2019-01-01T00:00:00" maxDate="2020-01-01T00:00:00"/>
    </cacheField>
    <cacheField name="jour" numFmtId="167">
      <sharedItems containsDate="1" containsMixedTypes="1" minDate="2019-01-01T00:00:00" maxDate="2020-01-01T00:00:00"/>
    </cacheField>
    <cacheField name="Heure" numFmtId="165">
      <sharedItems containsBlank="1"/>
    </cacheField>
    <cacheField name="Centre de crise" numFmtId="0">
      <sharedItems containsBlank="1"/>
    </cacheField>
    <cacheField name="Décisions" numFmtId="0">
      <sharedItems containsBlank="1"/>
    </cacheField>
    <cacheField name="Transport" numFmtId="0">
      <sharedItems containsBlank="1" count="3">
        <s v="Non"/>
        <s v="Oui"/>
        <m/>
      </sharedItems>
    </cacheField>
    <cacheField name="Temps É.S." numFmtId="0">
      <sharedItems containsBlank="1" containsMixedTypes="1" containsNumber="1" containsInteger="1" minValue="9" maxValue="180" count="97">
        <m/>
        <s v="70 mins"/>
        <n v="43"/>
        <n v="20"/>
        <n v="60"/>
        <n v="35"/>
        <n v="45"/>
        <n v="52"/>
        <n v="53"/>
        <n v="29"/>
        <n v="25"/>
        <n v="38"/>
        <n v="14"/>
        <n v="44"/>
        <n v="41"/>
        <n v="24"/>
        <n v="26"/>
        <n v="62"/>
        <n v="27"/>
        <n v="30"/>
        <s v="52 mins"/>
        <n v="57"/>
        <s v="35 mins"/>
        <s v="5 mins"/>
        <n v="50"/>
        <n v="15"/>
        <n v="17"/>
        <s v="?"/>
        <n v="61"/>
        <n v="49"/>
        <n v="70"/>
        <n v="33"/>
        <s v="25 mins"/>
        <n v="28"/>
        <n v="73"/>
        <n v="56"/>
        <n v="37"/>
        <n v="47"/>
        <n v="51"/>
        <n v="12"/>
        <n v="46"/>
        <n v="9"/>
        <n v="55"/>
        <n v="13"/>
        <s v="21 mins"/>
        <s v="26 mins"/>
        <n v="31"/>
        <n v="66"/>
        <n v="39"/>
        <n v="40"/>
        <n v="11"/>
        <n v="32"/>
        <n v="21"/>
        <n v="19"/>
        <n v="42"/>
        <n v="99"/>
        <s v="51 mins"/>
        <s v="22 mins"/>
        <n v="22"/>
        <s v="68 mins"/>
        <n v="100"/>
        <n v="36"/>
        <n v="48"/>
        <s v="1H54"/>
        <n v="65"/>
        <n v="85"/>
        <n v="71"/>
        <n v="18"/>
        <n v="64"/>
        <n v="16"/>
        <n v="129"/>
        <n v="96"/>
        <n v="34"/>
        <n v="74"/>
        <n v="23"/>
        <n v="78"/>
        <s v="???"/>
        <s v="43 mins"/>
        <s v="38 mins"/>
        <s v="45 mins"/>
        <n v="115"/>
        <s v="30 mins"/>
        <s v=" "/>
        <n v="68"/>
        <n v="58"/>
        <n v="94"/>
        <n v="63"/>
        <n v="180"/>
        <n v="54"/>
        <s v=" 39 mins"/>
        <n v="59"/>
        <n v="10"/>
        <s v="17 mins"/>
        <s v="16 mins"/>
        <n v="105"/>
        <n v="104"/>
        <n v="75"/>
      </sharedItems>
    </cacheField>
    <cacheField name="Sexe" numFmtId="0">
      <sharedItems containsBlank="1"/>
    </cacheField>
    <cacheField name="Âge" numFmtId="0">
      <sharedItems containsBlank="1" containsMixedTypes="1" containsNumber="1" containsInteger="1" minValue="7" maxValue="9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Frédéric Lauzière" refreshedDate="44160.649272800925" createdVersion="6" refreshedVersion="6" minRefreshableVersion="3" recordCount="998">
  <cacheSource type="worksheet">
    <worksheetSource ref="D5:O1003" sheet="Registre P-38"/>
  </cacheSource>
  <cacheFields count="12">
    <cacheField name="# Dossier" numFmtId="0">
      <sharedItems containsBlank="1" containsMixedTypes="1" containsNumber="1" containsInteger="1" minValue="190303021" maxValue="190612011"/>
    </cacheField>
    <cacheField name="Secteur" numFmtId="0">
      <sharedItems containsMixedTypes="1" containsNumber="1" containsInteger="1" minValue="1" maxValue="3"/>
    </cacheField>
    <cacheField name="Ville" numFmtId="0">
      <sharedItems containsBlank="1"/>
    </cacheField>
    <cacheField name="Date" numFmtId="0">
      <sharedItems containsNonDate="0" containsDate="1" containsString="0" containsBlank="1" minDate="2019-01-01T00:00:00" maxDate="2020-01-01T00:00:00"/>
    </cacheField>
    <cacheField name="jour" numFmtId="167">
      <sharedItems containsDate="1" containsMixedTypes="1" minDate="2019-01-01T00:00:00" maxDate="2020-01-01T00:00:00"/>
    </cacheField>
    <cacheField name="Heure" numFmtId="165">
      <sharedItems containsBlank="1"/>
    </cacheField>
    <cacheField name="Centre de crise" numFmtId="0">
      <sharedItems containsBlank="1"/>
    </cacheField>
    <cacheField name="Décisions" numFmtId="0">
      <sharedItems containsBlank="1"/>
    </cacheField>
    <cacheField name="Transport" numFmtId="0">
      <sharedItems containsBlank="1"/>
    </cacheField>
    <cacheField name="Temps É.S." numFmtId="0">
      <sharedItems containsBlank="1" containsMixedTypes="1" containsNumber="1" containsInteger="1" minValue="9" maxValue="180"/>
    </cacheField>
    <cacheField name="Sexe" numFmtId="0">
      <sharedItems containsBlank="1" count="3">
        <s v="Femme"/>
        <s v="Homme"/>
        <m/>
      </sharedItems>
    </cacheField>
    <cacheField name="Âge" numFmtId="0">
      <sharedItems containsBlank="1" containsMixedTypes="1" containsNumber="1" containsInteger="1" minValue="7" maxValue="9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r:id="rId1" refreshedBy="Frédéric Lauzière" refreshedDate="44160.650173032409" createdVersion="6" refreshedVersion="6" minRefreshableVersion="3" recordCount="998">
  <cacheSource type="worksheet">
    <worksheetSource ref="D5:O1003" sheet="Registre P-38"/>
  </cacheSource>
  <cacheFields count="12">
    <cacheField name="# Dossier" numFmtId="0">
      <sharedItems containsBlank="1" containsMixedTypes="1" containsNumber="1" containsInteger="1" minValue="190303021" maxValue="190612011"/>
    </cacheField>
    <cacheField name="Secteur" numFmtId="0">
      <sharedItems containsMixedTypes="1" containsNumber="1" containsInteger="1" minValue="1" maxValue="3"/>
    </cacheField>
    <cacheField name="Ville" numFmtId="0">
      <sharedItems containsBlank="1"/>
    </cacheField>
    <cacheField name="Date" numFmtId="0">
      <sharedItems containsNonDate="0" containsDate="1" containsString="0" containsBlank="1" minDate="2019-01-01T00:00:00" maxDate="2020-01-01T00:00:00"/>
    </cacheField>
    <cacheField name="jour" numFmtId="167">
      <sharedItems containsDate="1" containsMixedTypes="1" minDate="2019-01-01T00:00:00" maxDate="2020-01-01T00:00:00"/>
    </cacheField>
    <cacheField name="Heure" numFmtId="165">
      <sharedItems containsBlank="1"/>
    </cacheField>
    <cacheField name="Centre de crise" numFmtId="0">
      <sharedItems containsBlank="1" count="5">
        <s v="ACCÈS"/>
        <m/>
        <s v="CCPSHRR"/>
        <s v="DPJ/CAFE"/>
        <s v="DIVERS"/>
      </sharedItems>
    </cacheField>
    <cacheField name="Décisions" numFmtId="0">
      <sharedItems containsBlank="1"/>
    </cacheField>
    <cacheField name="Transport" numFmtId="0">
      <sharedItems containsBlank="1"/>
    </cacheField>
    <cacheField name="Temps É.S." numFmtId="0">
      <sharedItems containsBlank="1" containsMixedTypes="1" containsNumber="1" containsInteger="1" minValue="9" maxValue="180"/>
    </cacheField>
    <cacheField name="Sexe" numFmtId="0">
      <sharedItems containsBlank="1"/>
    </cacheField>
    <cacheField name="Âge" numFmtId="0">
      <sharedItems containsBlank="1" containsMixedTypes="1" containsNumber="1" containsInteger="1" minValue="7" maxValue="9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r:id="rId1" refreshedBy="Frédéric Lauzière" refreshedDate="44160.650501620374" createdVersion="6" refreshedVersion="6" minRefreshableVersion="3" recordCount="998">
  <cacheSource type="worksheet">
    <worksheetSource ref="D5:O1003" sheet="Registre P-38"/>
  </cacheSource>
  <cacheFields count="12">
    <cacheField name="# Dossier" numFmtId="0">
      <sharedItems containsBlank="1" containsMixedTypes="1" containsNumber="1" containsInteger="1" minValue="190303021" maxValue="190612011"/>
    </cacheField>
    <cacheField name="Secteur" numFmtId="0">
      <sharedItems containsMixedTypes="1" containsNumber="1" containsInteger="1" minValue="1" maxValue="3"/>
    </cacheField>
    <cacheField name="Ville" numFmtId="0">
      <sharedItems containsBlank="1"/>
    </cacheField>
    <cacheField name="Date" numFmtId="0">
      <sharedItems containsNonDate="0" containsDate="1" containsString="0" containsBlank="1" minDate="2019-01-01T00:00:00" maxDate="2020-01-01T00:00:00"/>
    </cacheField>
    <cacheField name="jour" numFmtId="167">
      <sharedItems containsDate="1" containsMixedTypes="1" minDate="2019-01-01T00:00:00" maxDate="2020-01-01T00:00:00"/>
    </cacheField>
    <cacheField name="Heure" numFmtId="165">
      <sharedItems containsBlank="1"/>
    </cacheField>
    <cacheField name="Centre de crise" numFmtId="0">
      <sharedItems containsBlank="1"/>
    </cacheField>
    <cacheField name="Décisions" numFmtId="0">
      <sharedItems containsBlank="1" count="10">
        <s v="Danger faible"/>
        <s v="Absence de danger"/>
        <s v="P.38 (non-consentant)"/>
        <s v="Tentative de suicide"/>
        <m/>
        <s v="Danger grave et immédiat"/>
        <s v="Danger grave mais non immédiat"/>
        <s v="Danger modéré"/>
        <s v="Danger faible "/>
        <s v="absence de transport"/>
      </sharedItems>
    </cacheField>
    <cacheField name="Transport" numFmtId="0">
      <sharedItems containsBlank="1"/>
    </cacheField>
    <cacheField name="Temps É.S." numFmtId="0">
      <sharedItems containsBlank="1" containsMixedTypes="1" containsNumber="1" containsInteger="1" minValue="9" maxValue="180"/>
    </cacheField>
    <cacheField name="Sexe" numFmtId="0">
      <sharedItems containsBlank="1"/>
    </cacheField>
    <cacheField name="Âge" numFmtId="0">
      <sharedItems containsBlank="1" containsMixedTypes="1" containsNumber="1" containsInteger="1" minValue="7" maxValue="9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r:id="rId1" refreshedBy="Frédéric Lauzière" refreshedDate="44160.654488657405" createdVersion="6" refreshedVersion="6" minRefreshableVersion="3" recordCount="998">
  <cacheSource type="worksheet">
    <worksheetSource ref="D5:O1003" sheet="Registre P-38"/>
  </cacheSource>
  <cacheFields count="12">
    <cacheField name="# Dossier" numFmtId="0">
      <sharedItems containsBlank="1" containsMixedTypes="1" containsNumber="1" containsInteger="1" minValue="190303021" maxValue="190612011"/>
    </cacheField>
    <cacheField name="Secteur" numFmtId="0">
      <sharedItems containsMixedTypes="1" containsNumber="1" containsInteger="1" minValue="1" maxValue="3"/>
    </cacheField>
    <cacheField name="Ville" numFmtId="0">
      <sharedItems containsBlank="1"/>
    </cacheField>
    <cacheField name="Date" numFmtId="0">
      <sharedItems containsNonDate="0" containsDate="1" containsString="0" containsBlank="1" minDate="2019-01-01T00:00:00" maxDate="2020-01-01T00:00:00"/>
    </cacheField>
    <cacheField name="jour" numFmtId="167">
      <sharedItems containsDate="1" containsMixedTypes="1" minDate="2019-01-01T00:00:00" maxDate="2020-01-01T00:00:00"/>
    </cacheField>
    <cacheField name="Heure" numFmtId="165">
      <sharedItems containsBlank="1"/>
    </cacheField>
    <cacheField name="Centre de crise" numFmtId="0">
      <sharedItems containsBlank="1"/>
    </cacheField>
    <cacheField name="Décisions" numFmtId="0">
      <sharedItems containsBlank="1" count="10">
        <s v="Danger faible"/>
        <s v="Absence de danger"/>
        <s v="P.38 (non-consentant)"/>
        <s v="Tentative de suicide"/>
        <m/>
        <s v="Danger grave et immédiat"/>
        <s v="Danger grave mais non immédiat"/>
        <s v="Danger modéré"/>
        <s v="Danger faible "/>
        <s v="absence de transport"/>
      </sharedItems>
    </cacheField>
    <cacheField name="Transport" numFmtId="0">
      <sharedItems containsBlank="1"/>
    </cacheField>
    <cacheField name="Temps É.S." numFmtId="0">
      <sharedItems containsBlank="1" containsMixedTypes="1" containsNumber="1" containsInteger="1" minValue="9" maxValue="180"/>
    </cacheField>
    <cacheField name="Sexe" numFmtId="0">
      <sharedItems containsBlank="1"/>
    </cacheField>
    <cacheField name="Âge" numFmtId="0">
      <sharedItems containsBlank="1" containsMixedTypes="1" containsNumber="1" containsInteger="1" minValue="7" maxValue="9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8.xml><?xml version="1.0" encoding="utf-8"?>
<pivotCacheDefinition xmlns="http://schemas.openxmlformats.org/spreadsheetml/2006/main" xmlns:r="http://schemas.openxmlformats.org/officeDocument/2006/relationships" r:id="rId1" refreshedBy="Frédéric Lauzière" refreshedDate="44160.656459837963" createdVersion="6" refreshedVersion="6" minRefreshableVersion="3" recordCount="998">
  <cacheSource type="worksheet">
    <worksheetSource ref="D5:O1003" sheet="Registre P-38"/>
  </cacheSource>
  <cacheFields count="12">
    <cacheField name="# Dossier" numFmtId="0">
      <sharedItems containsBlank="1" containsMixedTypes="1" containsNumber="1" containsInteger="1" minValue="190303021" maxValue="190612011"/>
    </cacheField>
    <cacheField name="Secteur" numFmtId="0">
      <sharedItems containsMixedTypes="1" containsNumber="1" containsInteger="1" minValue="1" maxValue="3" count="4">
        <n v="1"/>
        <n v="2"/>
        <n v="3"/>
        <e v="#N/A"/>
      </sharedItems>
    </cacheField>
    <cacheField name="Ville" numFmtId="0">
      <sharedItems containsBlank="1" count="18">
        <s v="Calixa-Lavallée"/>
        <s v="Contrecoeur"/>
        <s v="st-amable"/>
        <s v="Ste-Julie"/>
        <s v="Varennes"/>
        <s v="Verchères"/>
        <s v="Beloeil"/>
        <s v="McMasterville"/>
        <s v="Mont-Saint-Hilaire"/>
        <s v="Otterburn Park"/>
        <s v="St-Basile-Le-Grand"/>
        <s v="St-Jean-Baptiste"/>
        <s v="St-Mathieu-de-Beloeil"/>
        <s v="Carignan"/>
        <s v="Chambly"/>
        <s v="Richelieu"/>
        <s v="St-Mathias sur Richelieu"/>
        <m/>
      </sharedItems>
    </cacheField>
    <cacheField name="Date" numFmtId="0">
      <sharedItems containsNonDate="0" containsDate="1" containsString="0" containsBlank="1" minDate="2019-01-01T00:00:00" maxDate="2020-01-01T00:00:00"/>
    </cacheField>
    <cacheField name="jour" numFmtId="167">
      <sharedItems containsDate="1" containsMixedTypes="1" minDate="2019-01-01T00:00:00" maxDate="2020-01-01T00:00:00" count="334">
        <d v="2019-07-16T00:00:00"/>
        <d v="2019-07-01T00:00:00"/>
        <d v="2019-01-21T00:00:00"/>
        <d v="2019-12-10T00:00:00"/>
        <d v="2019-11-11T00:00:00"/>
        <d v="2019-11-10T00:00:00"/>
        <d v="2019-11-06T00:00:00"/>
        <d v="2019-11-04T00:00:00"/>
        <d v="2019-10-23T00:00:00"/>
        <d v="2019-10-14T00:00:00"/>
        <d v="2019-04-06T00:00:00"/>
        <d v="2019-04-08T00:00:00"/>
        <d v="2019-04-09T00:00:00"/>
        <d v="2019-10-02T00:00:00"/>
        <d v="2019-09-30T00:00:00"/>
        <d v="2019-09-27T00:00:00"/>
        <d v="2019-04-18T00:00:00"/>
        <d v="2019-09-09T00:00:00"/>
        <d v="2019-08-24T00:00:00"/>
        <d v="2019-08-15T00:00:00"/>
        <d v="2019-06-13T00:00:00"/>
        <d v="2019-08-06T00:00:00"/>
        <d v="2019-08-03T00:00:00"/>
        <d v="2019-07-26T00:00:00"/>
        <d v="2019-07-10T00:00:00"/>
        <d v="2019-07-13T00:00:00"/>
        <d v="2019-07-14T00:00:00"/>
        <d v="2019-07-19T00:00:00"/>
        <d v="2019-06-26T00:00:00"/>
        <d v="2019-06-23T00:00:00"/>
        <d v="2019-08-07T00:00:00"/>
        <d v="2019-06-06T00:00:00"/>
        <d v="2019-08-19T00:00:00"/>
        <d v="2019-08-30T00:00:00"/>
        <d v="2019-09-03T00:00:00"/>
        <d v="2019-05-12T00:00:00"/>
        <d v="2019-05-07T00:00:00"/>
        <d v="2019-09-18T00:00:00"/>
        <d v="2019-04-16T00:00:00"/>
        <d v="2019-09-25T00:00:00"/>
        <d v="2019-10-03T00:00:00"/>
        <d v="2019-03-14T00:00:00"/>
        <d v="2019-02-23T00:00:00"/>
        <d v="2019-12-05T00:00:00"/>
        <d v="2019-12-09T00:00:00"/>
        <d v="2019-12-11T00:00:00"/>
        <d v="2019-01-15T00:00:00"/>
        <d v="2019-01-13T00:00:00"/>
        <d v="2019-12-26T00:00:00"/>
        <d v="2019-12-30T00:00:00"/>
        <d v="2019-01-01T00:00:00"/>
        <d v="2019-11-25T00:00:00"/>
        <d v="2019-01-07T00:00:00"/>
        <d v="2019-12-28T00:00:00"/>
        <d v="2019-01-16T00:00:00"/>
        <d v="2019-12-17T00:00:00"/>
        <d v="2019-12-12T00:00:00"/>
        <d v="2019-02-07T00:00:00"/>
        <d v="2019-12-03T00:00:00"/>
        <d v="2019-03-08T00:00:00"/>
        <d v="2019-11-29T00:00:00"/>
        <d v="2019-11-26T00:00:00"/>
        <d v="2019-11-21T00:00:00"/>
        <d v="2019-11-05T00:00:00"/>
        <d v="2019-03-15T00:00:00"/>
        <d v="2019-04-01T00:00:00"/>
        <d v="2019-10-09T00:00:00"/>
        <d v="2019-09-28T00:00:00"/>
        <d v="2019-04-13T00:00:00"/>
        <d v="2019-09-24T00:00:00"/>
        <d v="2019-04-29T00:00:00"/>
        <d v="2019-05-02T00:00:00"/>
        <d v="2019-05-11T00:00:00"/>
        <d v="2019-05-21T00:00:00"/>
        <d v="2019-09-02T00:00:00"/>
        <d v="2019-09-01T00:00:00"/>
        <d v="2019-08-26T00:00:00"/>
        <d v="2019-08-23T00:00:00"/>
        <d v="2019-08-22T00:00:00"/>
        <d v="2019-05-27T00:00:00"/>
        <d v="2019-08-02T00:00:00"/>
        <d v="2019-07-31T00:00:00"/>
        <d v="2019-07-28T00:00:00"/>
        <d v="2019-06-29T00:00:00"/>
        <d v="2019-07-05T00:00:00"/>
        <d v="2019-07-08T00:00:00"/>
        <d v="2019-07-06T00:00:00"/>
        <d v="2019-06-02T00:00:00"/>
        <d v="2019-05-31T00:00:00"/>
        <d v="2019-05-16T00:00:00"/>
        <d v="2019-05-09T00:00:00"/>
        <d v="2019-05-08T00:00:00"/>
        <d v="2019-04-25T00:00:00"/>
        <d v="2019-04-23T00:00:00"/>
        <d v="2019-04-17T00:00:00"/>
        <d v="2019-10-31T00:00:00"/>
        <d v="2019-03-05T00:00:00"/>
        <d v="2019-03-04T00:00:00"/>
        <d v="2019-03-01T00:00:00"/>
        <d v="2019-12-04T00:00:00"/>
        <d v="2019-02-28T00:00:00"/>
        <d v="2019-12-16T00:00:00"/>
        <d v="2019-02-04T00:00:00"/>
        <d v="2019-01-26T00:00:00"/>
        <d v="2019-01-24T00:00:00"/>
        <d v="2019-01-20T00:00:00"/>
        <d v="2019-12-18T00:00:00"/>
        <d v="2019-12-27T00:00:00"/>
        <d v="2019-02-06T00:00:00"/>
        <d v="2019-02-13T00:00:00"/>
        <d v="2019-02-19T00:00:00"/>
        <d v="2019-03-06T00:00:00"/>
        <d v="2019-11-19T00:00:00"/>
        <d v="2019-11-17T00:00:00"/>
        <d v="2019-11-14T00:00:00"/>
        <d v="2019-11-01T00:00:00"/>
        <d v="2019-03-18T00:00:00"/>
        <d v="2019-03-21T00:00:00"/>
        <d v="2019-10-30T00:00:00"/>
        <d v="2019-10-29T00:00:00"/>
        <d v="2019-03-25T00:00:00"/>
        <d v="2019-03-27T00:00:00"/>
        <d v="2019-10-25T00:00:00"/>
        <d v="2019-10-19T00:00:00"/>
        <d v="2019-10-12T00:00:00"/>
        <d v="2019-04-07T00:00:00"/>
        <d v="2019-10-10T00:00:00"/>
        <d v="2019-04-22T00:00:00"/>
        <d v="2019-09-16T00:00:00"/>
        <d v="2019-05-18T00:00:00"/>
        <d v="2019-09-05T00:00:00"/>
        <d v="2019-08-25T00:00:00"/>
        <d v="2019-05-30T00:00:00"/>
        <d v="2019-08-14T00:00:00"/>
        <d v="2019-08-12T00:00:00"/>
        <d v="2019-08-11T00:00:00"/>
        <d v="2019-06-07T00:00:00"/>
        <d v="2019-08-10T00:00:00"/>
        <d v="2019-06-20T00:00:00"/>
        <d v="2019-06-22T00:00:00"/>
        <d v="2019-07-24T00:00:00"/>
        <d v="2019-07-23T00:00:00"/>
        <d v="2019-07-17T00:00:00"/>
        <d v="2019-07-12T00:00:00"/>
        <d v="2019-07-25T00:00:00"/>
        <d v="2019-07-27T00:00:00"/>
        <d v="2019-06-21T00:00:00"/>
        <d v="2019-06-12T00:00:00"/>
        <d v="2019-08-20T00:00:00"/>
        <d v="2019-05-28T00:00:00"/>
        <d v="2019-05-26T00:00:00"/>
        <d v="2019-05-23T00:00:00"/>
        <d v="2019-05-22T00:00:00"/>
        <d v="2019-05-20T00:00:00"/>
        <d v="2019-09-12T00:00:00"/>
        <d v="2019-09-20T00:00:00"/>
        <d v="2019-04-28T00:00:00"/>
        <d v="2019-04-26T00:00:00"/>
        <d v="2019-09-21T00:00:00"/>
        <d v="2019-04-21T00:00:00"/>
        <d v="2019-04-12T00:00:00"/>
        <d v="2019-10-21T00:00:00"/>
        <d v="2019-04-02T00:00:00"/>
        <d v="2019-03-30T00:00:00"/>
        <d v="2019-03-28T00:00:00"/>
        <d v="2019-03-23T00:00:00"/>
        <d v="2019-03-20T00:00:00"/>
        <d v="2019-03-10T00:00:00"/>
        <d v="2019-11-08T00:00:00"/>
        <d v="2019-12-02T00:00:00"/>
        <d v="2019-02-21T00:00:00"/>
        <d v="2019-02-20T00:00:00"/>
        <d v="2019-02-12T00:00:00"/>
        <d v="2019-02-03T00:00:00"/>
        <d v="2019-02-02T00:00:00"/>
        <d v="2019-02-01T00:00:00"/>
        <d v="2019-01-29T00:00:00"/>
        <d v="2019-01-22T00:00:00"/>
        <d v="2019-01-12T00:00:00"/>
        <d v="2019-01-10T00:00:00"/>
        <d v="2019-12-24T00:00:00"/>
        <d v="2019-12-01T00:00:00"/>
        <d v="2019-11-28T00:00:00"/>
        <d v="2019-03-09T00:00:00"/>
        <d v="2019-04-05T00:00:00"/>
        <d v="2019-10-20T00:00:00"/>
        <d v="2019-09-29T00:00:00"/>
        <d v="2019-04-15T00:00:00"/>
        <d v="2019-05-03T00:00:00"/>
        <d v="2019-09-07T00:00:00"/>
        <d v="2019-08-29T00:00:00"/>
        <d v="2019-08-28T00:00:00"/>
        <d v="2019-08-21T00:00:00"/>
        <d v="2019-08-18T00:00:00"/>
        <d v="2019-06-15T00:00:00"/>
        <d v="2019-08-01T00:00:00"/>
        <d v="2019-07-22T00:00:00"/>
        <d v="2019-07-21T00:00:00"/>
        <d v="2019-07-02T00:00:00"/>
        <d v="2019-06-24T00:00:00"/>
        <d v="2019-08-05T00:00:00"/>
        <d v="2019-08-09T00:00:00"/>
        <d v="2019-06-04T00:00:00"/>
        <d v="2019-06-01T00:00:00"/>
        <d v="2019-05-19T00:00:00"/>
        <d v="2019-05-14T00:00:00"/>
        <d v="2019-05-05T00:00:00"/>
        <d v="2019-04-27T00:00:00"/>
        <d v="2019-09-23T00:00:00"/>
        <d v="2019-04-10T00:00:00"/>
        <d v="2019-10-28T00:00:00"/>
        <d v="2019-03-22T00:00:00"/>
        <d v="2019-03-13T00:00:00"/>
        <d v="2019-03-12T00:00:00"/>
        <d v="2019-11-23T00:00:00"/>
        <d v="2019-02-17T00:00:00"/>
        <d v="2019-02-15T00:00:00"/>
        <d v="2019-05-17T00:00:00"/>
        <d v="2019-02-27T00:00:00"/>
        <d v="2019-02-22T00:00:00"/>
        <d v="2019-12-31T00:00:00"/>
        <d v="2019-12-14T00:00:00"/>
        <d v="2019-12-13T00:00:00"/>
        <d v="2019-12-08T00:00:00"/>
        <d v="2019-11-16T00:00:00"/>
        <d v="2019-11-07T00:00:00"/>
        <d v="2019-10-27T00:00:00"/>
        <d v="2019-10-15T00:00:00"/>
        <d v="2019-10-06T00:00:00"/>
        <d v="2019-10-05T00:00:00"/>
        <d v="2019-09-26T00:00:00"/>
        <d v="2019-09-15T00:00:00"/>
        <d v="2019-09-10T00:00:00"/>
        <d v="2019-09-04T00:00:00"/>
        <d v="2019-08-16T00:00:00"/>
        <d v="2019-08-08T00:00:00"/>
        <d v="2019-07-15T00:00:00"/>
        <d v="2019-07-11T00:00:00"/>
        <d v="2019-07-09T00:00:00"/>
        <d v="2019-06-28T00:00:00"/>
        <d v="2019-06-25T00:00:00"/>
        <d v="2019-06-11T00:00:00"/>
        <d v="2019-05-25T00:00:00"/>
        <d v="2019-05-24T00:00:00"/>
        <d v="2019-05-10T00:00:00"/>
        <d v="2019-05-06T00:00:00"/>
        <d v="2019-04-20T00:00:00"/>
        <d v="2019-04-11T00:00:00"/>
        <d v="2019-04-03T00:00:00"/>
        <d v="2019-03-31T00:00:00"/>
        <d v="2019-03-29T00:00:00"/>
        <d v="2019-03-24T00:00:00"/>
        <d v="2019-01-27T00:00:00"/>
        <d v="2019-01-25T00:00:00"/>
        <d v="2019-12-06T00:00:00"/>
        <d v="2019-11-09T00:00:00"/>
        <d v="2019-07-20T00:00:00"/>
        <d v="2019-04-19T00:00:00"/>
        <d v="2019-12-22T00:00:00"/>
        <d v="2019-12-21T00:00:00"/>
        <d v="2019-12-19T00:00:00"/>
        <d v="2019-11-24T00:00:00"/>
        <d v="2019-11-22T00:00:00"/>
        <d v="2019-11-12T00:00:00"/>
        <d v="2019-11-02T00:00:00"/>
        <d v="2019-10-24T00:00:00"/>
        <d v="2019-10-22T00:00:00"/>
        <d v="2019-10-18T00:00:00"/>
        <d v="2019-10-16T00:00:00"/>
        <d v="2019-10-08T00:00:00"/>
        <d v="2019-09-08T00:00:00"/>
        <d v="2019-08-04T00:00:00"/>
        <d v="2019-06-03T00:00:00"/>
        <d v="2019-05-15T00:00:00"/>
        <d v="2019-03-17T00:00:00"/>
        <d v="2019-03-16T00:00:00"/>
        <d v="2019-03-11T00:00:00"/>
        <d v="2019-03-07T00:00:00"/>
        <d v="2019-02-05T00:00:00"/>
        <d v="2019-01-19T00:00:00"/>
        <d v="2019-01-18T00:00:00"/>
        <d v="2019-01-11T00:00:00"/>
        <d v="2019-12-20T00:00:00"/>
        <d v="2019-07-29T00:00:00"/>
        <d v="2019-04-30T00:00:00"/>
        <d v="2019-01-05T00:00:00"/>
        <d v="2019-12-25T00:00:00"/>
        <d v="2019-12-07T00:00:00"/>
        <d v="2019-11-03T00:00:00"/>
        <d v="2019-10-11T00:00:00"/>
        <d v="2019-09-14T00:00:00"/>
        <d v="2019-09-13T00:00:00"/>
        <d v="2019-09-11T00:00:00"/>
        <d v="2019-09-06T00:00:00"/>
        <d v="2019-06-05T00:00:00"/>
        <d v="2019-05-01T00:00:00"/>
        <d v="2019-02-11T00:00:00"/>
        <d v="2019-02-10T00:00:00"/>
        <d v="2019-01-17T00:00:00"/>
        <d v="2019-01-08T00:00:00"/>
        <d v="2019-07-18T00:00:00"/>
        <d v="2019-06-14T00:00:00"/>
        <d v="2019-06-10T00:00:00"/>
        <d v="2019-11-27T00:00:00"/>
        <d v="2019-08-31T00:00:00"/>
        <d v="2019-05-29T00:00:00"/>
        <d v="2019-03-26T00:00:00"/>
        <d v="2019-12-29T00:00:00"/>
        <d v="2019-12-23T00:00:00"/>
        <d v="2019-11-30T00:00:00"/>
        <d v="2019-11-20T00:00:00"/>
        <d v="2019-11-13T00:00:00"/>
        <d v="2019-10-26T00:00:00"/>
        <d v="2019-09-17T00:00:00"/>
        <d v="2019-08-17T00:00:00"/>
        <d v="2019-07-07T00:00:00"/>
        <d v="2019-06-27T00:00:00"/>
        <d v="2019-06-18T00:00:00"/>
        <d v="2019-06-09T00:00:00"/>
        <d v="2019-05-13T00:00:00"/>
        <d v="2019-04-24T00:00:00"/>
        <d v="2019-04-14T00:00:00"/>
        <d v="2019-04-04T00:00:00"/>
        <d v="2019-02-09T00:00:00"/>
        <d v="2019-01-31T00:00:00"/>
        <d v="2019-01-06T00:00:00"/>
        <d v="2019-01-02T00:00:00"/>
        <d v="2019-07-30T00:00:00"/>
        <d v="2019-07-04T00:00:00"/>
        <d v="2019-02-16T00:00:00"/>
        <d v="2019-01-30T00:00:00"/>
        <d v="2019-02-25T00:00:00"/>
        <d v="2019-02-24T00:00:00"/>
        <s v=""/>
      </sharedItems>
    </cacheField>
    <cacheField name="Heure" numFmtId="165">
      <sharedItems containsBlank="1" count="511">
        <s v="18h18"/>
        <s v="03h16"/>
        <s v="10h04"/>
        <s v="14h30"/>
        <s v="20h31"/>
        <s v="11h00"/>
        <s v="18h40"/>
        <s v="15h35"/>
        <s v="19h15"/>
        <s v="23h08"/>
        <s v="02h00"/>
        <s v="02h30"/>
        <s v="17h30"/>
        <s v="10h40"/>
        <s v="23h15"/>
        <s v="10h30"/>
        <s v="08h00"/>
        <s v="14h55"/>
        <s v="21h30"/>
        <m/>
        <s v="10H20"/>
        <s v="23h50"/>
        <s v="11h25"/>
        <s v="20h30"/>
        <s v="16h00"/>
        <s v="07H58"/>
        <s v="02h42"/>
        <s v="11h13"/>
        <s v="00h45"/>
        <s v="13H15"/>
        <s v="21h00"/>
        <s v="12H20"/>
        <s v="00h30"/>
        <s v="03h06"/>
        <s v="22h14"/>
        <s v="09h00"/>
        <s v="02h57"/>
        <s v="11h55"/>
        <s v="19h48"/>
        <s v="09h40"/>
        <s v="19h25"/>
        <s v="09h45"/>
        <s v="12h00"/>
        <s v="12h44"/>
        <s v="13h10"/>
        <s v="14h20"/>
        <s v="15h15"/>
        <s v="22h00"/>
        <s v="23h05"/>
        <s v="14h32"/>
        <s v="17h24"/>
        <s v="23h30"/>
        <s v="04h20"/>
        <s v="10h00"/>
        <s v="21h05"/>
        <s v="03h12"/>
        <s v="10h50"/>
        <s v="14h44"/>
        <s v="14h50"/>
        <s v="21H10"/>
        <s v="04h55"/>
        <s v="13h50"/>
        <s v="11h30"/>
        <s v="16h10"/>
        <s v="14h09"/>
        <s v="18h27"/>
        <s v="18h46"/>
        <s v="01h20"/>
        <s v="18h34"/>
        <s v="02h11"/>
        <s v="08h58"/>
        <s v="17h00"/>
        <s v="16h15"/>
        <s v="18h00"/>
        <s v="09h53"/>
        <s v="00h10"/>
        <s v="19h45"/>
        <s v="06h00"/>
        <s v="21h59"/>
        <s v="11h05"/>
        <s v="14H00"/>
        <s v="19H00"/>
        <s v="23H09"/>
        <s v="21h50"/>
        <s v="22h34"/>
        <s v="17h51"/>
        <s v="06h54"/>
        <s v="19h01"/>
        <s v="23h00"/>
        <s v="21h15"/>
        <s v="00h41"/>
        <s v="12h05"/>
        <s v="10h18"/>
        <s v="18h55"/>
        <s v="07h00"/>
        <s v="19h18"/>
        <s v="20h02"/>
        <s v="00h20"/>
        <s v="14h10"/>
        <s v="09h30"/>
        <s v="10h43"/>
        <s v="21h45"/>
        <s v="12h45"/>
        <s v="19h30"/>
        <s v="14h06"/>
        <s v="19h57"/>
        <s v="22h55"/>
        <s v="16h17"/>
        <s v="19h10"/>
        <s v="13h55"/>
        <s v="04h30"/>
        <s v="15h45"/>
        <s v="13h24"/>
        <s v="17h40"/>
        <s v="19h38"/>
        <s v="13h57"/>
        <s v="10h33"/>
        <s v="17h14"/>
        <s v="12h38"/>
        <s v="16h50"/>
        <s v="12h50"/>
        <s v="13h47"/>
        <s v="07h55"/>
        <s v="03h51"/>
        <s v="17h20"/>
        <s v="06h35"/>
        <s v="00h40"/>
        <s v="22h12"/>
        <s v="18h30"/>
        <s v="01h11"/>
        <s v="15h40"/>
        <s v="20h33"/>
        <s v="22h54"/>
        <s v="15h36"/>
        <s v="17h29"/>
        <s v="22h40"/>
        <s v="18h42"/>
        <s v="12H24"/>
        <s v="10h53"/>
        <s v="12h35"/>
        <s v="14h38"/>
        <s v="23h26"/>
        <s v="02H53"/>
        <s v="02h15"/>
        <s v="12h15"/>
        <s v="22h39"/>
        <s v="23h40"/>
        <s v="22h31"/>
        <s v="18h20"/>
        <s v="15H00"/>
        <s v="22H46"/>
        <s v="08h23"/>
        <s v="10h55"/>
        <s v="15h05"/>
        <s v="10h25"/>
        <s v="15h29"/>
        <s v="22h30"/>
        <s v="22h25"/>
        <s v="17h11"/>
        <s v="21h40"/>
        <s v="18h48"/>
        <s v="13h56"/>
        <s v="15h30"/>
        <s v="15h55"/>
        <s v="10h31"/>
        <s v="22h35"/>
        <s v="16h39"/>
        <s v="19h39"/>
        <s v="17h57"/>
        <s v="20h45"/>
        <s v="04h25"/>
        <s v="13h38"/>
        <s v="08h10"/>
        <s v="02h04"/>
        <s v="16h53"/>
        <s v="04h15"/>
        <s v="11h41"/>
        <s v="07H30"/>
        <s v="14h15"/>
        <s v="15h41"/>
        <s v="12h30"/>
        <s v="13h00"/>
        <s v="12h40"/>
        <s v="16h33"/>
        <s v="20h18"/>
        <s v="20h57"/>
        <s v="00h35"/>
        <s v="22h23"/>
        <s v="00h24"/>
        <s v="00h57"/>
        <s v="13h39"/>
        <s v="18h33"/>
        <s v="00h00"/>
        <s v="09h01"/>
        <s v="11H58"/>
        <s v="20h00"/>
        <s v="11h20"/>
        <s v="19h13"/>
        <s v="23h29"/>
        <s v="17h25"/>
        <s v="11h40"/>
        <s v="23h54"/>
        <s v="18h15"/>
        <s v="11h10"/>
        <s v="21h54"/>
        <s v="21h56"/>
        <s v="16h57"/>
        <s v="11h51"/>
        <s v="22h52"/>
        <s v="21h38"/>
        <s v="16h45"/>
        <s v="23h45"/>
        <s v="13H59"/>
        <s v="16h40"/>
        <s v="17h50"/>
        <s v="18h02"/>
        <s v="18h52"/>
        <s v="10h10"/>
        <s v="20h50"/>
        <s v="06h15"/>
        <s v="16h31"/>
        <s v="17H02"/>
        <s v="15h14"/>
        <s v="9h20"/>
        <s v="20h15"/>
        <s v="02h43"/>
        <s v="22h20"/>
        <s v="10h36"/>
        <s v="19h49"/>
        <s v="09h37"/>
        <s v="05h04"/>
        <s v="05h20"/>
        <s v="23h17"/>
        <s v="02h35"/>
        <s v="14h47"/>
        <s v="19h41"/>
        <s v="11h15"/>
        <s v="16h26"/>
        <s v="22h28"/>
        <s v="17h05"/>
        <s v="20h20"/>
        <s v="16h22"/>
        <s v="17h15"/>
        <s v="08H25"/>
        <s v="16h03"/>
        <s v="15h50"/>
        <s v="21h28"/>
        <s v="12h23"/>
        <s v="02h10"/>
        <s v="09h15"/>
        <s v="20h40"/>
        <s v="05h45"/>
        <s v="16h06"/>
        <s v="21h21"/>
        <s v="11H12"/>
        <s v="22h10"/>
        <s v="21h23"/>
        <s v="00h11"/>
        <s v="22h24"/>
        <s v="10h56"/>
        <s v="16h35"/>
        <s v="11h45"/>
        <s v="12h25"/>
        <s v="08h40"/>
        <s v="17h18"/>
        <s v="21H31"/>
        <s v="14h45"/>
        <s v="23H20"/>
        <s v="23h36"/>
        <s v="20h35"/>
        <s v="20h10"/>
        <s v="16h30"/>
        <s v="13h23"/>
        <s v="07h40"/>
        <s v="16h05"/>
        <s v="13h45"/>
        <s v="16h20"/>
        <s v="16h55"/>
        <s v="02h20"/>
        <s v="06h45"/>
        <s v="17h45"/>
        <s v="03h30"/>
        <s v="21h12"/>
        <s v="17h21"/>
        <s v="02h45"/>
        <s v="03H53"/>
        <s v="19h26"/>
        <s v="04H46"/>
        <s v="01H40"/>
        <s v="22h44"/>
        <s v="15h33"/>
        <s v="17h27"/>
        <s v="17h28"/>
        <s v="21h19"/>
        <s v="20h25"/>
        <s v="14h07"/>
        <s v="07h26"/>
        <s v="19h40"/>
        <s v="20h54"/>
        <s v="04h06"/>
        <s v="07h56"/>
        <s v="23h10"/>
        <s v="11h38"/>
        <s v="10h22"/>
        <s v="18h13"/>
        <s v="01h00"/>
        <s v="11h23"/>
        <s v="17h35"/>
        <s v="18h16"/>
        <s v="23h06"/>
        <s v="01h13"/>
        <s v="10h08"/>
        <s v="03h13"/>
        <s v="14h27"/>
        <s v="18h06"/>
        <s v="00h50"/>
        <s v="01h42"/>
        <s v="19h43"/>
        <s v="17h19"/>
        <s v="09h23"/>
        <s v="2h30"/>
        <s v="14h36"/>
        <s v="23h51"/>
        <s v="18h38"/>
        <s v="16h28"/>
        <s v="09h38"/>
        <s v="01h09"/>
        <s v="14h35"/>
        <s v="02h05"/>
        <s v="09h27"/>
        <s v="10h45"/>
        <s v="15h25"/>
        <s v="14h49"/>
        <s v="07h16"/>
        <s v="00h17"/>
        <s v="01h30"/>
        <s v="07h20"/>
        <s v="20h13"/>
        <s v="13h30"/>
        <s v="18h12"/>
        <s v="03h45"/>
        <s v="11h50"/>
        <s v="23h57"/>
        <s v="16h09"/>
        <s v="20h29"/>
        <s v="22h15"/>
        <s v="16h36"/>
        <s v="19h36"/>
        <s v="8h45"/>
        <s v="02H14"/>
        <s v="18h07"/>
        <s v="18h26"/>
        <s v="12H22"/>
        <s v="  ?"/>
        <s v="10h58"/>
        <s v="14h40"/>
        <s v="15h43"/>
        <s v="21h20"/>
        <s v="11h56"/>
        <s v="16h25"/>
        <s v="12h04"/>
        <s v="01h18"/>
        <s v="23h04"/>
        <s v="08h35"/>
        <s v="03h02"/>
        <s v="01h58"/>
        <s v="03h35"/>
        <s v="2H55"/>
        <s v="7h20"/>
        <s v="22h17"/>
        <s v="17h10"/>
        <s v="19h52"/>
        <s v="19h05"/>
        <s v="08h50"/>
        <s v="12h47"/>
        <s v="19h58"/>
        <s v="19h50"/>
        <s v="11h18"/>
        <s v="07h54"/>
        <s v="15h23"/>
        <s v="15H21"/>
        <s v="01h28"/>
        <s v="18h05"/>
        <s v="10h15"/>
        <s v="19h19"/>
        <s v="16h49"/>
        <s v="18h35"/>
        <s v="05h15"/>
        <s v="10H05"/>
        <s v="01h10"/>
        <s v="12h12"/>
        <s v="12h07"/>
        <s v="13h08"/>
        <s v="05h12"/>
        <s v="16h19"/>
        <s v="21h11"/>
        <s v="03h00"/>
        <s v="17h55"/>
        <s v="19h08"/>
        <s v="15h10"/>
        <s v="12h06"/>
        <s v="19h35"/>
        <s v="03h07"/>
        <s v="13h22"/>
        <s v="17h01"/>
        <s v="21h49"/>
        <s v="09h20"/>
        <s v="08h18"/>
        <s v="23h03"/>
        <s v="03H15"/>
        <s v="11h26"/>
        <s v="03h38"/>
        <s v="17h52"/>
        <s v="16h27"/>
        <s v="21h27"/>
        <s v="09h50"/>
        <s v="08h45"/>
        <s v="04h08"/>
        <s v="23H42"/>
        <s v="00h19"/>
        <s v="03h46"/>
        <s v="01h50"/>
        <s v="17h46"/>
        <s v="23h25"/>
        <s v="23h58"/>
        <s v="22h50"/>
        <s v="12h08"/>
        <s v="02H26"/>
        <s v="18H45"/>
        <s v="17h32"/>
        <s v="10h48"/>
        <s v="14h19"/>
        <s v="08h30"/>
        <s v="17h08"/>
        <s v="22h45"/>
        <s v="03h19"/>
        <s v="20h58"/>
        <s v="18h50"/>
        <s v="10h21"/>
        <s v="09h56"/>
        <s v="00h44"/>
        <s v="19h23"/>
        <s v="20h19"/>
        <s v="11h46"/>
        <s v="19h04"/>
        <s v="22h01"/>
        <s v="05h30"/>
        <s v="16h13"/>
        <s v="08h22"/>
        <s v="00h37"/>
        <s v="23h38"/>
        <s v="00h14"/>
        <s v="14h23"/>
        <s v="00h28"/>
        <s v="03h40"/>
        <s v="22h37"/>
        <s v="22h11"/>
        <s v="19h27"/>
        <s v="03h48"/>
        <s v="12h29"/>
        <s v="15h37"/>
        <s v="02h25"/>
        <s v="04h34"/>
        <s v="20h23"/>
        <s v="?"/>
        <s v="19H28"/>
        <s v="04H50"/>
        <s v="15h34"/>
        <s v="14h25"/>
        <s v="20H17"/>
        <s v="18h08"/>
        <s v="18h53"/>
        <s v="01h55"/>
        <s v="00h56"/>
        <s v="6h50"/>
        <s v="19h20"/>
        <s v="12h27"/>
        <s v="20h24"/>
        <s v="11h16"/>
        <s v="15h31"/>
        <s v="22h06"/>
        <s v="20h26"/>
        <s v="22h16"/>
        <s v="00h01"/>
        <s v="13h20"/>
        <s v="3h05"/>
        <s v="14h39"/>
        <s v="13h48"/>
        <s v="08h20"/>
        <s v="09h48"/>
        <s v="16h38"/>
        <s v="22h26"/>
        <s v="06h58"/>
        <s v="21h53"/>
        <s v="17h16"/>
        <s v="05h02"/>
        <s v="09h35"/>
        <s v="19h42"/>
        <s v="19h44"/>
        <s v="01h35"/>
        <s v="3h00"/>
        <s v="23h27"/>
        <s v="6h30"/>
        <s v="20h08"/>
        <s v="00h55"/>
        <s v="11h14"/>
        <s v="21h35"/>
        <s v="00h15"/>
        <s v="07h02"/>
        <s v="18h03"/>
        <s v="20h05"/>
      </sharedItems>
    </cacheField>
    <cacheField name="Centre de crise" numFmtId="0">
      <sharedItems containsBlank="1"/>
    </cacheField>
    <cacheField name="Décisions" numFmtId="0">
      <sharedItems containsBlank="1"/>
    </cacheField>
    <cacheField name="Transport" numFmtId="0">
      <sharedItems containsBlank="1"/>
    </cacheField>
    <cacheField name="Temps É.S." numFmtId="0">
      <sharedItems containsBlank="1" containsMixedTypes="1" containsNumber="1" containsInteger="1" minValue="9" maxValue="180"/>
    </cacheField>
    <cacheField name="Sexe" numFmtId="0">
      <sharedItems containsBlank="1"/>
    </cacheField>
    <cacheField name="Âge" numFmtId="0">
      <sharedItems containsBlank="1" containsMixedTypes="1" containsNumber="1" containsInteger="1" minValue="7" maxValue="9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98">
  <r>
    <s v="190716-029"/>
    <n v="1"/>
    <x v="0"/>
    <d v="2019-07-16T00:00:00"/>
    <d v="2019-07-16T00:00:00"/>
    <s v="18h18"/>
    <s v="ACCÈS"/>
    <s v="Danger faible"/>
    <s v="Non"/>
    <m/>
    <s v="Femme"/>
    <n v="30"/>
  </r>
  <r>
    <s v="190701-002"/>
    <n v="1"/>
    <x v="0"/>
    <d v="2019-07-01T00:00:00"/>
    <d v="2019-07-01T00:00:00"/>
    <s v="03h16"/>
    <s v="ACCÈS"/>
    <s v="Absence de danger"/>
    <s v="Non"/>
    <m/>
    <s v="Homme"/>
    <n v="42"/>
  </r>
  <r>
    <s v="190121-012"/>
    <n v="1"/>
    <x v="1"/>
    <d v="2019-01-21T00:00:00"/>
    <d v="2019-01-21T00:00:00"/>
    <s v="10h04"/>
    <s v="ACCÈS"/>
    <s v="P.38 (non-consentant)"/>
    <s v="Oui"/>
    <s v="70 mins"/>
    <s v="Homme"/>
    <n v="57"/>
  </r>
  <r>
    <s v="191210-012"/>
    <n v="1"/>
    <x v="1"/>
    <d v="2019-12-10T00:00:00"/>
    <d v="2019-12-10T00:00:00"/>
    <s v="14h30"/>
    <s v="ACCÈS"/>
    <s v="Absence de danger"/>
    <s v="Non"/>
    <m/>
    <s v="Femme"/>
    <n v="50"/>
  </r>
  <r>
    <s v="191111-032"/>
    <n v="1"/>
    <x v="1"/>
    <d v="2019-11-11T00:00:00"/>
    <d v="2019-11-11T00:00:00"/>
    <s v="20h31"/>
    <s v="ACCÈS"/>
    <s v="Danger faible"/>
    <s v="Non"/>
    <m/>
    <s v="Homme"/>
    <n v="36"/>
  </r>
  <r>
    <s v="191110-009"/>
    <n v="1"/>
    <x v="1"/>
    <d v="2019-11-10T00:00:00"/>
    <d v="2019-11-10T00:00:00"/>
    <s v="11h00"/>
    <s v="ACCÈS"/>
    <s v="Absence de danger"/>
    <s v="Non"/>
    <m/>
    <s v="Homme"/>
    <n v="29"/>
  </r>
  <r>
    <s v="191106-023"/>
    <n v="1"/>
    <x v="1"/>
    <d v="2019-11-06T00:00:00"/>
    <d v="2019-11-06T00:00:00"/>
    <s v="18h40"/>
    <s v="ACCÈS"/>
    <s v="Absence de danger"/>
    <s v="Non"/>
    <m/>
    <s v="Femme"/>
    <n v="58"/>
  </r>
  <r>
    <s v="191104-020"/>
    <n v="1"/>
    <x v="1"/>
    <d v="2019-11-04T00:00:00"/>
    <d v="2019-11-04T00:00:00"/>
    <s v="15h35"/>
    <s v="ACCÈS"/>
    <s v="Danger faible"/>
    <s v="Non"/>
    <m/>
    <s v="Homme"/>
    <n v="53"/>
  </r>
  <r>
    <s v="191023-029"/>
    <n v="1"/>
    <x v="1"/>
    <d v="2019-10-23T00:00:00"/>
    <d v="2019-10-23T00:00:00"/>
    <s v="19h15"/>
    <s v="ACCÈS"/>
    <s v="Danger faible"/>
    <s v="Non"/>
    <m/>
    <s v="Homme"/>
    <n v="58"/>
  </r>
  <r>
    <s v="191014-028"/>
    <n v="1"/>
    <x v="1"/>
    <d v="2019-10-14T00:00:00"/>
    <d v="2019-10-14T00:00:00"/>
    <s v="23h08"/>
    <s v="ACCÈS"/>
    <s v="Danger faible"/>
    <s v="Non"/>
    <m/>
    <s v="Femme"/>
    <n v="18"/>
  </r>
  <r>
    <s v="190406-001"/>
    <n v="1"/>
    <x v="1"/>
    <d v="2019-04-06T00:00:00"/>
    <d v="2019-04-06T00:00:00"/>
    <s v="02h00"/>
    <m/>
    <s v="Tentative de suicide"/>
    <s v="Oui"/>
    <m/>
    <s v="Homme"/>
    <n v="28"/>
  </r>
  <r>
    <s v="190408-001"/>
    <n v="1"/>
    <x v="1"/>
    <d v="2019-04-08T00:00:00"/>
    <d v="2019-04-08T00:00:00"/>
    <s v="02h30"/>
    <m/>
    <s v="P.38 (non-consentant)"/>
    <s v="Oui"/>
    <m/>
    <s v="Femme"/>
    <n v="56"/>
  </r>
  <r>
    <s v="190409-037"/>
    <n v="1"/>
    <x v="1"/>
    <d v="2019-04-09T00:00:00"/>
    <d v="2019-04-09T00:00:00"/>
    <s v="17h30"/>
    <m/>
    <s v="P.38 (non-consentant)"/>
    <s v="Oui"/>
    <n v="43"/>
    <s v="Homme"/>
    <n v="68"/>
  </r>
  <r>
    <s v="191002-031"/>
    <n v="1"/>
    <x v="1"/>
    <d v="2019-10-02T00:00:00"/>
    <d v="2019-10-02T00:00:00"/>
    <s v="10h40"/>
    <m/>
    <m/>
    <s v="Oui"/>
    <n v="20"/>
    <s v="Homme"/>
    <n v="58"/>
  </r>
  <r>
    <s v="190930--34"/>
    <n v="1"/>
    <x v="1"/>
    <d v="2019-09-30T00:00:00"/>
    <d v="2019-09-30T00:00:00"/>
    <s v="23h15"/>
    <s v="ACCÈS"/>
    <s v="Danger grave et immédiat"/>
    <s v="Oui"/>
    <n v="60"/>
    <s v="Femme"/>
    <n v="22"/>
  </r>
  <r>
    <s v="190927-036"/>
    <n v="1"/>
    <x v="1"/>
    <d v="2019-09-27T00:00:00"/>
    <d v="2019-09-27T00:00:00"/>
    <s v="10h30"/>
    <s v="CCPSHRR"/>
    <s v="Danger grave mais non immédiat"/>
    <s v="Oui"/>
    <n v="35"/>
    <s v="Homme"/>
    <n v="21"/>
  </r>
  <r>
    <s v="190418-004"/>
    <n v="1"/>
    <x v="1"/>
    <d v="2019-04-18T00:00:00"/>
    <d v="2019-04-18T00:00:00"/>
    <s v="08h00"/>
    <m/>
    <s v="P.38 (non-consentant)"/>
    <s v="Oui"/>
    <n v="45"/>
    <s v="Femme"/>
    <n v="56"/>
  </r>
  <r>
    <s v="190909-019"/>
    <n v="1"/>
    <x v="1"/>
    <d v="2019-09-09T00:00:00"/>
    <d v="2019-09-09T00:00:00"/>
    <s v="14h55"/>
    <s v="DPJ/CAFE"/>
    <s v="Danger faible"/>
    <s v="Non"/>
    <m/>
    <s v="Homme"/>
    <n v="15"/>
  </r>
  <r>
    <s v="190824-013"/>
    <n v="1"/>
    <x v="1"/>
    <d v="2019-08-24T00:00:00"/>
    <d v="2019-08-24T00:00:00"/>
    <s v="21h30"/>
    <m/>
    <s v="Danger grave et immédiat"/>
    <s v="Oui"/>
    <n v="52"/>
    <s v="Homme"/>
    <n v="21"/>
  </r>
  <r>
    <s v="190815-027"/>
    <n v="1"/>
    <x v="1"/>
    <d v="2019-08-15T00:00:00"/>
    <d v="2019-08-15T00:00:00"/>
    <m/>
    <s v="ACCÈS"/>
    <s v="Danger faible"/>
    <s v="Non"/>
    <m/>
    <s v="Homme"/>
    <n v="34"/>
  </r>
  <r>
    <s v="190613-011"/>
    <n v="1"/>
    <x v="1"/>
    <d v="2019-06-13T00:00:00"/>
    <d v="2019-06-13T00:00:00"/>
    <s v="10H20"/>
    <m/>
    <s v="P.38 (non-consentant)"/>
    <s v="Oui"/>
    <n v="53"/>
    <s v="Homme"/>
    <n v="9"/>
  </r>
  <r>
    <s v="190806-013"/>
    <n v="1"/>
    <x v="1"/>
    <d v="2019-08-06T00:00:00"/>
    <d v="2019-08-06T00:00:00"/>
    <s v="10H20"/>
    <s v="ACCÈS"/>
    <s v="Danger faible"/>
    <s v="Non"/>
    <m/>
    <s v="Homme"/>
    <n v="74"/>
  </r>
  <r>
    <s v="190803-024"/>
    <n v="1"/>
    <x v="1"/>
    <d v="2019-08-03T00:00:00"/>
    <d v="2019-08-03T00:00:00"/>
    <s v="23h50"/>
    <m/>
    <s v="Absence de danger"/>
    <s v="Non"/>
    <m/>
    <s v="Homme"/>
    <n v="30"/>
  </r>
  <r>
    <s v="190726-010"/>
    <n v="1"/>
    <x v="1"/>
    <d v="2019-07-26T00:00:00"/>
    <d v="2019-07-26T00:00:00"/>
    <s v="11h25"/>
    <s v="ACCÈS"/>
    <s v="Absence de danger"/>
    <s v="Non"/>
    <m/>
    <s v="Femme"/>
    <n v="34"/>
  </r>
  <r>
    <s v="190726-026"/>
    <n v="1"/>
    <x v="1"/>
    <d v="2019-07-26T00:00:00"/>
    <d v="2019-07-26T00:00:00"/>
    <s v="20h30"/>
    <s v="ACCÈS"/>
    <s v="Danger grave et immédiat"/>
    <s v="Oui"/>
    <m/>
    <s v="Femme"/>
    <n v="34"/>
  </r>
  <r>
    <s v="190710-024"/>
    <n v="1"/>
    <x v="1"/>
    <d v="2019-07-10T00:00:00"/>
    <d v="2019-07-10T00:00:00"/>
    <s v="16h00"/>
    <s v="ACCÈS"/>
    <s v="P.38 (non-consentant)"/>
    <s v="Oui"/>
    <n v="20"/>
    <s v="Homme"/>
    <n v="64"/>
  </r>
  <r>
    <s v="190713-005"/>
    <n v="1"/>
    <x v="1"/>
    <d v="2019-07-13T00:00:00"/>
    <d v="2019-07-13T00:00:00"/>
    <s v="07H58"/>
    <m/>
    <s v="Tentative de suicide"/>
    <s v="Oui"/>
    <n v="29"/>
    <s v="Femme"/>
    <n v="75"/>
  </r>
  <r>
    <s v="190714-002a"/>
    <n v="1"/>
    <x v="1"/>
    <d v="2019-07-14T00:00:00"/>
    <d v="2019-07-14T00:00:00"/>
    <s v="02h42"/>
    <m/>
    <s v="P.38 (non-consentant)"/>
    <s v="Oui"/>
    <n v="25"/>
    <s v="Homme"/>
    <n v="39"/>
  </r>
  <r>
    <s v="190719-008"/>
    <n v="1"/>
    <x v="1"/>
    <d v="2019-07-19T00:00:00"/>
    <d v="2019-07-19T00:00:00"/>
    <s v="10h30"/>
    <s v="DPJ/CAFE"/>
    <s v="P.38 (non-consentant)"/>
    <s v="Oui"/>
    <n v="38"/>
    <s v="Homme"/>
    <n v="17"/>
  </r>
  <r>
    <s v="190719-015"/>
    <n v="1"/>
    <x v="1"/>
    <d v="2019-07-19T00:00:00"/>
    <d v="2019-07-19T00:00:00"/>
    <s v="11h13"/>
    <m/>
    <s v="Tentative de suicide"/>
    <s v="Oui"/>
    <n v="14"/>
    <s v="Homme"/>
    <n v="15"/>
  </r>
  <r>
    <s v="190626-001"/>
    <n v="1"/>
    <x v="1"/>
    <d v="2019-06-26T00:00:00"/>
    <d v="2019-06-26T00:00:00"/>
    <s v="00h45"/>
    <s v="ACCÈS"/>
    <s v="Danger grave et immédiat"/>
    <s v="Oui"/>
    <n v="44"/>
    <s v="Femme"/>
    <n v="21"/>
  </r>
  <r>
    <s v="190623-021"/>
    <n v="1"/>
    <x v="1"/>
    <d v="2019-06-23T00:00:00"/>
    <d v="2019-06-23T00:00:00"/>
    <s v="13H15"/>
    <s v="DPJ/CAFE"/>
    <s v="Absence de danger"/>
    <s v="Non"/>
    <m/>
    <s v="Femme"/>
    <n v="14"/>
  </r>
  <r>
    <s v="190807-033"/>
    <n v="1"/>
    <x v="1"/>
    <d v="2019-08-07T00:00:00"/>
    <d v="2019-08-07T00:00:00"/>
    <s v="21h00"/>
    <s v="ACCÈS"/>
    <s v="P.38 (non-consentant)"/>
    <s v="Oui"/>
    <n v="41"/>
    <s v="Homme"/>
    <n v="77"/>
  </r>
  <r>
    <s v="190613-015"/>
    <n v="1"/>
    <x v="1"/>
    <d v="2019-06-13T00:00:00"/>
    <d v="2019-06-13T00:00:00"/>
    <s v="12H20"/>
    <s v="DPJ/CAFE"/>
    <s v="Absence de danger"/>
    <s v="Non"/>
    <m/>
    <s v="Femme"/>
    <n v="20"/>
  </r>
  <r>
    <s v="190605-033"/>
    <n v="1"/>
    <x v="1"/>
    <d v="2019-06-06T00:00:00"/>
    <d v="2019-06-06T00:00:00"/>
    <s v="00h30"/>
    <s v="ACCÈS"/>
    <s v="Danger faible"/>
    <s v="Non"/>
    <m/>
    <s v="Homme"/>
    <n v="30"/>
  </r>
  <r>
    <s v="190819-01"/>
    <n v="1"/>
    <x v="1"/>
    <d v="2019-08-19T00:00:00"/>
    <d v="2019-08-19T00:00:00"/>
    <s v="03h06"/>
    <m/>
    <s v="Tentative de suicide"/>
    <s v="Oui"/>
    <n v="24"/>
    <s v="Homme"/>
    <n v="53"/>
  </r>
  <r>
    <s v="190830-030"/>
    <n v="1"/>
    <x v="1"/>
    <d v="2019-08-30T00:00:00"/>
    <d v="2019-08-30T00:00:00"/>
    <s v="22h14"/>
    <m/>
    <s v="Tentative de suicide"/>
    <s v="Oui"/>
    <m/>
    <s v="Femme"/>
    <n v="57"/>
  </r>
  <r>
    <s v="190903-003"/>
    <n v="1"/>
    <x v="1"/>
    <d v="2019-09-03T00:00:00"/>
    <d v="2019-09-03T00:00:00"/>
    <s v="09h00"/>
    <s v="ACCÈS"/>
    <s v="P.38 (non-consentant)"/>
    <s v="Oui"/>
    <n v="26"/>
    <s v="Femme"/>
    <n v="43"/>
  </r>
  <r>
    <s v="190512-004"/>
    <n v="1"/>
    <x v="1"/>
    <d v="2019-05-12T00:00:00"/>
    <d v="2019-05-12T00:00:00"/>
    <s v="02h57"/>
    <s v="ACCÈS"/>
    <s v="Absence de danger"/>
    <s v="Non"/>
    <m/>
    <s v="Homme"/>
    <n v="29"/>
  </r>
  <r>
    <s v="190507-015"/>
    <n v="1"/>
    <x v="1"/>
    <d v="2019-05-07T00:00:00"/>
    <d v="2019-05-07T00:00:00"/>
    <s v="11h55"/>
    <m/>
    <s v="Danger modéré"/>
    <s v="Oui"/>
    <n v="62"/>
    <s v="Homme"/>
    <n v="9"/>
  </r>
  <r>
    <s v="190918-019"/>
    <n v="1"/>
    <x v="1"/>
    <d v="2019-09-18T00:00:00"/>
    <d v="2019-09-18T00:00:00"/>
    <s v="19h48"/>
    <m/>
    <s v="P.38 (non-consentant)"/>
    <s v="Oui"/>
    <n v="27"/>
    <s v="Homme"/>
    <n v="39"/>
  </r>
  <r>
    <s v="190918-019"/>
    <n v="1"/>
    <x v="1"/>
    <d v="2019-09-18T00:00:00"/>
    <d v="2019-09-18T00:00:00"/>
    <s v="19h48"/>
    <m/>
    <s v="P.38 (non-consentant)"/>
    <s v="Oui"/>
    <n v="27"/>
    <s v="Homme"/>
    <n v="39"/>
  </r>
  <r>
    <s v="190416-007"/>
    <n v="1"/>
    <x v="1"/>
    <d v="2019-04-16T00:00:00"/>
    <d v="2019-04-16T00:00:00"/>
    <s v="09h40"/>
    <s v="ACCÈS"/>
    <s v="Absence de danger"/>
    <s v="Non"/>
    <m/>
    <s v="Homme"/>
    <n v="58"/>
  </r>
  <r>
    <s v="190925-012"/>
    <n v="1"/>
    <x v="1"/>
    <d v="2019-09-25T00:00:00"/>
    <d v="2019-09-25T00:00:00"/>
    <m/>
    <s v="ACCÈS"/>
    <s v="P.38 (non-consentant)"/>
    <s v="Oui"/>
    <n v="30"/>
    <s v="Femme"/>
    <n v="57"/>
  </r>
  <r>
    <s v="191003-030"/>
    <n v="1"/>
    <x v="1"/>
    <d v="2019-10-03T00:00:00"/>
    <d v="2019-10-03T00:00:00"/>
    <s v="19h25"/>
    <m/>
    <s v="P.38 (non-consentant)"/>
    <s v="Oui"/>
    <m/>
    <s v="Homme"/>
    <n v="10"/>
  </r>
  <r>
    <s v="190314-008"/>
    <n v="1"/>
    <x v="1"/>
    <d v="2019-03-14T00:00:00"/>
    <d v="2019-03-14T00:00:00"/>
    <s v="09h45"/>
    <s v="ACCÈS"/>
    <s v="Danger modéré"/>
    <s v="Oui"/>
    <m/>
    <s v="Femme"/>
    <n v="56"/>
  </r>
  <r>
    <s v="190223-013"/>
    <n v="1"/>
    <x v="1"/>
    <d v="2019-02-23T00:00:00"/>
    <d v="2019-02-23T00:00:00"/>
    <s v="12h00"/>
    <s v="CCPSHRR"/>
    <s v="Absence de danger"/>
    <s v="Non"/>
    <m/>
    <s v="Homme"/>
    <n v="37"/>
  </r>
  <r>
    <s v="191205-019"/>
    <n v="1"/>
    <x v="1"/>
    <d v="2019-12-05T00:00:00"/>
    <d v="2019-12-05T00:00:00"/>
    <s v="12h44"/>
    <s v="ACCÈS"/>
    <s v="P.38 (non-consentant)"/>
    <s v="Oui"/>
    <n v="60"/>
    <s v="Femme"/>
    <n v="57"/>
  </r>
  <r>
    <s v="191209-007"/>
    <n v="1"/>
    <x v="1"/>
    <d v="2019-12-09T00:00:00"/>
    <d v="2019-12-09T00:00:00"/>
    <s v="13h10"/>
    <m/>
    <s v="P.38 (non-consentant)"/>
    <s v="Oui"/>
    <n v="43"/>
    <s v="Femme"/>
    <n v="57"/>
  </r>
  <r>
    <s v="191211-015"/>
    <n v="1"/>
    <x v="1"/>
    <d v="2019-12-11T00:00:00"/>
    <d v="2019-12-11T00:00:00"/>
    <s v="14h20"/>
    <s v="DPJ/CAFE"/>
    <s v="Tentative de suicide"/>
    <s v="Oui"/>
    <n v="60"/>
    <s v="Femme"/>
    <n v="16"/>
  </r>
  <r>
    <s v="190115-017"/>
    <n v="1"/>
    <x v="1"/>
    <d v="2019-01-15T00:00:00"/>
    <d v="2019-01-15T00:00:00"/>
    <s v="15h15"/>
    <m/>
    <s v="Danger modéré"/>
    <s v="Oui"/>
    <s v="52 mins"/>
    <s v="Femme"/>
    <n v="35"/>
  </r>
  <r>
    <s v="190113-012"/>
    <n v="1"/>
    <x v="1"/>
    <d v="2019-01-13T00:00:00"/>
    <d v="2019-01-13T00:00:00"/>
    <s v="20h30"/>
    <s v="DPJ/CAFE"/>
    <s v="Absence de danger"/>
    <s v="Non"/>
    <m/>
    <s v="Femme"/>
    <n v="16"/>
  </r>
  <r>
    <s v="190113-014"/>
    <n v="1"/>
    <x v="1"/>
    <d v="2019-01-13T00:00:00"/>
    <d v="2019-01-13T00:00:00"/>
    <s v="22h00"/>
    <s v="ACCÈS"/>
    <s v="Danger faible"/>
    <s v="Non"/>
    <m/>
    <s v="Femme"/>
    <n v="22"/>
  </r>
  <r>
    <s v="191226-013"/>
    <n v="1"/>
    <x v="1"/>
    <d v="2019-12-26T00:00:00"/>
    <d v="2019-12-26T00:00:00"/>
    <s v="23h05"/>
    <m/>
    <s v="Tentative de suicide"/>
    <s v="Oui"/>
    <m/>
    <s v="Homme"/>
    <n v="68"/>
  </r>
  <r>
    <s v="191230-012"/>
    <n v="1"/>
    <x v="1"/>
    <d v="2019-12-30T00:00:00"/>
    <d v="2019-12-30T00:00:00"/>
    <s v="14h32"/>
    <s v="ACCÈS"/>
    <s v="P.38 (non-consentant)"/>
    <s v="Oui"/>
    <n v="57"/>
    <s v="Homme"/>
    <n v="52"/>
  </r>
  <r>
    <s v="190101-025"/>
    <n v="1"/>
    <x v="1"/>
    <d v="2019-01-01T00:00:00"/>
    <d v="2019-01-01T00:00:00"/>
    <s v="17h24"/>
    <s v="ACCÈS"/>
    <s v="Danger faible"/>
    <s v="Non"/>
    <m/>
    <s v="Femme"/>
    <n v="32"/>
  </r>
  <r>
    <s v="191125-032"/>
    <n v="1"/>
    <x v="2"/>
    <d v="2019-11-25T00:00:00"/>
    <d v="2019-11-25T00:00:00"/>
    <s v="23h30"/>
    <s v="ACCÈS"/>
    <s v="Danger grave mais non immédiat"/>
    <s v="Non"/>
    <m/>
    <s v="Homme"/>
    <n v="45"/>
  </r>
  <r>
    <s v="190107-002"/>
    <n v="1"/>
    <x v="2"/>
    <d v="2019-01-07T00:00:00"/>
    <d v="2019-01-07T00:00:00"/>
    <s v="04h20"/>
    <m/>
    <s v="Tentative de suicide"/>
    <s v="Oui"/>
    <s v="35 mins"/>
    <s v="Femme"/>
    <n v="26"/>
  </r>
  <r>
    <s v="191228-001"/>
    <n v="1"/>
    <x v="2"/>
    <d v="2019-12-28T00:00:00"/>
    <d v="2019-12-28T00:00:00"/>
    <s v="00h30"/>
    <s v="ACCÈS"/>
    <s v="Absence de danger"/>
    <s v="Non"/>
    <m/>
    <s v="Homme"/>
    <n v="32"/>
  </r>
  <r>
    <s v="190116-025"/>
    <n v="1"/>
    <x v="2"/>
    <d v="2019-01-16T00:00:00"/>
    <d v="2019-01-16T00:00:00"/>
    <m/>
    <m/>
    <s v="P.38 (non-consentant)"/>
    <s v="Oui"/>
    <s v="5 mins"/>
    <s v="Homme"/>
    <n v="34"/>
  </r>
  <r>
    <s v="191217-003"/>
    <n v="1"/>
    <x v="2"/>
    <d v="2019-12-17T00:00:00"/>
    <d v="2019-12-17T00:00:00"/>
    <s v="10h00"/>
    <s v="ACCÈS"/>
    <s v="Absence de danger"/>
    <s v="Non"/>
    <m/>
    <s v="Homme"/>
    <n v="42"/>
  </r>
  <r>
    <s v="191212-031"/>
    <n v="1"/>
    <x v="2"/>
    <d v="2019-12-12T00:00:00"/>
    <d v="2019-12-12T00:00:00"/>
    <s v="21h05"/>
    <s v="ACCÈS"/>
    <s v="Danger modéré"/>
    <s v="Non"/>
    <m/>
    <s v="Homme"/>
    <n v="28"/>
  </r>
  <r>
    <s v="190207-001"/>
    <n v="1"/>
    <x v="2"/>
    <d v="2019-02-07T00:00:00"/>
    <d v="2019-02-07T00:00:00"/>
    <s v="03h12"/>
    <m/>
    <s v="P.38 (non-consentant)"/>
    <s v="Oui"/>
    <n v="50"/>
    <s v="Homme"/>
    <n v="53"/>
  </r>
  <r>
    <s v="191209-004"/>
    <n v="1"/>
    <x v="2"/>
    <d v="2019-12-09T00:00:00"/>
    <d v="2019-12-09T00:00:00"/>
    <s v="10h50"/>
    <s v="ACCÈS"/>
    <s v="Absence de danger"/>
    <s v="Oui"/>
    <n v="29"/>
    <s v="Femme"/>
    <n v="70"/>
  </r>
  <r>
    <s v="191202-014"/>
    <n v="1"/>
    <x v="2"/>
    <d v="2019-12-03T00:00:00"/>
    <d v="2019-12-03T00:00:00"/>
    <m/>
    <s v="ACCÈS"/>
    <s v="Danger faible"/>
    <s v="Non"/>
    <m/>
    <s v="Homme"/>
    <n v="32"/>
  </r>
  <r>
    <s v="190308-012"/>
    <n v="1"/>
    <x v="2"/>
    <d v="2019-03-08T00:00:00"/>
    <d v="2019-03-08T00:00:00"/>
    <s v="14h44"/>
    <m/>
    <s v="Tentative de suicide"/>
    <s v="Oui"/>
    <n v="15"/>
    <s v="Femme"/>
    <n v="91"/>
  </r>
  <r>
    <s v="191129-018"/>
    <n v="1"/>
    <x v="2"/>
    <d v="2019-11-29T00:00:00"/>
    <d v="2019-11-29T00:00:00"/>
    <m/>
    <m/>
    <s v="Danger grave et immédiat"/>
    <s v="Non"/>
    <m/>
    <s v="Femme"/>
    <n v="33"/>
  </r>
  <r>
    <s v="191126-017"/>
    <n v="1"/>
    <x v="2"/>
    <d v="2019-11-26T00:00:00"/>
    <d v="2019-11-26T00:00:00"/>
    <s v="15h15"/>
    <s v="DPJ/CAFE"/>
    <s v="Danger faible"/>
    <s v="Non"/>
    <m/>
    <s v="Homme"/>
    <n v="13"/>
  </r>
  <r>
    <s v="191121-014"/>
    <n v="1"/>
    <x v="2"/>
    <d v="2019-11-21T00:00:00"/>
    <d v="2019-11-21T00:00:00"/>
    <s v="14h50"/>
    <s v="ACCÈS"/>
    <s v="Danger grave et immédiat"/>
    <s v="Oui"/>
    <n v="17"/>
    <s v="Homme"/>
    <n v="43"/>
  </r>
  <r>
    <s v="191195-024"/>
    <n v="1"/>
    <x v="2"/>
    <d v="2019-11-05T00:00:00"/>
    <d v="2019-11-05T00:00:00"/>
    <s v="21H10"/>
    <s v="DPJ/CAFE"/>
    <s v="Danger faible"/>
    <s v="Non"/>
    <m/>
    <s v="Femme"/>
    <n v="15"/>
  </r>
  <r>
    <s v="190315-001"/>
    <n v="1"/>
    <x v="2"/>
    <d v="2019-03-15T00:00:00"/>
    <d v="2019-03-15T00:00:00"/>
    <s v="04h55"/>
    <s v="ACCÈS"/>
    <s v="Tentative de suicide"/>
    <s v="Oui"/>
    <n v="35"/>
    <s v="Femme"/>
    <n v="37"/>
  </r>
  <r>
    <s v="190401-015"/>
    <n v="1"/>
    <x v="2"/>
    <d v="2019-04-01T00:00:00"/>
    <d v="2019-04-01T00:00:00"/>
    <s v="13h50"/>
    <m/>
    <s v="Tentative de suicide"/>
    <s v="Oui"/>
    <n v="25"/>
    <s v="Femme"/>
    <n v="26"/>
  </r>
  <r>
    <s v="191014-008"/>
    <n v="1"/>
    <x v="2"/>
    <d v="2019-10-14T00:00:00"/>
    <d v="2019-10-14T00:00:00"/>
    <s v="11h30"/>
    <s v="DPJ/CAFE"/>
    <s v="Danger faible"/>
    <s v="Non"/>
    <m/>
    <s v="Femme"/>
    <n v="15"/>
  </r>
  <r>
    <s v="191009-016"/>
    <n v="1"/>
    <x v="2"/>
    <d v="2019-10-09T00:00:00"/>
    <d v="2019-10-09T00:00:00"/>
    <s v="00h30"/>
    <s v="ACCÈS"/>
    <s v="Absence de danger"/>
    <s v="Non"/>
    <m/>
    <s v="Homme"/>
    <n v="30"/>
  </r>
  <r>
    <s v="190928-015"/>
    <n v="1"/>
    <x v="2"/>
    <d v="2019-09-28T00:00:00"/>
    <d v="2019-09-28T00:00:00"/>
    <s v="16h10"/>
    <s v="DPJ/CAFE"/>
    <s v="Absence de danger"/>
    <s v="Non"/>
    <m/>
    <s v="Homme"/>
    <n v="16"/>
  </r>
  <r>
    <s v="190413-009"/>
    <n v="1"/>
    <x v="2"/>
    <d v="2019-04-13T00:00:00"/>
    <d v="2019-04-13T00:00:00"/>
    <s v="14h09"/>
    <m/>
    <s v="Tentative de suicide"/>
    <s v="Oui"/>
    <n v="26"/>
    <s v="Homme"/>
    <n v="31"/>
  </r>
  <r>
    <s v="190924-029"/>
    <n v="1"/>
    <x v="2"/>
    <d v="2019-09-24T00:00:00"/>
    <d v="2019-09-24T00:00:00"/>
    <s v="18h27"/>
    <s v="ACCÈS"/>
    <s v="Danger faible"/>
    <s v="Non"/>
    <m/>
    <s v="Femme"/>
    <n v="34"/>
  </r>
  <r>
    <s v="190429-019"/>
    <n v="1"/>
    <x v="2"/>
    <d v="2019-04-29T00:00:00"/>
    <d v="2019-04-29T00:00:00"/>
    <s v="14h50"/>
    <s v="ACCÈS"/>
    <s v="P.38 (non-consentant)"/>
    <s v="Oui"/>
    <s v="?"/>
    <s v="Homme"/>
    <n v="39"/>
  </r>
  <r>
    <s v="190502-027"/>
    <n v="1"/>
    <x v="2"/>
    <d v="2019-05-02T00:00:00"/>
    <d v="2019-05-02T00:00:00"/>
    <s v="18h46"/>
    <m/>
    <s v="Tentative de suicide"/>
    <s v="Oui"/>
    <n v="50"/>
    <s v="Homme"/>
    <n v="18"/>
  </r>
  <r>
    <s v="190511-001B"/>
    <n v="1"/>
    <x v="2"/>
    <d v="2019-05-11T00:00:00"/>
    <d v="2019-05-11T00:00:00"/>
    <s v="01h20"/>
    <s v="ACCÈS"/>
    <s v="P.38 (non-consentant)"/>
    <s v="Oui"/>
    <n v="61"/>
    <s v="Homme"/>
    <n v="38"/>
  </r>
  <r>
    <s v="190521-024"/>
    <n v="1"/>
    <x v="2"/>
    <d v="2019-05-21T00:00:00"/>
    <d v="2019-05-21T00:00:00"/>
    <s v="18h34"/>
    <s v="ACCÈS"/>
    <s v="P.38 (non-consentant)"/>
    <s v="Oui"/>
    <n v="35"/>
    <s v="Homme"/>
    <n v="31"/>
  </r>
  <r>
    <s v="190902-002"/>
    <n v="1"/>
    <x v="2"/>
    <d v="2019-09-02T00:00:00"/>
    <d v="2019-09-02T00:00:00"/>
    <s v="02h11"/>
    <s v="ACCÈS"/>
    <s v="Danger faible"/>
    <s v="Non"/>
    <m/>
    <s v="Homme"/>
    <n v="41"/>
  </r>
  <r>
    <s v="190901-011"/>
    <n v="1"/>
    <x v="2"/>
    <d v="2019-09-01T00:00:00"/>
    <d v="2019-09-01T00:00:00"/>
    <s v="08h58"/>
    <s v="ACCÈS"/>
    <s v="Danger faible"/>
    <s v="Non"/>
    <m/>
    <s v="Homme"/>
    <n v="41"/>
  </r>
  <r>
    <s v="190830-024"/>
    <n v="1"/>
    <x v="2"/>
    <d v="2019-08-30T00:00:00"/>
    <d v="2019-08-30T00:00:00"/>
    <s v="17h00"/>
    <s v="ACCÈS"/>
    <s v="Danger faible"/>
    <s v="Non"/>
    <m/>
    <s v="Homme"/>
    <n v="41"/>
  </r>
  <r>
    <s v="190826-018"/>
    <n v="1"/>
    <x v="2"/>
    <d v="2019-08-26T00:00:00"/>
    <d v="2019-08-26T00:00:00"/>
    <s v="16h15"/>
    <s v="ACCÈS"/>
    <s v="Danger faible"/>
    <s v="Non"/>
    <m/>
    <s v="Femme"/>
    <n v="40"/>
  </r>
  <r>
    <s v="190823-027"/>
    <n v="1"/>
    <x v="2"/>
    <d v="2019-08-23T00:00:00"/>
    <d v="2019-08-23T00:00:00"/>
    <s v="18h00"/>
    <s v="ACCÈS"/>
    <s v="Danger faible"/>
    <s v="Non"/>
    <m/>
    <s v="Homme"/>
    <n v="37"/>
  </r>
  <r>
    <s v="190822-007"/>
    <n v="1"/>
    <x v="2"/>
    <d v="2019-08-22T00:00:00"/>
    <d v="2019-08-22T00:00:00"/>
    <s v="09h53"/>
    <s v="ACCÈS"/>
    <s v="Absence de danger"/>
    <s v="Non"/>
    <m/>
    <s v="Homme"/>
    <n v="28"/>
  </r>
  <r>
    <s v="190526-023"/>
    <n v="1"/>
    <x v="2"/>
    <d v="2019-05-27T00:00:00"/>
    <d v="2019-05-27T00:00:00"/>
    <s v="00h10"/>
    <m/>
    <s v="P.38 (non-consentant)"/>
    <s v="Oui"/>
    <n v="45"/>
    <s v="Homme"/>
    <n v="25"/>
  </r>
  <r>
    <s v="190802-025"/>
    <n v="1"/>
    <x v="2"/>
    <d v="2019-08-02T00:00:00"/>
    <d v="2019-08-02T00:00:00"/>
    <s v="19h45"/>
    <s v="ACCÈS"/>
    <s v="Danger faible"/>
    <s v="Non"/>
    <m/>
    <s v="Homme"/>
    <n v="28"/>
  </r>
  <r>
    <s v="190731-016"/>
    <n v="1"/>
    <x v="2"/>
    <d v="2019-07-31T00:00:00"/>
    <d v="2019-07-31T00:00:00"/>
    <s v="14H30"/>
    <s v="ACCÈS"/>
    <s v="Danger faible"/>
    <s v="Non"/>
    <m/>
    <s v="Homme"/>
    <n v="47"/>
  </r>
  <r>
    <s v="190728-004"/>
    <n v="1"/>
    <x v="2"/>
    <d v="2019-07-28T00:00:00"/>
    <d v="2019-07-28T00:00:00"/>
    <s v="06h00"/>
    <s v="ACCÈS"/>
    <s v="Danger faible"/>
    <s v="Non"/>
    <m/>
    <s v="Homme"/>
    <n v="36"/>
  </r>
  <r>
    <s v="190626-037"/>
    <n v="1"/>
    <x v="2"/>
    <d v="2019-06-26T00:00:00"/>
    <d v="2019-06-26T00:00:00"/>
    <s v="21h59"/>
    <m/>
    <s v="Tentative de suicide"/>
    <s v="Oui"/>
    <n v="24"/>
    <s v="Homme"/>
    <n v="25"/>
  </r>
  <r>
    <s v="190629-012"/>
    <n v="1"/>
    <x v="2"/>
    <d v="2019-06-29T00:00:00"/>
    <d v="2019-06-29T00:00:00"/>
    <s v="11h05"/>
    <m/>
    <s v="Tentative de suicide"/>
    <s v="Oui"/>
    <n v="25"/>
    <s v="Femme"/>
    <n v="53"/>
  </r>
  <r>
    <s v="190701-020"/>
    <n v="1"/>
    <x v="2"/>
    <d v="2019-07-01T00:00:00"/>
    <d v="2019-07-01T00:00:00"/>
    <s v="16H00"/>
    <s v="ACCÈS"/>
    <s v="P.38 (non-consentant)"/>
    <s v="Oui"/>
    <n v="44"/>
    <s v="Homme"/>
    <n v="25"/>
  </r>
  <r>
    <s v="190705-018"/>
    <n v="1"/>
    <x v="2"/>
    <d v="2019-07-05T00:00:00"/>
    <d v="2019-07-05T00:00:00"/>
    <s v="13h50"/>
    <m/>
    <s v="Tentative de suicide"/>
    <s v="Oui"/>
    <n v="25"/>
    <s v="Femme"/>
    <n v="46"/>
  </r>
  <r>
    <s v="190710-035"/>
    <n v="1"/>
    <x v="2"/>
    <d v="2019-07-10T00:00:00"/>
    <d v="2019-07-10T00:00:00"/>
    <s v="21h00"/>
    <s v="ACCÈS"/>
    <s v="P.38 (non-consentant)"/>
    <s v="Oui"/>
    <n v="27"/>
    <s v="Femme"/>
    <n v="56"/>
  </r>
  <r>
    <s v="190716-017"/>
    <n v="1"/>
    <x v="2"/>
    <d v="2019-07-16T00:00:00"/>
    <d v="2019-07-16T00:00:00"/>
    <s v="14H00"/>
    <s v="ACCÈS"/>
    <s v="Danger faible"/>
    <s v="Non"/>
    <m/>
    <s v="Homme"/>
    <n v="33"/>
  </r>
  <r>
    <s v="190708-026A"/>
    <n v="1"/>
    <x v="2"/>
    <d v="2019-07-08T00:00:00"/>
    <d v="2019-07-08T00:00:00"/>
    <s v="19H00"/>
    <s v="ACCÈS"/>
    <s v="Danger faible"/>
    <s v="Non"/>
    <m/>
    <s v="Homme"/>
    <n v="44"/>
  </r>
  <r>
    <s v="190706-025"/>
    <n v="1"/>
    <x v="2"/>
    <d v="2019-07-06T00:00:00"/>
    <d v="2019-07-06T00:00:00"/>
    <s v="23H09"/>
    <s v="ACCÈS"/>
    <s v="Absence de danger"/>
    <s v="Non"/>
    <m/>
    <s v="Homme"/>
    <n v="33"/>
  </r>
  <r>
    <s v="190602-020"/>
    <n v="1"/>
    <x v="2"/>
    <d v="2019-06-02T00:00:00"/>
    <d v="2019-06-02T00:00:00"/>
    <s v="21h50"/>
    <s v="CCPSHRR"/>
    <s v="Danger faible"/>
    <s v="Non"/>
    <m/>
    <s v="Homme"/>
    <n v="19"/>
  </r>
  <r>
    <s v="190531-037"/>
    <n v="1"/>
    <x v="2"/>
    <d v="2019-05-31T00:00:00"/>
    <d v="2019-05-31T00:00:00"/>
    <s v="22h34"/>
    <s v="ACCÈS"/>
    <s v="Danger faible"/>
    <s v="Non"/>
    <m/>
    <s v="Femme"/>
    <n v="36"/>
  </r>
  <r>
    <s v="190516-016"/>
    <n v="1"/>
    <x v="2"/>
    <d v="2019-05-16T00:00:00"/>
    <d v="2019-05-16T00:00:00"/>
    <s v="17h51"/>
    <s v="DPJ/CAFE"/>
    <s v="Danger faible"/>
    <s v="Non"/>
    <m/>
    <s v="Homme"/>
    <n v="14"/>
  </r>
  <r>
    <s v="190509-007"/>
    <n v="1"/>
    <x v="2"/>
    <d v="2019-05-09T00:00:00"/>
    <d v="2019-05-09T00:00:00"/>
    <s v="06h54"/>
    <s v="ACCÈS"/>
    <s v="Danger faible"/>
    <s v="Non"/>
    <m/>
    <s v="Homme"/>
    <n v="51"/>
  </r>
  <r>
    <s v="190507-038"/>
    <n v="1"/>
    <x v="2"/>
    <d v="2019-05-08T00:00:00"/>
    <d v="2019-05-08T00:00:00"/>
    <s v="00h10"/>
    <s v="ACCÈS"/>
    <s v="Absence de danger"/>
    <s v="Non"/>
    <m/>
    <s v="Homme"/>
    <n v="34"/>
  </r>
  <r>
    <s v="190425-034"/>
    <n v="1"/>
    <x v="2"/>
    <d v="2019-04-25T00:00:00"/>
    <d v="2019-04-25T00:00:00"/>
    <s v="19h01"/>
    <s v="ACCÈS"/>
    <s v="Danger faible"/>
    <s v="Non"/>
    <m/>
    <s v="Homme"/>
    <n v="23"/>
  </r>
  <r>
    <s v="190423-029A"/>
    <n v="1"/>
    <x v="2"/>
    <d v="2019-04-23T00:00:00"/>
    <d v="2019-04-23T00:00:00"/>
    <s v="21h00"/>
    <s v="DPJ/CAFE"/>
    <m/>
    <s v="Non"/>
    <m/>
    <s v="Femme"/>
    <n v="16"/>
  </r>
  <r>
    <s v="190417-034"/>
    <n v="1"/>
    <x v="2"/>
    <d v="2019-04-17T00:00:00"/>
    <d v="2019-04-17T00:00:00"/>
    <s v="23h00"/>
    <s v="ACCÈS"/>
    <s v="Absence de danger"/>
    <s v="Non"/>
    <m/>
    <s v="Homme"/>
    <n v="19"/>
  </r>
  <r>
    <s v="190413-017"/>
    <n v="1"/>
    <x v="2"/>
    <d v="2019-04-13T00:00:00"/>
    <d v="2019-04-13T00:00:00"/>
    <s v="21h15"/>
    <s v="DPJ/CAFE"/>
    <s v="Danger faible"/>
    <s v="Non"/>
    <m/>
    <s v="Femme"/>
    <n v="28"/>
  </r>
  <r>
    <s v="190406-001"/>
    <n v="1"/>
    <x v="2"/>
    <d v="2019-04-06T00:00:00"/>
    <d v="2019-04-06T00:00:00"/>
    <s v="00h41"/>
    <s v="ACCÈS"/>
    <s v="Absence de danger"/>
    <s v="Non"/>
    <m/>
    <s v="Homme"/>
    <n v="33"/>
  </r>
  <r>
    <s v="191031-016"/>
    <n v="1"/>
    <x v="2"/>
    <d v="2019-10-31T00:00:00"/>
    <d v="2019-10-31T00:00:00"/>
    <s v="12h05"/>
    <s v="ACCÈS"/>
    <s v="P.38 (non-consentant)"/>
    <s v="Oui"/>
    <n v="49"/>
    <s v="Homme"/>
    <n v="18"/>
  </r>
  <r>
    <s v="191031-021"/>
    <n v="1"/>
    <x v="2"/>
    <d v="2019-10-31T00:00:00"/>
    <d v="2019-10-31T00:00:00"/>
    <m/>
    <m/>
    <s v="Tentative de suicide"/>
    <s v="Oui"/>
    <n v="24"/>
    <s v="Homme"/>
    <n v="42"/>
  </r>
  <r>
    <s v="190303-005"/>
    <n v="1"/>
    <x v="2"/>
    <d v="2019-03-05T00:00:00"/>
    <d v="2019-03-05T00:00:00"/>
    <s v="10h30"/>
    <m/>
    <s v="Danger grave et immédiat"/>
    <s v="Oui"/>
    <n v="70"/>
    <s v="Homme"/>
    <n v="29"/>
  </r>
  <r>
    <n v="190303021"/>
    <n v="1"/>
    <x v="2"/>
    <d v="2019-03-04T00:00:00"/>
    <d v="2019-03-04T00:00:00"/>
    <s v="00h10"/>
    <s v="ACCÈS"/>
    <s v="Absence de danger"/>
    <s v="Non"/>
    <m/>
    <s v="Homme"/>
    <n v="35"/>
  </r>
  <r>
    <s v="190301-006"/>
    <n v="1"/>
    <x v="2"/>
    <d v="2019-03-01T00:00:00"/>
    <d v="2019-03-01T00:00:00"/>
    <s v="10h18"/>
    <s v="ACCÈS"/>
    <s v="Danger faible"/>
    <s v="Non"/>
    <m/>
    <s v="Homme"/>
    <n v="28"/>
  </r>
  <r>
    <s v="190301-024"/>
    <n v="1"/>
    <x v="2"/>
    <d v="2019-03-01T00:00:00"/>
    <d v="2019-03-01T00:00:00"/>
    <s v="18h55"/>
    <m/>
    <s v="Danger grave et immédiat"/>
    <s v="Oui"/>
    <n v="33"/>
    <s v="Homme"/>
    <n v="28"/>
  </r>
  <r>
    <s v="191204-004"/>
    <n v="1"/>
    <x v="2"/>
    <d v="2019-12-04T00:00:00"/>
    <d v="2019-12-04T00:00:00"/>
    <s v="07h00"/>
    <s v="ACCÈS"/>
    <s v="P.38 (non-consentant)"/>
    <s v="Oui"/>
    <n v="50"/>
    <s v="Femme"/>
    <n v="33"/>
  </r>
  <r>
    <s v="190228-024"/>
    <n v="1"/>
    <x v="2"/>
    <d v="2019-02-28T00:00:00"/>
    <d v="2019-02-28T00:00:00"/>
    <s v="19h18"/>
    <s v="ACCÈS"/>
    <s v="Danger faible"/>
    <s v="Non"/>
    <m/>
    <s v="Femme"/>
    <n v="39"/>
  </r>
  <r>
    <s v="190207-023"/>
    <n v="1"/>
    <x v="2"/>
    <d v="2019-02-07T00:00:00"/>
    <d v="2019-02-07T00:00:00"/>
    <s v="20h02"/>
    <s v="ACCÈS"/>
    <s v="Danger faible"/>
    <s v="Non"/>
    <m/>
    <s v="Homme"/>
    <n v="55"/>
  </r>
  <r>
    <s v="191216-002"/>
    <n v="1"/>
    <x v="2"/>
    <d v="2019-12-16T00:00:00"/>
    <d v="2019-12-16T00:00:00"/>
    <s v="00h20"/>
    <m/>
    <s v="Tentative de suicide"/>
    <s v="Oui"/>
    <n v="50"/>
    <s v="Femme"/>
    <n v="26"/>
  </r>
  <r>
    <s v="190204-019"/>
    <n v="1"/>
    <x v="2"/>
    <d v="2019-02-04T00:00:00"/>
    <d v="2019-02-04T00:00:00"/>
    <s v="14h10"/>
    <s v="CCPSHRR"/>
    <s v="Danger grave mais non immédiat"/>
    <s v="Non"/>
    <m/>
    <s v="Femme"/>
    <n v="36"/>
  </r>
  <r>
    <s v="190126-012"/>
    <n v="1"/>
    <x v="2"/>
    <d v="2019-01-26T00:00:00"/>
    <d v="2019-01-26T00:00:00"/>
    <s v="20h30"/>
    <s v="ACCÈS"/>
    <s v="Danger grave et immédiat"/>
    <s v="Oui"/>
    <n v="25"/>
    <s v="Femme"/>
    <n v="26"/>
  </r>
  <r>
    <s v="190124-007"/>
    <n v="1"/>
    <x v="2"/>
    <d v="2019-01-24T00:00:00"/>
    <d v="2019-01-24T00:00:00"/>
    <s v="09h30"/>
    <s v="DPJ/CAFE"/>
    <s v="Danger grave mais non immédiat"/>
    <s v="Non"/>
    <m/>
    <s v="Femme"/>
    <n v="12"/>
  </r>
  <r>
    <s v="190120-008"/>
    <n v="1"/>
    <x v="2"/>
    <d v="2019-01-20T00:00:00"/>
    <d v="2019-01-20T00:00:00"/>
    <s v="10h43"/>
    <m/>
    <s v="Absence de danger"/>
    <s v="Oui"/>
    <s v="25 mins"/>
    <s v="Femme"/>
    <n v="46"/>
  </r>
  <r>
    <s v="191218-023"/>
    <n v="1"/>
    <x v="2"/>
    <d v="2019-12-18T00:00:00"/>
    <d v="2019-12-18T00:00:00"/>
    <s v="21h45"/>
    <s v="ACCÈS"/>
    <s v="P.38 (non-consentant)"/>
    <s v="Oui"/>
    <n v="15"/>
    <s v="Femme"/>
    <n v="29"/>
  </r>
  <r>
    <s v="191227-029"/>
    <n v="1"/>
    <x v="3"/>
    <d v="2019-12-27T00:00:00"/>
    <d v="2019-12-27T00:00:00"/>
    <s v="12h45"/>
    <m/>
    <s v="Absence de danger"/>
    <s v="Non"/>
    <m/>
    <s v="Homme"/>
    <n v="17"/>
  </r>
  <r>
    <s v="190121-030"/>
    <n v="1"/>
    <x v="3"/>
    <d v="2019-01-21T00:00:00"/>
    <d v="2019-01-21T00:00:00"/>
    <s v="19h30"/>
    <m/>
    <s v="P.38 (non-consentant)"/>
    <s v="Oui"/>
    <s v="?"/>
    <s v="Homme"/>
    <n v="17"/>
  </r>
  <r>
    <s v="190206-019"/>
    <n v="1"/>
    <x v="3"/>
    <d v="2019-02-06T00:00:00"/>
    <d v="2019-02-06T00:00:00"/>
    <s v="14h06"/>
    <s v="DPJ/CAFE"/>
    <s v="P.38 (non-consentant)"/>
    <s v="Oui"/>
    <n v="28"/>
    <s v="Homme"/>
    <n v="10"/>
  </r>
  <r>
    <s v="190213-032"/>
    <n v="1"/>
    <x v="3"/>
    <d v="2019-02-13T00:00:00"/>
    <d v="2019-02-13T00:00:00"/>
    <s v="19h57"/>
    <m/>
    <s v="P.38 (non-consentant)"/>
    <s v="Oui"/>
    <n v="73"/>
    <s v="Femme"/>
    <n v="44"/>
  </r>
  <r>
    <s v="191128-043"/>
    <n v="1"/>
    <x v="3"/>
    <d v="2019-02-19T00:00:00"/>
    <d v="2019-02-19T00:00:00"/>
    <s v="22h55"/>
    <s v="CCPSHRR"/>
    <s v="Tentative de suicide"/>
    <s v="Oui"/>
    <n v="20"/>
    <s v="Homme"/>
    <n v="53"/>
  </r>
  <r>
    <s v="190304-023"/>
    <n v="1"/>
    <x v="3"/>
    <d v="2019-03-06T00:00:00"/>
    <d v="2019-03-06T00:00:00"/>
    <s v="16h17"/>
    <s v="DPJ/CAFE"/>
    <s v="Tentative de suicide"/>
    <s v="Oui"/>
    <n v="45"/>
    <s v="Homme"/>
    <n v="18"/>
  </r>
  <r>
    <s v="191125-025"/>
    <n v="1"/>
    <x v="3"/>
    <d v="2019-11-25T00:00:00"/>
    <d v="2019-11-25T00:00:00"/>
    <s v="19h10"/>
    <s v="ACCÈS"/>
    <s v="Danger faible"/>
    <s v="Non"/>
    <m/>
    <s v="Femme"/>
    <n v="19"/>
  </r>
  <r>
    <s v="190308-010"/>
    <n v="1"/>
    <x v="3"/>
    <d v="2019-03-08T00:00:00"/>
    <d v="2019-03-08T00:00:00"/>
    <s v="13h55"/>
    <m/>
    <s v="Tentative de suicide"/>
    <s v="Oui"/>
    <n v="41"/>
    <s v="Homme"/>
    <n v="25"/>
  </r>
  <r>
    <s v="1911190991b"/>
    <n v="1"/>
    <x v="3"/>
    <d v="2019-11-19T00:00:00"/>
    <d v="2019-11-19T00:00:00"/>
    <s v="04h30"/>
    <s v="ACCÈS"/>
    <s v="Danger faible "/>
    <s v="Non"/>
    <m/>
    <s v="Homme"/>
    <n v="19"/>
  </r>
  <r>
    <s v="191117-019a"/>
    <n v="1"/>
    <x v="3"/>
    <d v="2019-11-17T00:00:00"/>
    <d v="2019-11-17T00:00:00"/>
    <m/>
    <s v="ACCÈS"/>
    <s v="Danger faible"/>
    <s v="Non"/>
    <m/>
    <s v="Femme"/>
    <n v="22"/>
  </r>
  <r>
    <s v="191114-019"/>
    <n v="1"/>
    <x v="3"/>
    <d v="2019-11-14T00:00:00"/>
    <d v="2019-11-14T00:00:00"/>
    <s v="15h45"/>
    <s v="ACCÈS"/>
    <s v="Absence de danger"/>
    <s v="Non"/>
    <m/>
    <s v="Femme"/>
    <n v="58"/>
  </r>
  <r>
    <s v="191101-014"/>
    <n v="1"/>
    <x v="3"/>
    <d v="2019-11-01T00:00:00"/>
    <d v="2019-11-01T00:00:00"/>
    <s v="13h24"/>
    <s v="ACCÈS"/>
    <s v="Danger modéré"/>
    <s v="Non"/>
    <m/>
    <s v="Homme"/>
    <n v="43"/>
  </r>
  <r>
    <s v="150315-021"/>
    <n v="1"/>
    <x v="3"/>
    <d v="2019-03-15T00:00:00"/>
    <d v="2019-03-15T00:00:00"/>
    <s v="17h40"/>
    <m/>
    <s v="P.38 (non-consentant)"/>
    <s v="Oui"/>
    <n v="56"/>
    <s v="Femme"/>
    <n v="71"/>
  </r>
  <r>
    <s v="190318-029"/>
    <n v="1"/>
    <x v="3"/>
    <d v="2019-03-18T00:00:00"/>
    <d v="2019-03-18T00:00:00"/>
    <s v="19h38"/>
    <s v="ACCÈS"/>
    <s v="P.38 (non-consentant)"/>
    <s v="Oui"/>
    <n v="37"/>
    <s v="Femme"/>
    <n v="46"/>
  </r>
  <r>
    <s v="190321-020A"/>
    <n v="1"/>
    <x v="3"/>
    <d v="2019-03-21T00:00:00"/>
    <d v="2019-03-21T00:00:00"/>
    <s v="13h57"/>
    <s v="DIVERS"/>
    <s v="P.38 (non-consentant)"/>
    <s v="Oui"/>
    <n v="41"/>
    <s v="Femme"/>
    <n v="23"/>
  </r>
  <r>
    <s v="191030-027A"/>
    <n v="1"/>
    <x v="3"/>
    <d v="2019-10-30T00:00:00"/>
    <d v="2019-10-30T00:00:00"/>
    <s v="21h00"/>
    <s v="ACCÈS"/>
    <s v="Danger faible"/>
    <s v="Non"/>
    <m/>
    <s v="Femme"/>
    <n v="43"/>
  </r>
  <r>
    <s v="191029-006"/>
    <n v="1"/>
    <x v="3"/>
    <d v="2019-10-29T00:00:00"/>
    <d v="2019-10-29T00:00:00"/>
    <s v="09h40"/>
    <s v="ACCÈS"/>
    <s v="Danger faible"/>
    <s v="Non"/>
    <m/>
    <s v="Homme"/>
    <n v="55"/>
  </r>
  <r>
    <s v="190325-006"/>
    <n v="1"/>
    <x v="3"/>
    <d v="2019-03-25T00:00:00"/>
    <d v="2019-03-25T00:00:00"/>
    <s v="10h33"/>
    <s v="DIVERS"/>
    <s v="P.38 (non-consentant)"/>
    <s v="Oui"/>
    <n v="41"/>
    <s v="Femme"/>
    <n v="32"/>
  </r>
  <r>
    <s v="190327-019"/>
    <n v="1"/>
    <x v="3"/>
    <d v="2019-03-27T00:00:00"/>
    <d v="2019-03-27T00:00:00"/>
    <s v="17h14"/>
    <s v="DPJ/CAFE"/>
    <s v="P.38 (non-consentant)"/>
    <s v="Oui"/>
    <n v="20"/>
    <s v="Homme"/>
    <n v="21"/>
  </r>
  <r>
    <s v="191025-024B"/>
    <n v="1"/>
    <x v="3"/>
    <d v="2019-10-25T00:00:00"/>
    <d v="2019-10-25T00:00:00"/>
    <s v="23h30"/>
    <m/>
    <s v="Danger grave et immédiat"/>
    <s v="Oui"/>
    <s v="?"/>
    <s v="Homme"/>
    <n v="31"/>
  </r>
  <r>
    <s v="191019-022"/>
    <n v="1"/>
    <x v="3"/>
    <d v="2019-10-19T00:00:00"/>
    <d v="2019-10-19T00:00:00"/>
    <s v="12h38"/>
    <s v="ACCÈS"/>
    <s v="Danger faible"/>
    <s v="Non"/>
    <m/>
    <s v="Femme"/>
    <n v="57"/>
  </r>
  <r>
    <s v="191012-016"/>
    <n v="1"/>
    <x v="3"/>
    <d v="2019-10-12T00:00:00"/>
    <d v="2019-10-12T00:00:00"/>
    <s v="14h00"/>
    <s v="DPJ/CAFE"/>
    <s v="Absence de danger"/>
    <s v="Non"/>
    <m/>
    <s v="Femme"/>
    <n v="16"/>
  </r>
  <r>
    <s v="191013-012"/>
    <n v="1"/>
    <x v="3"/>
    <d v="2019-10-12T00:00:00"/>
    <d v="2019-10-12T00:00:00"/>
    <s v="16h50"/>
    <s v="ACCÈS"/>
    <s v="Danger faible"/>
    <s v="Non"/>
    <m/>
    <s v="Femme"/>
    <n v="45"/>
  </r>
  <r>
    <s v="190407-021"/>
    <n v="1"/>
    <x v="3"/>
    <d v="2019-04-07T00:00:00"/>
    <d v="2019-04-07T00:00:00"/>
    <s v="18h00"/>
    <m/>
    <s v="P.38 (non-consentant)"/>
    <s v="Oui"/>
    <n v="15"/>
    <s v="Femme"/>
    <n v="54"/>
  </r>
  <r>
    <s v="191010-017"/>
    <n v="1"/>
    <x v="3"/>
    <d v="2019-10-10T00:00:00"/>
    <d v="2019-10-10T00:00:00"/>
    <s v="12h50"/>
    <s v="CCPSHRR"/>
    <s v="Absence de danger"/>
    <s v="Non"/>
    <m/>
    <s v="Femme"/>
    <n v="68"/>
  </r>
  <r>
    <s v="190930-020"/>
    <n v="1"/>
    <x v="3"/>
    <d v="2019-09-30T00:00:00"/>
    <d v="2019-09-30T00:00:00"/>
    <s v="13h47"/>
    <s v="ACCÈS"/>
    <s v="Danger faible"/>
    <s v="Non"/>
    <m/>
    <s v="Homme"/>
    <n v="30"/>
  </r>
  <r>
    <s v="190928-002a"/>
    <n v="1"/>
    <x v="3"/>
    <d v="2019-09-28T00:00:00"/>
    <d v="2019-09-28T00:00:00"/>
    <s v="07h55"/>
    <s v="CCPSHRR"/>
    <s v="Danger faible"/>
    <s v="Non"/>
    <m/>
    <s v="Homme"/>
    <n v="26"/>
  </r>
  <r>
    <s v="190422-023A"/>
    <n v="1"/>
    <x v="3"/>
    <d v="2019-04-22T00:00:00"/>
    <d v="2019-04-22T00:00:00"/>
    <s v="03h51"/>
    <m/>
    <s v="Tentative de suicide"/>
    <s v="Oui"/>
    <n v="38"/>
    <s v="Femme"/>
    <n v="49"/>
  </r>
  <r>
    <s v="190918-015"/>
    <n v="1"/>
    <x v="3"/>
    <d v="2019-09-18T00:00:00"/>
    <d v="2019-09-18T00:00:00"/>
    <s v="17h20"/>
    <s v="ACCÈS"/>
    <s v="Danger faible"/>
    <s v="Non"/>
    <m/>
    <s v="Femme"/>
    <n v="64"/>
  </r>
  <r>
    <s v="190916-001"/>
    <n v="1"/>
    <x v="3"/>
    <d v="2019-09-16T00:00:00"/>
    <d v="2019-09-16T00:00:00"/>
    <s v="06h35"/>
    <s v="ACCÈS"/>
    <s v="Danger faible"/>
    <s v="Non"/>
    <m/>
    <s v="Homme"/>
    <n v="43"/>
  </r>
  <r>
    <s v="190518-001"/>
    <n v="1"/>
    <x v="3"/>
    <d v="2019-05-18T00:00:00"/>
    <d v="2019-05-18T00:00:00"/>
    <s v="00h40"/>
    <s v="ACCÈS"/>
    <s v="P.38 (non-consentant)"/>
    <s v="Oui"/>
    <n v="20"/>
    <s v="Femme"/>
    <n v="18"/>
  </r>
  <r>
    <s v="190905-028"/>
    <n v="1"/>
    <x v="3"/>
    <d v="2019-09-05T00:00:00"/>
    <d v="2019-09-05T00:00:00"/>
    <s v="22h12"/>
    <s v="ACCÈS"/>
    <s v="Danger grave et immédiat"/>
    <s v="Oui"/>
    <n v="47"/>
    <s v="Femme"/>
    <n v="39"/>
  </r>
  <r>
    <s v="190521-022"/>
    <n v="1"/>
    <x v="3"/>
    <d v="2019-05-21T00:00:00"/>
    <d v="2019-05-21T00:00:00"/>
    <s v="18h30"/>
    <m/>
    <s v="P.38 (non-consentant)"/>
    <s v="Oui"/>
    <n v="28"/>
    <s v="Femme"/>
    <n v="46"/>
  </r>
  <r>
    <s v="190825-003"/>
    <n v="1"/>
    <x v="3"/>
    <d v="2019-08-25T00:00:00"/>
    <d v="2019-08-25T00:00:00"/>
    <s v="01h11"/>
    <s v="ACCÈS"/>
    <s v="Danger faible"/>
    <s v="Non"/>
    <m/>
    <s v="Homme"/>
    <n v="18"/>
  </r>
  <r>
    <s v="190818-018"/>
    <n v="1"/>
    <x v="3"/>
    <d v="2019-08-19T00:00:00"/>
    <d v="2019-08-19T00:00:00"/>
    <s v="15h40"/>
    <s v="ACCÈS"/>
    <s v="Danger faible"/>
    <s v="Non"/>
    <m/>
    <s v="Femme"/>
    <n v="46"/>
  </r>
  <r>
    <s v="190530-036"/>
    <n v="1"/>
    <x v="3"/>
    <d v="2019-05-30T00:00:00"/>
    <d v="2019-05-30T00:00:00"/>
    <s v="20h33"/>
    <s v="ACCÈS"/>
    <s v="P.38 (non-consentant)"/>
    <s v="Oui"/>
    <n v="24"/>
    <s v="Femme"/>
    <n v="53"/>
  </r>
  <r>
    <s v="190814-028"/>
    <n v="1"/>
    <x v="3"/>
    <d v="2019-08-14T00:00:00"/>
    <d v="2019-08-14T00:00:00"/>
    <s v="22h54"/>
    <s v="ACCÈS"/>
    <s v="Absence de danger"/>
    <s v="Non"/>
    <m/>
    <s v="Homme"/>
    <n v="28"/>
  </r>
  <r>
    <s v="190812-019"/>
    <n v="1"/>
    <x v="3"/>
    <d v="2019-08-12T00:00:00"/>
    <d v="2019-08-12T00:00:00"/>
    <s v="15h36"/>
    <s v="ACCÈS"/>
    <s v="Danger faible"/>
    <s v="Non"/>
    <m/>
    <s v="Femme"/>
    <n v="26"/>
  </r>
  <r>
    <s v="190811-017"/>
    <n v="1"/>
    <x v="3"/>
    <d v="2019-08-11T00:00:00"/>
    <d v="2019-08-11T00:00:00"/>
    <s v="17h29"/>
    <s v="ACCÈS"/>
    <s v="Danger faible"/>
    <s v="Non"/>
    <m/>
    <s v="Femme"/>
    <n v="26"/>
  </r>
  <r>
    <s v="190607-043"/>
    <n v="1"/>
    <x v="3"/>
    <d v="2019-06-07T00:00:00"/>
    <d v="2019-06-07T00:00:00"/>
    <s v="22h40"/>
    <m/>
    <s v="P.38 (non-consentant)"/>
    <s v="Oui"/>
    <n v="45"/>
    <s v="Homme"/>
    <n v="38"/>
  </r>
  <r>
    <s v="190810-012"/>
    <n v="1"/>
    <x v="3"/>
    <d v="2019-08-10T00:00:00"/>
    <d v="2019-08-10T00:00:00"/>
    <s v="18h42"/>
    <s v="ACCÈS"/>
    <s v="Danger modéré"/>
    <s v="Non"/>
    <m/>
    <s v="Femme"/>
    <n v="26"/>
  </r>
  <r>
    <s v="190620-015"/>
    <n v="1"/>
    <x v="3"/>
    <d v="2019-06-20T00:00:00"/>
    <d v="2019-06-20T00:00:00"/>
    <s v="12H24"/>
    <s v="ACCÈS"/>
    <s v="P.38 (non-consentant)"/>
    <s v="Oui"/>
    <s v="?"/>
    <s v="Homme"/>
    <n v="39"/>
  </r>
  <r>
    <s v="190728-018"/>
    <n v="1"/>
    <x v="3"/>
    <d v="2019-07-28T00:00:00"/>
    <d v="2019-07-28T00:00:00"/>
    <s v="17h29"/>
    <m/>
    <s v="Danger modéré"/>
    <s v="Oui"/>
    <m/>
    <s v="Femme"/>
    <n v="22"/>
  </r>
  <r>
    <s v="190622-010"/>
    <n v="1"/>
    <x v="3"/>
    <d v="2019-06-22T00:00:00"/>
    <d v="2019-06-22T00:00:00"/>
    <s v="10h53"/>
    <m/>
    <s v="Tentative de suicide"/>
    <s v="Oui"/>
    <n v="25"/>
    <s v="Homme"/>
    <n v="68"/>
  </r>
  <r>
    <s v="190724-015"/>
    <n v="1"/>
    <x v="3"/>
    <d v="2019-07-24T00:00:00"/>
    <d v="2019-07-24T00:00:00"/>
    <s v="12h35"/>
    <s v="ACCÈS"/>
    <s v="Danger modéré"/>
    <s v="Non"/>
    <m/>
    <s v="Femme"/>
    <n v="26"/>
  </r>
  <r>
    <s v="190724-023"/>
    <n v="1"/>
    <x v="3"/>
    <d v="2019-07-24T00:00:00"/>
    <d v="2019-07-24T00:00:00"/>
    <s v="14h38"/>
    <s v="ACCÈS"/>
    <s v="Danger faible"/>
    <s v="Non"/>
    <m/>
    <s v="Homme"/>
    <n v="85"/>
  </r>
  <r>
    <s v="190723-021"/>
    <n v="1"/>
    <x v="3"/>
    <d v="2019-07-23T00:00:00"/>
    <d v="2019-07-23T00:00:00"/>
    <s v="19h00"/>
    <s v="ACCÈS"/>
    <s v="Danger faible"/>
    <s v="Non"/>
    <m/>
    <s v="Femme"/>
    <n v="25"/>
  </r>
  <r>
    <s v="190717-045"/>
    <n v="1"/>
    <x v="3"/>
    <d v="2019-07-17T00:00:00"/>
    <d v="2019-07-17T00:00:00"/>
    <s v="23h26"/>
    <s v="ACCÈS"/>
    <s v="Absence de danger"/>
    <s v="Non"/>
    <m/>
    <s v="Homme"/>
    <n v="18"/>
  </r>
  <r>
    <s v="190716-009"/>
    <n v="1"/>
    <x v="3"/>
    <d v="2019-07-16T00:00:00"/>
    <d v="2019-07-16T00:00:00"/>
    <s v="09H40"/>
    <s v="ACCÈS"/>
    <s v="Absence de danger"/>
    <s v="Non"/>
    <m/>
    <s v="Femme"/>
    <n v="19"/>
  </r>
  <r>
    <s v="190712-03"/>
    <n v="1"/>
    <x v="3"/>
    <d v="2019-07-12T00:00:00"/>
    <d v="2019-07-12T00:00:00"/>
    <s v="02H53"/>
    <s v="ACCÈS"/>
    <s v="Danger grave et immédiat"/>
    <s v="Oui"/>
    <n v="51"/>
    <s v="Femme"/>
    <n v="64"/>
  </r>
  <r>
    <s v="190712-009"/>
    <n v="1"/>
    <x v="3"/>
    <d v="2019-07-12T00:00:00"/>
    <d v="2019-07-12T00:00:00"/>
    <s v="11h00"/>
    <s v="CCPSHRR"/>
    <s v="Danger modéré"/>
    <s v="Oui"/>
    <n v="29"/>
    <s v="Homme"/>
    <n v="29"/>
  </r>
  <r>
    <s v="190716-025"/>
    <n v="1"/>
    <x v="3"/>
    <d v="2019-07-16T00:00:00"/>
    <d v="2019-07-16T00:00:00"/>
    <s v="17h00"/>
    <m/>
    <s v="Tentative de suicide"/>
    <s v="Oui"/>
    <n v="12"/>
    <s v="Femme"/>
    <n v="19"/>
  </r>
  <r>
    <s v="190629-001"/>
    <n v="1"/>
    <x v="3"/>
    <d v="2019-06-29T00:00:00"/>
    <d v="2019-06-29T00:00:00"/>
    <s v="00H10"/>
    <m/>
    <s v="Danger grave et immédiat"/>
    <s v="Oui"/>
    <n v="24"/>
    <s v="Homme"/>
    <n v="39"/>
  </r>
  <r>
    <s v="190629-007a"/>
    <n v="1"/>
    <x v="3"/>
    <d v="2019-06-29T00:00:00"/>
    <d v="2019-06-29T00:00:00"/>
    <s v="02h15"/>
    <s v="ACCÈS"/>
    <s v="Absence de danger"/>
    <s v="Non"/>
    <m/>
    <s v="Homme"/>
    <n v="25"/>
  </r>
  <r>
    <s v="190725-010"/>
    <n v="1"/>
    <x v="3"/>
    <d v="2019-07-25T00:00:00"/>
    <d v="2019-07-25T00:00:00"/>
    <s v="12h15"/>
    <m/>
    <s v="P.38 (non-consentant)"/>
    <s v="Oui"/>
    <n v="20"/>
    <s v="Femme"/>
    <n v="64"/>
  </r>
  <r>
    <s v="190623-038"/>
    <n v="1"/>
    <x v="3"/>
    <d v="2019-06-23T00:00:00"/>
    <d v="2019-06-23T00:00:00"/>
    <s v="22h39"/>
    <s v="ACCÈS"/>
    <s v="Absence de danger"/>
    <s v="Non"/>
    <m/>
    <s v="Homme"/>
    <n v="21"/>
  </r>
  <r>
    <s v="190727-012"/>
    <n v="1"/>
    <x v="3"/>
    <d v="2019-07-27T00:00:00"/>
    <d v="2019-07-27T00:00:00"/>
    <s v="11h30"/>
    <s v="ACCÈS"/>
    <s v="P.38 (non-consentant)"/>
    <s v="Oui"/>
    <n v="17"/>
    <s v="Homme"/>
    <n v="59"/>
  </r>
  <r>
    <s v="190803-022a"/>
    <n v="1"/>
    <x v="3"/>
    <d v="2019-08-03T00:00:00"/>
    <d v="2019-08-03T00:00:00"/>
    <s v="23h40"/>
    <m/>
    <s v="P.38 (non-consentant)"/>
    <s v="Oui"/>
    <n v="41"/>
    <s v="Femme"/>
    <n v="53"/>
  </r>
  <r>
    <s v="190621-039"/>
    <n v="1"/>
    <x v="3"/>
    <d v="2019-06-21T00:00:00"/>
    <d v="2019-06-21T00:00:00"/>
    <s v="22h31"/>
    <s v="DPJ/CAFE"/>
    <s v="Danger faible"/>
    <s v="Non"/>
    <m/>
    <s v="Homme"/>
    <n v="17"/>
  </r>
  <r>
    <s v="190620-026"/>
    <n v="1"/>
    <x v="3"/>
    <d v="2019-06-20T00:00:00"/>
    <d v="2019-06-20T00:00:00"/>
    <s v="18h20"/>
    <s v="ACCÈS"/>
    <s v="Absence de danger"/>
    <s v="Non"/>
    <m/>
    <s v="Femme"/>
    <n v="19"/>
  </r>
  <r>
    <s v="190613-019"/>
    <n v="1"/>
    <x v="3"/>
    <d v="2019-06-13T00:00:00"/>
    <d v="2019-06-13T00:00:00"/>
    <s v="15H00"/>
    <s v="ACCÈS"/>
    <s v="Danger faible"/>
    <s v="Non"/>
    <m/>
    <s v="Femme"/>
    <n v="38"/>
  </r>
  <r>
    <s v="190613-026"/>
    <n v="1"/>
    <x v="3"/>
    <d v="2019-06-13T00:00:00"/>
    <d v="2019-06-13T00:00:00"/>
    <s v="17h20"/>
    <s v="ACCÈS"/>
    <s v="Danger faible"/>
    <s v="Non"/>
    <m/>
    <s v="Femme"/>
    <n v="46"/>
  </r>
  <r>
    <s v="190612-033"/>
    <n v="1"/>
    <x v="3"/>
    <d v="2019-06-12T00:00:00"/>
    <d v="2019-06-12T00:00:00"/>
    <s v="22H46"/>
    <s v="DPJ/CAFE"/>
    <s v="Absence de danger"/>
    <s v="Non"/>
    <m/>
    <s v="Homme"/>
    <n v="14"/>
  </r>
  <r>
    <s v="190820-005"/>
    <n v="1"/>
    <x v="3"/>
    <d v="2019-08-20T00:00:00"/>
    <d v="2019-08-20T00:00:00"/>
    <s v="08h23"/>
    <s v="ACCÈS"/>
    <s v="Tentative de suicide"/>
    <s v="Oui"/>
    <n v="26"/>
    <s v="Femme"/>
    <n v="62"/>
  </r>
  <r>
    <s v="190528-007"/>
    <n v="1"/>
    <x v="3"/>
    <d v="2019-05-28T00:00:00"/>
    <d v="2019-05-28T00:00:00"/>
    <s v="10h55"/>
    <s v="DPJ/CAFE"/>
    <m/>
    <s v="Non"/>
    <m/>
    <s v="Homme"/>
    <n v="14"/>
  </r>
  <r>
    <s v="190526-012"/>
    <n v="1"/>
    <x v="3"/>
    <d v="2019-05-26T00:00:00"/>
    <d v="2019-05-26T00:00:00"/>
    <s v="15h05"/>
    <s v="ACCÈS"/>
    <s v="Danger faible"/>
    <s v="Non"/>
    <m/>
    <s v="Femme"/>
    <n v="18"/>
  </r>
  <r>
    <s v="180526-019"/>
    <n v="1"/>
    <x v="3"/>
    <d v="2019-05-26T00:00:00"/>
    <d v="2019-05-26T00:00:00"/>
    <s v="21h30"/>
    <s v="CCPSHRR"/>
    <s v="Danger faible"/>
    <s v="Non"/>
    <m/>
    <s v="Homme"/>
    <n v="17"/>
  </r>
  <r>
    <s v="190523-014"/>
    <n v="1"/>
    <x v="3"/>
    <d v="2019-05-23T00:00:00"/>
    <d v="2019-05-23T00:00:00"/>
    <s v="14h50"/>
    <s v="ACCÈS"/>
    <m/>
    <s v="Oui"/>
    <n v="46"/>
    <s v="Homme"/>
    <n v="44"/>
  </r>
  <r>
    <s v="190522-022"/>
    <n v="1"/>
    <x v="3"/>
    <d v="2019-05-22T00:00:00"/>
    <d v="2019-05-22T00:00:00"/>
    <s v="18h30"/>
    <s v="DPJ/CAFE"/>
    <m/>
    <s v="Non"/>
    <m/>
    <s v="Femme"/>
    <n v="11"/>
  </r>
  <r>
    <s v="190830-008"/>
    <n v="1"/>
    <x v="3"/>
    <d v="2019-08-30T00:00:00"/>
    <d v="2019-08-30T00:00:00"/>
    <s v="10h25"/>
    <m/>
    <s v="Tentative de suicide"/>
    <s v="Oui"/>
    <n v="29"/>
    <s v="Homme"/>
    <n v="17"/>
  </r>
  <r>
    <s v="190520-017"/>
    <n v="1"/>
    <x v="3"/>
    <d v="2019-05-20T00:00:00"/>
    <d v="2019-05-20T00:00:00"/>
    <s v="16h50"/>
    <s v="ACCÈS"/>
    <s v="Absence de danger"/>
    <s v="Non"/>
    <m/>
    <s v="Homme"/>
    <n v="19"/>
  </r>
  <r>
    <s v="190909-024"/>
    <n v="1"/>
    <x v="3"/>
    <d v="2019-09-09T00:00:00"/>
    <d v="2019-09-09T00:00:00"/>
    <s v="15h29"/>
    <m/>
    <s v="P.38 (non-consentant)"/>
    <s v="Oui"/>
    <n v="38"/>
    <s v="Homme"/>
    <n v="36"/>
  </r>
  <r>
    <s v="190909-032"/>
    <n v="1"/>
    <x v="3"/>
    <d v="2019-09-09T00:00:00"/>
    <d v="2019-09-09T00:00:00"/>
    <s v="22h30"/>
    <s v="ACCÈS"/>
    <s v="P.38 (non-consentant)"/>
    <s v="Oui"/>
    <n v="15"/>
    <s v="Homme"/>
    <n v="50"/>
  </r>
  <r>
    <s v="190511-025"/>
    <n v="1"/>
    <x v="3"/>
    <d v="2019-05-11T00:00:00"/>
    <d v="2019-05-11T00:00:00"/>
    <s v="21h30"/>
    <s v="ACCÈS"/>
    <s v="Absence de danger"/>
    <s v="Oui"/>
    <m/>
    <s v="Femme"/>
    <n v="95"/>
  </r>
  <r>
    <s v="190912-028"/>
    <n v="1"/>
    <x v="3"/>
    <d v="2019-09-12T00:00:00"/>
    <d v="2019-09-12T00:00:00"/>
    <s v="22h25"/>
    <s v="ACCÈS"/>
    <s v="P.38 (non-consentant)"/>
    <s v="Oui"/>
    <n v="35"/>
    <s v="Femme"/>
    <n v="49"/>
  </r>
  <r>
    <s v="190509-034"/>
    <n v="1"/>
    <x v="3"/>
    <d v="2019-05-09T00:00:00"/>
    <d v="2019-05-09T00:00:00"/>
    <s v="22h40"/>
    <s v="ACCÈS"/>
    <s v="Absence de danger"/>
    <s v="Non"/>
    <m/>
    <s v="Femme"/>
    <n v="37"/>
  </r>
  <r>
    <s v="190509-027"/>
    <n v="1"/>
    <x v="3"/>
    <d v="2019-05-09T00:00:00"/>
    <d v="2019-05-09T00:00:00"/>
    <s v="17h11"/>
    <s v="ACCÈS"/>
    <s v="Danger faible"/>
    <s v="Non"/>
    <m/>
    <s v="Homme"/>
    <n v="49"/>
  </r>
  <r>
    <s v="190507-033"/>
    <n v="1"/>
    <x v="3"/>
    <d v="2019-05-07T00:00:00"/>
    <d v="2019-05-07T00:00:00"/>
    <s v="21h40"/>
    <s v="ACCÈS"/>
    <s v="Danger grave mais non immédiat"/>
    <s v="Oui"/>
    <n v="45"/>
    <s v="Homme"/>
    <n v="49"/>
  </r>
  <r>
    <s v="190507-036"/>
    <n v="1"/>
    <x v="3"/>
    <d v="2019-05-07T00:00:00"/>
    <d v="2019-05-07T00:00:00"/>
    <s v="22h00"/>
    <s v="ACCÈS"/>
    <s v="Danger grave et immédiat"/>
    <s v="Oui"/>
    <n v="51"/>
    <s v="Homme"/>
    <n v="31"/>
  </r>
  <r>
    <s v="190990-020"/>
    <n v="1"/>
    <x v="3"/>
    <d v="2019-09-20T00:00:00"/>
    <d v="2019-09-20T00:00:00"/>
    <s v="13h50"/>
    <m/>
    <s v="Tentative de suicide"/>
    <s v="Oui"/>
    <n v="25"/>
    <s v="Femme"/>
    <n v="50"/>
  </r>
  <r>
    <s v="190428-018"/>
    <n v="1"/>
    <x v="3"/>
    <d v="2019-04-28T00:00:00"/>
    <d v="2019-04-28T00:00:00"/>
    <s v="22h00"/>
    <s v="ACCÈS"/>
    <s v="Danger faible"/>
    <s v="Non"/>
    <m/>
    <s v="Femme"/>
    <n v="18"/>
  </r>
  <r>
    <s v="190426-019"/>
    <n v="1"/>
    <x v="3"/>
    <d v="2019-04-26T00:00:00"/>
    <d v="2019-04-26T00:00:00"/>
    <s v="18h48"/>
    <s v="ACCÈS"/>
    <s v="Absence de danger"/>
    <s v="Non"/>
    <m/>
    <s v="Homme"/>
    <n v="29"/>
  </r>
  <r>
    <s v="190921-010"/>
    <n v="1"/>
    <x v="3"/>
    <d v="2019-09-21T00:00:00"/>
    <d v="2019-09-21T00:00:00"/>
    <s v="13h56"/>
    <m/>
    <s v="Tentative de suicide"/>
    <s v="Oui"/>
    <n v="20"/>
    <s v="Femme"/>
    <n v="65"/>
  </r>
  <r>
    <s v="190421-013"/>
    <n v="1"/>
    <x v="3"/>
    <d v="2019-04-21T00:00:00"/>
    <d v="2019-04-21T00:00:00"/>
    <s v="15h30"/>
    <s v="ACCÈS"/>
    <s v="Danger faible"/>
    <s v="Non"/>
    <m/>
    <s v="Homme"/>
    <n v="45"/>
  </r>
  <r>
    <s v="190927-027"/>
    <n v="1"/>
    <x v="3"/>
    <d v="2019-09-27T00:00:00"/>
    <d v="2019-09-27T00:00:00"/>
    <s v="19h15"/>
    <s v="DPJ/CAFE"/>
    <s v="P.38 (non-consentant)"/>
    <s v="Oui"/>
    <n v="20"/>
    <s v="Homme"/>
    <n v="17"/>
  </r>
  <r>
    <s v="190412-031"/>
    <n v="1"/>
    <x v="3"/>
    <d v="2019-04-12T00:00:00"/>
    <d v="2019-04-12T00:00:00"/>
    <s v="23h40"/>
    <s v="DPJ/CAFE"/>
    <s v="Absence de danger"/>
    <s v="Non"/>
    <m/>
    <s v="Femme"/>
    <n v="14"/>
  </r>
  <r>
    <s v="190412-010a"/>
    <n v="1"/>
    <x v="3"/>
    <d v="2019-04-12T00:00:00"/>
    <d v="2019-04-12T00:00:00"/>
    <s v="15h55"/>
    <s v="ACCÈS"/>
    <s v="Absence de danger"/>
    <s v="Non"/>
    <m/>
    <s v="Homme"/>
    <n v="28"/>
  </r>
  <r>
    <s v="191002-008"/>
    <n v="1"/>
    <x v="3"/>
    <d v="2019-10-02T00:00:00"/>
    <d v="2019-10-02T00:00:00"/>
    <s v="10h31"/>
    <m/>
    <s v="Tentative de suicide"/>
    <s v="Oui"/>
    <n v="9"/>
    <s v="Femme"/>
    <n v="65"/>
  </r>
  <r>
    <s v="190408-017"/>
    <n v="1"/>
    <x v="3"/>
    <d v="2019-04-08T00:00:00"/>
    <d v="2019-04-08T00:00:00"/>
    <s v="18h20"/>
    <m/>
    <s v="Danger grave mais non immédiat"/>
    <s v="Oui"/>
    <n v="15"/>
    <s v="Femme"/>
    <n v="19"/>
  </r>
  <r>
    <s v="191012-026"/>
    <n v="1"/>
    <x v="3"/>
    <d v="2019-10-12T00:00:00"/>
    <d v="2019-10-12T00:00:00"/>
    <s v="22h35"/>
    <s v="DPJ/CAFE"/>
    <s v="P.38 (non-consentant)"/>
    <s v="Oui"/>
    <n v="25"/>
    <s v="Homme"/>
    <n v="17"/>
  </r>
  <r>
    <s v="191021-031"/>
    <n v="1"/>
    <x v="3"/>
    <d v="2019-10-21T00:00:00"/>
    <d v="2019-10-21T00:00:00"/>
    <s v="16h39"/>
    <m/>
    <s v="Tentative de suicide"/>
    <s v="Oui"/>
    <n v="55"/>
    <s v="Femme"/>
    <n v="38"/>
  </r>
  <r>
    <s v="190402-020"/>
    <n v="1"/>
    <x v="3"/>
    <d v="2019-04-02T00:00:00"/>
    <d v="2019-04-02T00:00:00"/>
    <s v="19h39"/>
    <s v="DPJ/CAFE"/>
    <s v="Danger faible"/>
    <s v="Non"/>
    <m/>
    <s v="Homme"/>
    <n v="17"/>
  </r>
  <r>
    <s v="190401-021"/>
    <n v="1"/>
    <x v="3"/>
    <d v="2019-04-01T00:00:00"/>
    <d v="2019-04-01T00:00:00"/>
    <s v="17h57"/>
    <s v="ACCÈS"/>
    <s v="Danger faible"/>
    <s v="Non"/>
    <m/>
    <s v="Homme"/>
    <n v="48"/>
  </r>
  <r>
    <s v="190401-033"/>
    <n v="1"/>
    <x v="3"/>
    <d v="2019-04-01T00:00:00"/>
    <d v="2019-04-01T00:00:00"/>
    <s v="20h45"/>
    <s v="ACCÈS"/>
    <s v="Danger grave et immédiat"/>
    <s v="Oui"/>
    <n v="20"/>
    <s v="Homme"/>
    <n v="22"/>
  </r>
  <r>
    <s v="190330-003A"/>
    <n v="1"/>
    <x v="3"/>
    <d v="2019-03-30T00:00:00"/>
    <d v="2019-03-30T00:00:00"/>
    <s v="04h25"/>
    <s v="ACCÈS"/>
    <s v="Danger faible"/>
    <s v="Non"/>
    <m/>
    <s v="Femme"/>
    <n v="44"/>
  </r>
  <r>
    <s v="190330-015"/>
    <n v="1"/>
    <x v="3"/>
    <d v="2019-03-30T00:00:00"/>
    <d v="2019-03-30T00:00:00"/>
    <s v="13h38"/>
    <s v="ACCÈS"/>
    <s v="Danger modéré"/>
    <s v="Oui"/>
    <n v="25"/>
    <s v="Femme"/>
    <n v="23"/>
  </r>
  <r>
    <s v="190328-022"/>
    <n v="1"/>
    <x v="3"/>
    <d v="2019-03-28T00:00:00"/>
    <d v="2019-03-28T00:00:00"/>
    <s v="14h20"/>
    <m/>
    <s v="Danger grave et immédiat"/>
    <s v="Oui"/>
    <n v="35"/>
    <s v="Femme"/>
    <n v="38"/>
  </r>
  <r>
    <s v="191025-003"/>
    <n v="1"/>
    <x v="3"/>
    <d v="2019-10-25T00:00:00"/>
    <d v="2019-10-25T00:00:00"/>
    <s v="08h10"/>
    <m/>
    <s v="Tentative de suicide"/>
    <s v="Oui"/>
    <n v="14"/>
    <s v="Femme"/>
    <n v="65"/>
  </r>
  <r>
    <s v="190325-025"/>
    <n v="1"/>
    <x v="3"/>
    <d v="2019-03-25T00:00:00"/>
    <d v="2019-03-25T00:00:00"/>
    <s v="23h00"/>
    <s v="DIVERS"/>
    <s v="Danger grave et immédiat"/>
    <s v="Oui"/>
    <n v="15"/>
    <s v="Homme"/>
    <n v="57"/>
  </r>
  <r>
    <s v="190323-004"/>
    <n v="1"/>
    <x v="3"/>
    <d v="2019-03-23T00:00:00"/>
    <d v="2019-03-23T00:00:00"/>
    <s v="02h04"/>
    <s v="DPJ/CAFE"/>
    <s v="Danger grave mais non immédiat"/>
    <s v="Oui"/>
    <n v="30"/>
    <s v="Homme"/>
    <n v="16"/>
  </r>
  <r>
    <s v="190323-026"/>
    <n v="1"/>
    <x v="3"/>
    <d v="2019-03-23T00:00:00"/>
    <d v="2019-03-23T00:00:00"/>
    <s v="16h53"/>
    <s v="DIVERS"/>
    <s v="Danger faible"/>
    <s v="Non"/>
    <m/>
    <s v="Homme"/>
    <n v="39"/>
  </r>
  <r>
    <s v="190321-001A"/>
    <n v="1"/>
    <x v="3"/>
    <d v="2019-03-21T00:00:00"/>
    <d v="2019-03-21T00:00:00"/>
    <s v="04h15"/>
    <s v="ACCÈS"/>
    <s v="Danger grave et immédiat"/>
    <s v="Oui"/>
    <m/>
    <s v="Homme"/>
    <n v="32"/>
  </r>
  <r>
    <s v="190321-008"/>
    <n v="1"/>
    <x v="3"/>
    <d v="2019-03-21T00:00:00"/>
    <d v="2019-03-21T00:00:00"/>
    <s v="09h45"/>
    <s v="DPJ/CAFE"/>
    <s v="Danger modéré"/>
    <s v="Non"/>
    <m/>
    <s v="Homme"/>
    <n v="14"/>
  </r>
  <r>
    <s v="190320-010"/>
    <n v="1"/>
    <x v="3"/>
    <d v="2019-03-20T00:00:00"/>
    <d v="2019-03-20T00:00:00"/>
    <s v="11h41"/>
    <s v="ACCÈS"/>
    <s v="Absence de danger"/>
    <s v="Non"/>
    <m/>
    <s v="Femme"/>
    <n v="50"/>
  </r>
  <r>
    <s v="190310-007"/>
    <n v="1"/>
    <x v="3"/>
    <d v="2019-03-10T00:00:00"/>
    <d v="2019-03-10T00:00:00"/>
    <s v="12h50"/>
    <s v="ACCÈS"/>
    <s v="Danger faible"/>
    <s v="Non"/>
    <m/>
    <s v="Homme"/>
    <n v="27"/>
  </r>
  <r>
    <s v="191108-002"/>
    <n v="1"/>
    <x v="3"/>
    <d v="2019-11-08T00:00:00"/>
    <d v="2019-11-08T00:00:00"/>
    <s v="07H30"/>
    <m/>
    <s v="Tentative de suicide"/>
    <s v="Oui"/>
    <n v="45"/>
    <s v="Femme"/>
    <n v="79"/>
  </r>
  <r>
    <s v="190305-013"/>
    <n v="1"/>
    <x v="3"/>
    <d v="2019-03-06T00:00:00"/>
    <d v="2019-03-06T00:00:00"/>
    <s v="14h15"/>
    <s v="CCPSHRR"/>
    <s v="Absence de danger"/>
    <s v="Non"/>
    <m/>
    <s v="Homme"/>
    <n v="28"/>
  </r>
  <r>
    <s v="191202-015"/>
    <n v="1"/>
    <x v="3"/>
    <d v="2019-12-02T00:00:00"/>
    <d v="2019-12-02T00:00:00"/>
    <s v="15h41"/>
    <s v="ACCÈS"/>
    <s v="P.38 (non-consentant)"/>
    <s v="Oui"/>
    <n v="55"/>
    <s v="Homme"/>
    <n v="70"/>
  </r>
  <r>
    <s v="190302-010"/>
    <n v="1"/>
    <x v="3"/>
    <d v="2019-03-05T00:00:00"/>
    <d v="2019-03-05T00:00:00"/>
    <s v="12h30"/>
    <m/>
    <s v="Danger grave et immédiat"/>
    <s v="Oui"/>
    <n v="50"/>
    <s v="Homme"/>
    <n v="51"/>
  </r>
  <r>
    <s v="190221-031"/>
    <n v="1"/>
    <x v="3"/>
    <d v="2019-02-21T00:00:00"/>
    <d v="2019-02-21T00:00:00"/>
    <s v="16h15"/>
    <s v="CCPSHRR"/>
    <s v="Danger grave et immédiat"/>
    <s v="Oui"/>
    <n v="45"/>
    <s v="Homme"/>
    <n v="18"/>
  </r>
  <r>
    <s v="190220-008"/>
    <n v="1"/>
    <x v="3"/>
    <d v="2019-02-20T00:00:00"/>
    <d v="2019-02-20T00:00:00"/>
    <s v="13h00"/>
    <s v="CCPSHRR"/>
    <s v="Danger faible"/>
    <m/>
    <m/>
    <s v="Homme"/>
    <n v="63"/>
  </r>
  <r>
    <s v="190219-009"/>
    <n v="1"/>
    <x v="3"/>
    <d v="2019-02-19T00:00:00"/>
    <d v="2019-02-19T00:00:00"/>
    <s v="12h40"/>
    <s v="ACCÈS"/>
    <s v="Absence de danger"/>
    <s v="Non"/>
    <m/>
    <s v="Femme"/>
    <n v="45"/>
  </r>
  <r>
    <s v="190212-023"/>
    <n v="1"/>
    <x v="3"/>
    <d v="2019-02-12T00:00:00"/>
    <d v="2019-02-12T00:00:00"/>
    <s v="16h33"/>
    <s v="ACCÈS"/>
    <s v="Danger faible"/>
    <s v="Non"/>
    <m/>
    <s v="Femme"/>
    <n v="46"/>
  </r>
  <r>
    <s v="190203-015A"/>
    <n v="1"/>
    <x v="3"/>
    <d v="2019-02-03T00:00:00"/>
    <d v="2019-02-03T00:00:00"/>
    <s v="20h18"/>
    <s v="ACCÈS"/>
    <s v="Danger faible"/>
    <s v="Non"/>
    <m/>
    <s v="Femme"/>
    <n v="38"/>
  </r>
  <r>
    <s v="190202-007"/>
    <n v="1"/>
    <x v="3"/>
    <d v="2019-02-02T00:00:00"/>
    <d v="2019-02-02T00:00:00"/>
    <s v="06h00"/>
    <m/>
    <s v="Danger modéré"/>
    <s v="Oui"/>
    <n v="33"/>
    <s v="Homme"/>
    <n v="21"/>
  </r>
  <r>
    <s v="190201-024A"/>
    <n v="1"/>
    <x v="3"/>
    <d v="2019-02-01T00:00:00"/>
    <d v="2019-02-01T00:00:00"/>
    <s v="20h57"/>
    <s v="CCPSHRR"/>
    <s v="Absence de danger"/>
    <s v="Non"/>
    <m/>
    <s v="Homme"/>
    <n v="27"/>
  </r>
  <r>
    <s v="190129-034B"/>
    <n v="1"/>
    <x v="3"/>
    <d v="2019-01-29T00:00:00"/>
    <d v="2019-01-29T00:00:00"/>
    <s v="00h35"/>
    <s v="DPJ/CAFE"/>
    <s v="Absence de danger"/>
    <s v="Non"/>
    <m/>
    <s v="Homme"/>
    <n v="42"/>
  </r>
  <r>
    <s v="190122-046"/>
    <n v="1"/>
    <x v="3"/>
    <d v="2019-01-22T00:00:00"/>
    <d v="2019-01-22T00:00:00"/>
    <s v="22h23"/>
    <s v="ACCÈS"/>
    <s v="Danger faible"/>
    <s v="Non"/>
    <m/>
    <s v="Femme"/>
    <n v="53"/>
  </r>
  <r>
    <s v="191216-001"/>
    <n v="1"/>
    <x v="3"/>
    <d v="2019-12-16T00:00:00"/>
    <d v="2019-12-16T00:00:00"/>
    <s v="00h24"/>
    <s v="ACCÈS"/>
    <s v="Tentative de suicide"/>
    <s v="Oui"/>
    <n v="15"/>
    <s v="Femme"/>
    <n v="65"/>
  </r>
  <r>
    <s v="191216-028"/>
    <n v="1"/>
    <x v="3"/>
    <d v="2019-12-16T00:00:00"/>
    <d v="2019-12-16T00:00:00"/>
    <s v="17h40"/>
    <m/>
    <s v="Tentative de suicide"/>
    <s v="Oui"/>
    <n v="13"/>
    <s v="Femme"/>
    <n v="48"/>
  </r>
  <r>
    <s v="190115-021"/>
    <n v="1"/>
    <x v="3"/>
    <d v="2019-01-15T00:00:00"/>
    <d v="2019-01-15T00:00:00"/>
    <s v="18h48"/>
    <m/>
    <s v="Danger modéré"/>
    <s v="Oui"/>
    <s v="21 mins"/>
    <s v="Femme"/>
    <n v="44"/>
  </r>
  <r>
    <s v="190112-001"/>
    <n v="1"/>
    <x v="3"/>
    <d v="2019-01-12T00:00:00"/>
    <d v="2019-01-12T00:00:00"/>
    <s v="00h57"/>
    <s v="ACCÈS"/>
    <s v="Absence de danger"/>
    <s v="Non"/>
    <m/>
    <s v="Femme"/>
    <n v="77"/>
  </r>
  <r>
    <s v="190110-032"/>
    <n v="1"/>
    <x v="3"/>
    <d v="2019-01-10T00:00:00"/>
    <d v="2019-01-10T00:00:00"/>
    <s v="18h40"/>
    <s v="ACCÈS"/>
    <s v="Danger faible"/>
    <s v="Non"/>
    <m/>
    <s v="Homme"/>
    <n v="36"/>
  </r>
  <r>
    <s v="190107-016"/>
    <n v="1"/>
    <x v="4"/>
    <d v="2019-01-07T00:00:00"/>
    <d v="2019-01-07T00:00:00"/>
    <s v="15h35"/>
    <s v="ACCÈS"/>
    <s v="P.38 (non-consentant)"/>
    <s v="Oui"/>
    <s v="26 mins"/>
    <s v="Femme"/>
    <n v="63"/>
  </r>
  <r>
    <s v="191224-008"/>
    <n v="1"/>
    <x v="4"/>
    <d v="2019-12-24T00:00:00"/>
    <d v="2019-12-24T00:00:00"/>
    <s v="12h15"/>
    <s v="ACCÈS"/>
    <s v="Danger faible"/>
    <s v="Non"/>
    <m/>
    <s v="Femme"/>
    <n v="20"/>
  </r>
  <r>
    <s v="191209-013"/>
    <n v="1"/>
    <x v="4"/>
    <d v="2019-12-09T00:00:00"/>
    <d v="2019-12-09T00:00:00"/>
    <s v="13h39"/>
    <s v="DPJ/CAFE"/>
    <s v="absence de transport"/>
    <s v="Non"/>
    <m/>
    <s v="Homme"/>
    <n v="9"/>
  </r>
  <r>
    <s v="190223-017"/>
    <n v="1"/>
    <x v="4"/>
    <d v="2019-02-23T00:00:00"/>
    <d v="2019-02-23T00:00:00"/>
    <s v="18h33"/>
    <s v="CCPSHRR"/>
    <s v="Tentative de suicide"/>
    <s v="Oui"/>
    <n v="37"/>
    <s v="Homme"/>
    <n v="34"/>
  </r>
  <r>
    <s v="190228-014"/>
    <n v="1"/>
    <x v="4"/>
    <d v="2019-02-28T00:00:00"/>
    <d v="2019-02-28T00:00:00"/>
    <s v="14h00"/>
    <s v="DIVERS"/>
    <s v="P.38 (non-consentant)"/>
    <s v="Oui"/>
    <n v="37"/>
    <s v="Femme"/>
    <n v="36"/>
  </r>
  <r>
    <s v="191204-001"/>
    <n v="1"/>
    <x v="4"/>
    <d v="2019-12-04T00:00:00"/>
    <d v="2019-12-04T00:00:00"/>
    <s v="00h00"/>
    <s v="ACCÈS"/>
    <s v="Danger grave et immédiat"/>
    <s v="Oui"/>
    <n v="26"/>
    <s v="Homme"/>
    <n v="25"/>
  </r>
  <r>
    <s v="191203-004"/>
    <n v="1"/>
    <x v="4"/>
    <d v="2019-12-03T00:00:00"/>
    <d v="2019-12-03T00:00:00"/>
    <s v="09h01"/>
    <s v="ACCÈS"/>
    <s v="Danger faible"/>
    <s v="Non"/>
    <m/>
    <s v="Femme"/>
    <n v="26"/>
  </r>
  <r>
    <s v="191201-010"/>
    <n v="1"/>
    <x v="4"/>
    <d v="2019-12-01T00:00:00"/>
    <d v="2019-12-01T00:00:00"/>
    <s v="11H58"/>
    <s v="ACCÈS"/>
    <s v="Danger faible"/>
    <s v="Non"/>
    <m/>
    <s v="Homme"/>
    <n v="18"/>
  </r>
  <r>
    <s v="191128-017"/>
    <n v="1"/>
    <x v="4"/>
    <d v="2019-11-28T00:00:00"/>
    <d v="2019-11-28T00:00:00"/>
    <m/>
    <s v="DPJ/CAFE"/>
    <s v="absence de transport"/>
    <s v="Non"/>
    <m/>
    <s v="Femme"/>
    <n v="14"/>
  </r>
  <r>
    <s v="191117-020"/>
    <n v="1"/>
    <x v="4"/>
    <d v="2019-11-17T00:00:00"/>
    <d v="2019-11-17T00:00:00"/>
    <s v="21h15"/>
    <s v="ACCÈS"/>
    <s v="Danger faible"/>
    <s v="Non"/>
    <m/>
    <s v="Femme"/>
    <n v="57"/>
  </r>
  <r>
    <s v="191114-037"/>
    <n v="1"/>
    <x v="4"/>
    <d v="2019-11-14T00:00:00"/>
    <d v="2019-11-14T00:00:00"/>
    <s v="22h00"/>
    <s v="ACCÈS"/>
    <s v="Danger faible"/>
    <s v="Non"/>
    <m/>
    <s v="Femme"/>
    <n v="41"/>
  </r>
  <r>
    <s v="190309-013"/>
    <n v="1"/>
    <x v="4"/>
    <d v="2019-03-09T00:00:00"/>
    <d v="2019-03-09T00:00:00"/>
    <s v="20h00"/>
    <m/>
    <s v="Tentative de suicide"/>
    <s v="Oui"/>
    <n v="31"/>
    <s v="Homme"/>
    <n v="73"/>
  </r>
  <r>
    <s v="191106-011"/>
    <n v="1"/>
    <x v="4"/>
    <d v="2019-11-06T00:00:00"/>
    <d v="2019-11-06T00:00:00"/>
    <s v="11h20"/>
    <s v="ACCÈS"/>
    <s v="Danger grave et immédiat"/>
    <s v="Oui"/>
    <n v="46"/>
    <s v="Homme"/>
    <n v="23"/>
  </r>
  <r>
    <s v="191025-020"/>
    <n v="1"/>
    <x v="4"/>
    <d v="2019-10-25T00:00:00"/>
    <d v="2019-10-25T00:00:00"/>
    <s v="19h45"/>
    <s v="ACCÈS"/>
    <s v="Danger grave et immédiat"/>
    <s v="Oui"/>
    <n v="35"/>
    <s v="Homme"/>
    <n v="22"/>
  </r>
  <r>
    <s v="190405-020"/>
    <n v="1"/>
    <x v="4"/>
    <d v="2019-04-05T00:00:00"/>
    <d v="2019-04-05T00:00:00"/>
    <s v="20h30"/>
    <s v="ACCÈS"/>
    <s v="P.38 (non-consentant)"/>
    <s v="Oui"/>
    <n v="66"/>
    <s v="Femme"/>
    <n v="90"/>
  </r>
  <r>
    <s v="191020-011"/>
    <n v="1"/>
    <x v="4"/>
    <d v="2019-10-20T00:00:00"/>
    <d v="2019-10-20T00:00:00"/>
    <s v="18h40"/>
    <s v="DPJ/CAFE"/>
    <s v="absence de transport"/>
    <s v="Non"/>
    <m/>
    <s v="Femme"/>
    <n v="16"/>
  </r>
  <r>
    <s v="191020-004"/>
    <n v="1"/>
    <x v="4"/>
    <d v="2019-10-20T00:00:00"/>
    <d v="2019-10-20T00:00:00"/>
    <s v="11h20"/>
    <s v="DPJ/CAFE"/>
    <s v="Danger faible"/>
    <s v="Non"/>
    <m/>
    <s v="Homme"/>
    <n v="87"/>
  </r>
  <r>
    <s v="191020-013"/>
    <n v="1"/>
    <x v="4"/>
    <d v="2019-10-20T00:00:00"/>
    <d v="2019-10-20T00:00:00"/>
    <s v="19h13"/>
    <s v="DPJ/CAFE"/>
    <s v="Absence de danger"/>
    <s v="Non"/>
    <m/>
    <s v="Homme"/>
    <n v="12"/>
  </r>
  <r>
    <s v="190405-028"/>
    <n v="1"/>
    <x v="4"/>
    <d v="2019-04-07T00:00:00"/>
    <d v="2019-04-07T00:00:00"/>
    <s v="23h29"/>
    <s v="ACCÈS"/>
    <s v="P.38 (non-consentant)"/>
    <s v="Oui"/>
    <n v="43"/>
    <s v="Homme"/>
    <n v="41"/>
  </r>
  <r>
    <s v="191010-026"/>
    <n v="1"/>
    <x v="4"/>
    <d v="2019-10-10T00:00:00"/>
    <d v="2019-10-10T00:00:00"/>
    <s v="17h25"/>
    <s v="ACCÈS"/>
    <s v="Danger faible"/>
    <s v="Non"/>
    <m/>
    <s v="Homme"/>
    <n v="35"/>
  </r>
  <r>
    <s v="190929-004"/>
    <n v="1"/>
    <x v="4"/>
    <d v="2019-09-29T00:00:00"/>
    <d v="2019-09-29T00:00:00"/>
    <s v="11h40"/>
    <s v="ACCÈS"/>
    <s v="Danger grave et immédiat"/>
    <s v="Oui"/>
    <n v="28"/>
    <s v="Homme"/>
    <n v="61"/>
  </r>
  <r>
    <s v="190929-025"/>
    <n v="1"/>
    <x v="4"/>
    <d v="2019-09-29T00:00:00"/>
    <d v="2019-09-29T00:00:00"/>
    <s v="23h54"/>
    <s v="ACCÈS"/>
    <s v="Absence de danger"/>
    <s v="Non"/>
    <m/>
    <s v="Homme"/>
    <n v="46"/>
  </r>
  <r>
    <s v="190415-025"/>
    <n v="1"/>
    <x v="4"/>
    <d v="2019-04-15T00:00:00"/>
    <d v="2019-04-15T00:00:00"/>
    <s v="18h15"/>
    <m/>
    <s v="Tentative de suicide"/>
    <s v="Oui"/>
    <n v="47"/>
    <s v="Femme"/>
    <n v="15"/>
  </r>
  <r>
    <s v="190925-022"/>
    <n v="1"/>
    <x v="4"/>
    <d v="2019-09-25T00:00:00"/>
    <d v="2019-09-25T00:00:00"/>
    <s v="14h15"/>
    <s v="DPJ/CAFE"/>
    <s v="Danger faible"/>
    <s v="Non"/>
    <m/>
    <s v="Homme"/>
    <n v="17"/>
  </r>
  <r>
    <s v="190925-022"/>
    <n v="1"/>
    <x v="4"/>
    <d v="2019-09-25T00:00:00"/>
    <d v="2019-09-25T00:00:00"/>
    <s v="14h15"/>
    <s v="DPJ/CAFE"/>
    <s v="Danger faible"/>
    <s v="Non"/>
    <m/>
    <s v="Homme"/>
    <n v="17"/>
  </r>
  <r>
    <s v="190503-017"/>
    <n v="1"/>
    <x v="4"/>
    <d v="2019-05-03T00:00:00"/>
    <d v="2019-05-03T00:00:00"/>
    <s v="12h30"/>
    <m/>
    <s v="Tentative de suicide"/>
    <s v="Oui"/>
    <n v="14"/>
    <s v="Femme"/>
    <n v="35"/>
  </r>
  <r>
    <s v="190907-014"/>
    <n v="1"/>
    <x v="4"/>
    <d v="2019-09-07T00:00:00"/>
    <d v="2019-09-07T00:00:00"/>
    <s v="11h10"/>
    <s v="ACCÈS"/>
    <m/>
    <m/>
    <m/>
    <s v="Femme"/>
    <n v="31"/>
  </r>
  <r>
    <s v="190905-026"/>
    <n v="1"/>
    <x v="4"/>
    <d v="2019-09-05T00:00:00"/>
    <d v="2019-09-05T00:00:00"/>
    <s v="21h54"/>
    <s v="ACCÈS"/>
    <s v="Danger faible"/>
    <s v="Non"/>
    <m/>
    <s v="Homme"/>
    <n v="25"/>
  </r>
  <r>
    <s v="190829-033"/>
    <n v="1"/>
    <x v="4"/>
    <d v="2019-08-29T00:00:00"/>
    <d v="2019-08-29T00:00:00"/>
    <s v="17H30"/>
    <s v="ACCÈS"/>
    <s v="Danger faible"/>
    <s v="Non"/>
    <m/>
    <s v="Femme"/>
    <n v="49"/>
  </r>
  <r>
    <s v="190828-028"/>
    <n v="1"/>
    <x v="4"/>
    <d v="2019-08-28T00:00:00"/>
    <d v="2019-08-28T00:00:00"/>
    <s v="23H40"/>
    <s v="ACCÈS"/>
    <s v="Danger faible"/>
    <s v="Non"/>
    <m/>
    <s v="Homme"/>
    <n v="26"/>
  </r>
  <r>
    <s v="190826-029"/>
    <n v="1"/>
    <x v="4"/>
    <d v="2019-08-26T00:00:00"/>
    <d v="2019-08-26T00:00:00"/>
    <s v="20h30"/>
    <s v="ACCÈS"/>
    <s v="Absence de danger"/>
    <m/>
    <m/>
    <s v="Femme"/>
    <n v="26"/>
  </r>
  <r>
    <s v="190824-014"/>
    <n v="1"/>
    <x v="4"/>
    <d v="2019-08-24T00:00:00"/>
    <d v="2019-08-24T00:00:00"/>
    <s v="21h56"/>
    <m/>
    <s v="Absence de danger"/>
    <s v="Oui"/>
    <m/>
    <s v="Homme"/>
    <n v="61"/>
  </r>
  <r>
    <s v="190821-015"/>
    <n v="1"/>
    <x v="4"/>
    <d v="2019-08-21T00:00:00"/>
    <d v="2019-08-21T00:00:00"/>
    <s v="16h57"/>
    <s v="DPJ/CAFE"/>
    <s v="Absence de danger"/>
    <s v="Non"/>
    <m/>
    <s v="Femme"/>
    <n v="13"/>
  </r>
  <r>
    <s v="190818-013"/>
    <n v="1"/>
    <x v="4"/>
    <d v="2019-08-18T00:00:00"/>
    <d v="2019-08-18T00:00:00"/>
    <s v="11h51"/>
    <s v="DPJ/CAFE"/>
    <s v="Danger faible"/>
    <s v="Non"/>
    <m/>
    <s v="Homme"/>
    <n v="17"/>
  </r>
  <r>
    <s v="190818-028"/>
    <n v="1"/>
    <x v="4"/>
    <d v="2019-08-18T00:00:00"/>
    <d v="2019-08-18T00:00:00"/>
    <s v="22h52"/>
    <s v="ACCÈS"/>
    <s v="Absence de danger"/>
    <s v="Non"/>
    <m/>
    <s v="Homme"/>
    <n v="23"/>
  </r>
  <r>
    <s v="190810-014b"/>
    <n v="1"/>
    <x v="4"/>
    <d v="2019-08-10T00:00:00"/>
    <d v="2019-08-10T00:00:00"/>
    <s v="21h38"/>
    <s v="ACCÈS"/>
    <s v="Danger faible"/>
    <s v="Non"/>
    <m/>
    <s v="Homme"/>
    <n v="32"/>
  </r>
  <r>
    <s v="190807-027"/>
    <n v="1"/>
    <x v="4"/>
    <d v="2019-08-07T00:00:00"/>
    <d v="2019-08-07T00:00:00"/>
    <s v="16h45"/>
    <s v="ACCÈS"/>
    <s v="Absence de danger"/>
    <s v="Non"/>
    <m/>
    <s v="Homme"/>
    <n v="36"/>
  </r>
  <r>
    <s v="190615-016"/>
    <n v="1"/>
    <x v="4"/>
    <d v="2019-06-15T00:00:00"/>
    <d v="2019-06-15T00:00:00"/>
    <s v="23h45"/>
    <m/>
    <s v="P.38 (non-consentant)"/>
    <s v="Oui"/>
    <s v="?"/>
    <s v="Femme"/>
    <n v="31"/>
  </r>
  <r>
    <s v="190621-036"/>
    <n v="1"/>
    <x v="4"/>
    <d v="2019-06-21T00:00:00"/>
    <d v="2019-06-21T00:00:00"/>
    <s v="21h00"/>
    <m/>
    <s v="P.38 (non-consentant)"/>
    <s v="Oui"/>
    <n v="20"/>
    <s v="Homme"/>
    <n v="19"/>
  </r>
  <r>
    <s v="190801-017"/>
    <n v="1"/>
    <x v="4"/>
    <d v="2019-08-01T00:00:00"/>
    <d v="2019-08-01T00:00:00"/>
    <s v="13H59"/>
    <m/>
    <s v="Danger faible"/>
    <s v="Non"/>
    <m/>
    <s v="Homme"/>
    <n v="42"/>
  </r>
  <r>
    <s v="190731-024"/>
    <n v="1"/>
    <x v="4"/>
    <d v="2019-07-31T00:00:00"/>
    <d v="2019-07-31T00:00:00"/>
    <s v="16h40"/>
    <m/>
    <s v="Danger modéré"/>
    <s v="Oui"/>
    <m/>
    <s v="Homme"/>
    <n v="86"/>
  </r>
  <r>
    <s v="190723-018"/>
    <n v="1"/>
    <x v="4"/>
    <d v="2019-07-23T00:00:00"/>
    <d v="2019-07-23T00:00:00"/>
    <s v="17h50"/>
    <s v="DPJ/CAFE"/>
    <m/>
    <s v="Non"/>
    <m/>
    <s v="Femme"/>
    <n v="14"/>
  </r>
  <r>
    <s v="190723-018"/>
    <n v="1"/>
    <x v="4"/>
    <d v="2019-07-23T00:00:00"/>
    <d v="2019-07-23T00:00:00"/>
    <s v="18h02"/>
    <s v="ACCÈS"/>
    <s v="Danger faible"/>
    <s v="Non"/>
    <m/>
    <s v="Homme"/>
    <n v="43"/>
  </r>
  <r>
    <s v="190722-022"/>
    <n v="1"/>
    <x v="4"/>
    <d v="2019-07-22T00:00:00"/>
    <d v="2019-07-22T00:00:00"/>
    <s v="18h52"/>
    <m/>
    <s v="Absence de danger"/>
    <s v="Non"/>
    <m/>
    <s v="Femme"/>
    <n v="76"/>
  </r>
  <r>
    <s v="190722-035"/>
    <n v="1"/>
    <x v="4"/>
    <d v="2019-07-22T00:00:00"/>
    <d v="2019-07-22T00:00:00"/>
    <s v="23h00"/>
    <s v="ACCÈS"/>
    <s v="Danger faible"/>
    <s v="Oui"/>
    <n v="39"/>
    <s v="Homme"/>
    <n v="38"/>
  </r>
  <r>
    <s v="190721-006"/>
    <n v="1"/>
    <x v="4"/>
    <d v="2019-07-21T00:00:00"/>
    <d v="2019-07-21T00:00:00"/>
    <s v="10h10"/>
    <s v="ACCÈS"/>
    <s v="Danger modéré"/>
    <s v="Oui"/>
    <n v="29"/>
    <s v="Homme"/>
    <n v="67"/>
  </r>
  <r>
    <s v="190721-019"/>
    <n v="1"/>
    <x v="4"/>
    <d v="2019-07-21T00:00:00"/>
    <d v="2019-07-21T00:00:00"/>
    <s v="20h00"/>
    <s v="ACCÈS"/>
    <s v="Absence de danger"/>
    <s v="Non"/>
    <m/>
    <s v="Homme"/>
    <n v="42"/>
  </r>
  <r>
    <s v="190719-031"/>
    <n v="1"/>
    <x v="4"/>
    <d v="2019-07-19T00:00:00"/>
    <d v="2019-07-19T00:00:00"/>
    <s v="20h50"/>
    <s v="ACCÈS"/>
    <s v="Absence de danger"/>
    <s v="Non"/>
    <m/>
    <s v="Femme"/>
    <n v="43"/>
  </r>
  <r>
    <s v="190717-039"/>
    <n v="1"/>
    <x v="4"/>
    <d v="2019-07-17T00:00:00"/>
    <d v="2019-07-17T00:00:00"/>
    <s v="18h30"/>
    <s v="ACCÈS"/>
    <s v="Danger faible"/>
    <s v="Non"/>
    <m/>
    <s v="Femme"/>
    <n v="84"/>
  </r>
  <r>
    <s v="190716-003"/>
    <n v="1"/>
    <x v="4"/>
    <d v="2019-07-16T00:00:00"/>
    <d v="2019-07-16T00:00:00"/>
    <s v="06h15"/>
    <m/>
    <s v="Danger modéré"/>
    <s v="Oui"/>
    <n v="62"/>
    <s v="Femme"/>
    <n v="29"/>
  </r>
  <r>
    <s v="190712-025"/>
    <n v="1"/>
    <x v="4"/>
    <d v="2019-07-12T00:00:00"/>
    <d v="2019-07-12T00:00:00"/>
    <s v="16h31"/>
    <s v="ACCÈS"/>
    <s v="Absence de danger"/>
    <s v="Non"/>
    <m/>
    <s v="Homme"/>
    <n v="21"/>
  </r>
  <r>
    <s v="190705-027"/>
    <n v="1"/>
    <x v="4"/>
    <d v="2019-07-05T00:00:00"/>
    <d v="2019-07-05T00:00:00"/>
    <s v="17H02"/>
    <s v="ACCÈS"/>
    <s v="Absence de danger"/>
    <s v="Non"/>
    <m/>
    <s v="Homme"/>
    <n v="38"/>
  </r>
  <r>
    <s v="190702-023"/>
    <n v="1"/>
    <x v="4"/>
    <d v="2019-07-02T00:00:00"/>
    <d v="2019-07-02T00:00:00"/>
    <s v="15h14"/>
    <s v="ACCÈS"/>
    <s v="Danger faible"/>
    <s v="Non"/>
    <m/>
    <s v="Femme"/>
    <n v="20"/>
  </r>
  <r>
    <s v="190724-010"/>
    <n v="1"/>
    <x v="4"/>
    <d v="2019-07-24T00:00:00"/>
    <d v="2019-07-24T00:00:00"/>
    <s v="9h20"/>
    <m/>
    <s v="P.38 (non-consentant)"/>
    <s v="Oui"/>
    <n v="40"/>
    <s v="Femme"/>
    <n v="21"/>
  </r>
  <r>
    <s v="190626-031"/>
    <n v="1"/>
    <x v="4"/>
    <d v="2019-06-26T00:00:00"/>
    <d v="2019-06-26T00:00:00"/>
    <s v="20h15"/>
    <s v="ACCÈS"/>
    <s v="Danger faible"/>
    <s v="Non"/>
    <m/>
    <s v="Femme"/>
    <n v="21"/>
  </r>
  <r>
    <s v="190624-019"/>
    <n v="1"/>
    <x v="4"/>
    <d v="2019-06-24T00:00:00"/>
    <d v="2019-06-24T00:00:00"/>
    <s v="15h40"/>
    <s v="ACCÈS"/>
    <s v="Danger faible"/>
    <s v="Non"/>
    <m/>
    <s v="Homme"/>
    <n v="19"/>
  </r>
  <r>
    <s v="190805-021"/>
    <n v="1"/>
    <x v="4"/>
    <d v="2019-08-05T00:00:00"/>
    <d v="2019-08-05T00:00:00"/>
    <s v="16h45"/>
    <m/>
    <s v="Tentative de suicide"/>
    <s v="Oui"/>
    <n v="11"/>
    <s v="Homme"/>
    <n v="25"/>
  </r>
  <r>
    <s v="190809-001"/>
    <n v="1"/>
    <x v="4"/>
    <d v="2019-08-09T00:00:00"/>
    <d v="2019-08-09T00:00:00"/>
    <s v="02h43"/>
    <m/>
    <s v="Tentative de suicide"/>
    <s v="Oui"/>
    <n v="33"/>
    <s v="Femme"/>
    <n v="18"/>
  </r>
  <r>
    <s v="190613-041a"/>
    <n v="1"/>
    <x v="4"/>
    <d v="2019-06-13T00:00:00"/>
    <d v="2019-06-13T00:00:00"/>
    <s v="22h20"/>
    <s v="ACCÈS"/>
    <s v="Absence de danger"/>
    <s v="Non"/>
    <m/>
    <s v="Homme"/>
    <n v="53"/>
  </r>
  <r>
    <s v="190604-015"/>
    <n v="1"/>
    <x v="4"/>
    <d v="2019-06-04T00:00:00"/>
    <d v="2019-06-04T00:00:00"/>
    <s v="10h36"/>
    <m/>
    <s v="Danger grave et immédiat"/>
    <s v="Oui"/>
    <n v="55"/>
    <s v="Homme"/>
    <n v="9"/>
  </r>
  <r>
    <s v="190601-019A"/>
    <n v="1"/>
    <x v="4"/>
    <d v="2019-06-01T00:00:00"/>
    <d v="2019-06-01T00:00:00"/>
    <s v="19h49"/>
    <s v="ACCÈS"/>
    <s v="Danger modéré"/>
    <s v="Oui"/>
    <n v="32"/>
    <s v="Homme"/>
    <n v="70"/>
  </r>
  <r>
    <s v="190821-004"/>
    <n v="1"/>
    <x v="4"/>
    <d v="2019-08-21T00:00:00"/>
    <d v="2019-08-21T00:00:00"/>
    <s v="09h37"/>
    <s v="DIVERS"/>
    <s v="P.38 (non-consentant)"/>
    <s v="Oui"/>
    <n v="43"/>
    <s v="Homme"/>
    <n v="74"/>
  </r>
  <r>
    <s v="190519-005"/>
    <n v="1"/>
    <x v="4"/>
    <d v="2019-05-19T00:00:00"/>
    <d v="2019-05-19T00:00:00"/>
    <s v="05h04"/>
    <m/>
    <s v="Danger grave et immédiat"/>
    <s v="Oui"/>
    <n v="21"/>
    <s v="Homme"/>
    <n v="21"/>
  </r>
  <r>
    <s v="190514-008"/>
    <n v="1"/>
    <x v="4"/>
    <d v="2019-05-14T00:00:00"/>
    <d v="2019-05-14T00:00:00"/>
    <s v="09h00"/>
    <s v="DPJ/CAFE"/>
    <s v="Danger faible"/>
    <s v="Non"/>
    <m/>
    <s v="Femme"/>
    <n v="27"/>
  </r>
  <r>
    <s v="190512-005"/>
    <n v="1"/>
    <x v="4"/>
    <d v="2019-05-12T00:00:00"/>
    <d v="2019-05-12T00:00:00"/>
    <s v="05h20"/>
    <s v="ACCÈS"/>
    <m/>
    <s v="Oui"/>
    <n v="19"/>
    <s v="Femme"/>
    <n v="26"/>
  </r>
  <r>
    <s v="190508-028"/>
    <n v="1"/>
    <x v="4"/>
    <d v="2019-05-08T00:00:00"/>
    <d v="2019-05-08T00:00:00"/>
    <s v="19h00"/>
    <m/>
    <s v="Danger grave et immédiat"/>
    <s v="Oui"/>
    <n v="42"/>
    <s v="Homme"/>
    <n v="41"/>
  </r>
  <r>
    <s v="190505-025"/>
    <n v="1"/>
    <x v="4"/>
    <d v="2019-05-05T00:00:00"/>
    <d v="2019-05-05T00:00:00"/>
    <s v="23h17"/>
    <m/>
    <s v="Absence de danger"/>
    <s v="Oui"/>
    <m/>
    <s v="Femme"/>
    <n v="20"/>
  </r>
  <r>
    <s v="190505-002"/>
    <n v="1"/>
    <x v="4"/>
    <d v="2019-05-05T00:00:00"/>
    <d v="2019-05-05T00:00:00"/>
    <s v="02h35"/>
    <s v="ACCÈS"/>
    <s v="Danger faible"/>
    <s v="Non"/>
    <m/>
    <s v="Homme"/>
    <n v="27"/>
  </r>
  <r>
    <s v="190427-015"/>
    <n v="1"/>
    <x v="4"/>
    <d v="2019-04-27T00:00:00"/>
    <d v="2019-04-27T00:00:00"/>
    <s v="14h47"/>
    <s v="ACCÈS"/>
    <s v="Danger faible"/>
    <s v="Non"/>
    <m/>
    <s v="Femme"/>
    <n v="64"/>
  </r>
  <r>
    <s v="190923-032"/>
    <n v="1"/>
    <x v="4"/>
    <d v="2019-09-23T00:00:00"/>
    <d v="2019-09-23T00:00:00"/>
    <s v="21h30"/>
    <m/>
    <s v="P.38 (non-consentant)"/>
    <s v="Oui"/>
    <n v="50"/>
    <s v="Homme"/>
    <n v="76"/>
  </r>
  <r>
    <s v="190417-027"/>
    <n v="1"/>
    <x v="4"/>
    <d v="2019-04-17T00:00:00"/>
    <d v="2019-04-17T00:00:00"/>
    <s v="19h41"/>
    <s v="DPJ/CAFE"/>
    <s v="Danger faible"/>
    <s v="Non"/>
    <m/>
    <s v="Femme"/>
    <n v="7"/>
  </r>
  <r>
    <s v="190412-010"/>
    <n v="1"/>
    <x v="4"/>
    <d v="2019-04-12T00:00:00"/>
    <d v="2019-04-12T00:00:00"/>
    <s v="11h15"/>
    <s v="ACCÈS"/>
    <s v="Danger faible"/>
    <s v="Non"/>
    <m/>
    <s v="Homme"/>
    <n v="28"/>
  </r>
  <r>
    <s v="190410-015"/>
    <n v="1"/>
    <x v="4"/>
    <d v="2019-04-10T00:00:00"/>
    <d v="2019-04-10T00:00:00"/>
    <s v="16h26"/>
    <s v="ACCÈS"/>
    <s v="Danger modéré"/>
    <s v="Oui"/>
    <n v="60"/>
    <s v="Homme"/>
    <n v="30"/>
  </r>
  <r>
    <s v="191010-012"/>
    <n v="1"/>
    <x v="4"/>
    <d v="2019-10-10T00:00:00"/>
    <d v="2019-10-10T00:00:00"/>
    <s v="10h00"/>
    <m/>
    <s v="Tentative de suicide"/>
    <s v="Oui"/>
    <n v="47"/>
    <s v="Homme"/>
    <n v="9"/>
  </r>
  <r>
    <s v="191014-027"/>
    <n v="1"/>
    <x v="4"/>
    <d v="2019-10-14T00:00:00"/>
    <d v="2019-10-14T00:00:00"/>
    <s v="22h28"/>
    <s v="ACCÈS"/>
    <s v="Tentative de suicide"/>
    <s v="Oui"/>
    <n v="26"/>
    <s v="Homme"/>
    <n v="20"/>
  </r>
  <r>
    <s v="191023-010"/>
    <n v="1"/>
    <x v="4"/>
    <d v="2019-10-23T00:00:00"/>
    <d v="2019-10-23T00:00:00"/>
    <s v="13h10"/>
    <s v="ACCÈS"/>
    <s v="P.38 (non-consentant)"/>
    <s v="Oui"/>
    <n v="66"/>
    <s v="Femme"/>
    <n v="26"/>
  </r>
  <r>
    <s v="191028-019"/>
    <n v="1"/>
    <x v="4"/>
    <d v="2019-10-28T00:00:00"/>
    <d v="2019-10-28T00:00:00"/>
    <s v="17h05"/>
    <s v="ACCÈS"/>
    <s v="Tentative de suicide"/>
    <s v="Oui"/>
    <n v="28"/>
    <s v="Femme"/>
    <n v="21"/>
  </r>
  <r>
    <s v="190322-010"/>
    <n v="1"/>
    <x v="4"/>
    <d v="2019-03-22T00:00:00"/>
    <d v="2019-03-22T00:00:00"/>
    <s v="15h00"/>
    <s v="ACCÈS"/>
    <s v="Danger faible"/>
    <s v="Non"/>
    <m/>
    <s v="Homme"/>
    <n v="21"/>
  </r>
  <r>
    <s v="191101-026"/>
    <n v="1"/>
    <x v="4"/>
    <d v="2019-11-01T00:00:00"/>
    <d v="2019-11-01T00:00:00"/>
    <s v="20h20"/>
    <s v="DPJ/CAFE"/>
    <s v="P.38 (non-consentant)"/>
    <s v="Oui"/>
    <n v="28"/>
    <s v="Homme"/>
    <n v="16"/>
  </r>
  <r>
    <s v="190313-019"/>
    <n v="1"/>
    <x v="4"/>
    <d v="2019-03-13T00:00:00"/>
    <d v="2019-03-13T00:00:00"/>
    <s v="15h45"/>
    <s v="DIVERS"/>
    <m/>
    <s v="Non"/>
    <m/>
    <s v="Homme"/>
    <n v="7"/>
  </r>
  <r>
    <s v="190312-012"/>
    <n v="1"/>
    <x v="4"/>
    <d v="2019-03-12T00:00:00"/>
    <d v="2019-03-12T00:00:00"/>
    <s v="12h00"/>
    <s v="ACCÈS"/>
    <s v="Danger faible"/>
    <s v="Non"/>
    <m/>
    <s v="Homme"/>
    <n v="28"/>
  </r>
  <r>
    <s v="190312-020"/>
    <n v="1"/>
    <x v="4"/>
    <d v="2019-03-12T00:00:00"/>
    <d v="2019-03-12T00:00:00"/>
    <s v="16h22"/>
    <s v="ACCÈS"/>
    <s v="Absence de danger"/>
    <s v="Non"/>
    <m/>
    <s v="Homme"/>
    <n v="23"/>
  </r>
  <r>
    <s v="191123-015"/>
    <n v="1"/>
    <x v="4"/>
    <d v="2019-11-23T00:00:00"/>
    <d v="2019-11-23T00:00:00"/>
    <s v="17h15"/>
    <m/>
    <s v="P.38 (non-consentant)"/>
    <s v="Oui"/>
    <n v="24"/>
    <s v="Femme"/>
    <n v="32"/>
  </r>
  <r>
    <s v="191201-004"/>
    <n v="1"/>
    <x v="4"/>
    <d v="2019-12-01T00:00:00"/>
    <d v="2019-12-01T00:00:00"/>
    <s v="08H25"/>
    <m/>
    <s v="Tentative de suicide"/>
    <s v="Oui"/>
    <n v="35"/>
    <s v="Femme"/>
    <n v="35"/>
  </r>
  <r>
    <s v="190308-015"/>
    <n v="1"/>
    <x v="4"/>
    <d v="2019-03-08T00:00:00"/>
    <d v="2019-03-08T00:00:00"/>
    <s v="17h15"/>
    <s v="ACCÈS"/>
    <s v="Absence de danger"/>
    <s v="Non"/>
    <m/>
    <s v="Homme"/>
    <n v="23"/>
  </r>
  <r>
    <s v="190221-033"/>
    <n v="1"/>
    <x v="4"/>
    <d v="2019-02-21T00:00:00"/>
    <d v="2019-02-21T00:00:00"/>
    <s v="16h03"/>
    <s v="ACCÈS"/>
    <s v="Danger faible"/>
    <s v="Non"/>
    <m/>
    <s v="Femme"/>
    <n v="46"/>
  </r>
  <r>
    <s v="190220-015"/>
    <n v="1"/>
    <x v="4"/>
    <d v="2019-02-20T00:00:00"/>
    <d v="2019-02-20T00:00:00"/>
    <s v="15h50"/>
    <s v="ACCÈS"/>
    <s v="Absence de danger"/>
    <s v="Non"/>
    <n v="42"/>
    <s v="Femme"/>
    <n v="20"/>
  </r>
  <r>
    <s v="191205-037"/>
    <n v="1"/>
    <x v="4"/>
    <d v="2019-12-05T00:00:00"/>
    <d v="2019-12-05T00:00:00"/>
    <s v="21h28"/>
    <s v="ACCÈS"/>
    <s v="P.38 (non-consentant)"/>
    <s v="Oui"/>
    <n v="17"/>
    <s v="Homme"/>
    <n v="69"/>
  </r>
  <r>
    <s v="190217-013"/>
    <n v="1"/>
    <x v="4"/>
    <d v="2019-02-17T00:00:00"/>
    <d v="2019-02-17T00:00:00"/>
    <s v="16h03"/>
    <s v="ACCÈS"/>
    <s v="Absence de danger"/>
    <s v="Non"/>
    <m/>
    <s v="Homme"/>
    <n v="27"/>
  </r>
  <r>
    <s v="190215-014"/>
    <n v="1"/>
    <x v="4"/>
    <d v="2019-02-15T00:00:00"/>
    <d v="2019-02-15T00:00:00"/>
    <s v="12h23"/>
    <s v="ACCÈS"/>
    <s v="Danger grave et immédiat"/>
    <s v="Oui"/>
    <n v="99"/>
    <s v="Homme"/>
    <n v="69"/>
  </r>
  <r>
    <s v="190121-001"/>
    <n v="1"/>
    <x v="4"/>
    <d v="2019-01-21T00:00:00"/>
    <d v="2019-01-21T00:00:00"/>
    <s v="02h10"/>
    <s v="ACCÈS"/>
    <s v="Danger grave et immédiat"/>
    <s v="Oui"/>
    <s v="51 mins"/>
    <s v="Femme"/>
    <n v="39"/>
  </r>
  <r>
    <s v="190120-004"/>
    <n v="1"/>
    <x v="4"/>
    <d v="2019-01-20T00:00:00"/>
    <d v="2019-01-20T00:00:00"/>
    <s v="09h15"/>
    <s v="ACCÈS"/>
    <s v="Absence de danger"/>
    <s v="Non"/>
    <m/>
    <s v="Homme"/>
    <n v="51"/>
  </r>
  <r>
    <s v="190115-026"/>
    <n v="1"/>
    <x v="4"/>
    <d v="2019-01-15T00:00:00"/>
    <d v="2019-01-15T00:00:00"/>
    <s v="20h30"/>
    <s v="ACCÈS"/>
    <s v="Danger grave et immédiat"/>
    <s v="Oui"/>
    <s v="22 mins"/>
    <s v="Femme"/>
    <n v="21"/>
  </r>
  <r>
    <s v="191227-039"/>
    <n v="1"/>
    <x v="4"/>
    <d v="2019-12-27T00:00:00"/>
    <d v="2019-12-27T00:00:00"/>
    <s v="20h40"/>
    <m/>
    <s v="Tentative de suicide"/>
    <s v="Oui"/>
    <n v="22"/>
    <s v="Femme"/>
    <n v="55"/>
  </r>
  <r>
    <s v="190110-007"/>
    <n v="1"/>
    <x v="5"/>
    <d v="2019-01-10T00:00:00"/>
    <d v="2019-01-10T00:00:00"/>
    <s v="05h45"/>
    <m/>
    <s v="P.38 (non-consentant)"/>
    <s v="Oui"/>
    <s v="68 mins"/>
    <s v="Homme"/>
    <n v="57"/>
  </r>
  <r>
    <s v="190512-023"/>
    <n v="1"/>
    <x v="5"/>
    <d v="2019-05-12T00:00:00"/>
    <d v="2019-05-12T00:00:00"/>
    <s v="16h06"/>
    <s v="ACCÈS"/>
    <s v="P.38 (non-consentant)"/>
    <s v="Oui"/>
    <n v="45"/>
    <s v="Homme"/>
    <n v="40"/>
  </r>
  <r>
    <s v="190526-022"/>
    <n v="1"/>
    <x v="5"/>
    <d v="2019-05-26T00:00:00"/>
    <d v="2019-05-26T00:00:00"/>
    <s v="22h28"/>
    <s v="ACCÈS"/>
    <s v="P.38 (non-consentant)"/>
    <s v="Oui"/>
    <n v="55"/>
    <s v="Homme"/>
    <n v="55"/>
  </r>
  <r>
    <s v="190528-026"/>
    <n v="1"/>
    <x v="5"/>
    <d v="2019-05-28T00:00:00"/>
    <d v="2019-05-28T00:00:00"/>
    <s v="21h00"/>
    <s v="ACCÈS"/>
    <s v="P.38 (non-consentant)"/>
    <s v="Oui"/>
    <n v="45"/>
    <s v="Femme"/>
    <n v="87"/>
  </r>
  <r>
    <s v="190717-043"/>
    <n v="1"/>
    <x v="5"/>
    <d v="2019-07-17T00:00:00"/>
    <d v="2019-07-17T00:00:00"/>
    <s v="21h21"/>
    <m/>
    <s v="Tentative de suicide"/>
    <s v="Oui"/>
    <n v="37"/>
    <s v="Homme"/>
    <n v="26"/>
  </r>
  <r>
    <s v="190615-001a"/>
    <n v="1"/>
    <x v="5"/>
    <d v="2019-06-15T00:00:00"/>
    <d v="2019-06-15T00:00:00"/>
    <m/>
    <m/>
    <s v="Absence de danger"/>
    <s v="Non"/>
    <m/>
    <s v="Femme"/>
    <n v="27"/>
  </r>
  <r>
    <s v="190612-007"/>
    <n v="1"/>
    <x v="5"/>
    <d v="2019-06-12T00:00:00"/>
    <d v="2019-06-12T00:00:00"/>
    <s v="11H12"/>
    <s v="DPJ/CAFE"/>
    <s v="Absence de danger"/>
    <s v="Non"/>
    <m/>
    <s v="Femme"/>
    <n v="14"/>
  </r>
  <r>
    <s v="190811-021"/>
    <n v="1"/>
    <x v="5"/>
    <d v="2019-08-11T00:00:00"/>
    <d v="2019-08-11T00:00:00"/>
    <s v="17h30"/>
    <s v="ACCÈS"/>
    <s v="P.38 (non-consentant)"/>
    <s v="Oui"/>
    <n v="57"/>
    <s v="Homme"/>
    <n v="39"/>
  </r>
  <r>
    <s v="190528-027"/>
    <n v="1"/>
    <x v="5"/>
    <d v="2019-05-28T00:00:00"/>
    <d v="2019-05-28T00:00:00"/>
    <s v="22h10"/>
    <m/>
    <s v="Danger faible"/>
    <s v="Oui"/>
    <n v="20"/>
    <s v="Homme"/>
    <n v="58"/>
  </r>
  <r>
    <s v="190517-015"/>
    <n v="1"/>
    <x v="5"/>
    <d v="2019-05-17T00:00:00"/>
    <d v="2019-05-17T00:00:00"/>
    <s v="14h10"/>
    <m/>
    <m/>
    <s v="Oui"/>
    <n v="70"/>
    <s v="Femme"/>
    <n v="94"/>
  </r>
  <r>
    <s v="191104-006"/>
    <n v="1"/>
    <x v="5"/>
    <d v="2019-11-04T00:00:00"/>
    <d v="2019-11-04T00:00:00"/>
    <s v="09h45"/>
    <m/>
    <s v="Tentative de suicide"/>
    <s v="Oui"/>
    <n v="52"/>
    <s v="Femme"/>
    <n v="55"/>
  </r>
  <r>
    <s v="190308-028"/>
    <n v="1"/>
    <x v="5"/>
    <d v="2019-03-08T00:00:00"/>
    <d v="2019-03-08T00:00:00"/>
    <s v="21h23"/>
    <s v="DPJ/CAFE"/>
    <s v="Danger faible"/>
    <s v="Non"/>
    <m/>
    <s v="Femme"/>
    <n v="13"/>
  </r>
  <r>
    <s v="190304-030"/>
    <n v="1"/>
    <x v="5"/>
    <d v="2019-03-06T00:00:00"/>
    <d v="2019-03-06T00:00:00"/>
    <m/>
    <s v="ACCÈS"/>
    <s v="Absence de danger"/>
    <s v="Non"/>
    <m/>
    <s v="Femme"/>
    <n v="23"/>
  </r>
  <r>
    <s v="190227-034"/>
    <n v="1"/>
    <x v="5"/>
    <d v="2019-02-27T00:00:00"/>
    <d v="2019-02-27T00:00:00"/>
    <s v="17h20"/>
    <m/>
    <m/>
    <s v="Oui"/>
    <n v="100"/>
    <s v="Homme"/>
    <n v="29"/>
  </r>
  <r>
    <s v="190222-008"/>
    <n v="1"/>
    <x v="5"/>
    <d v="2019-02-22T00:00:00"/>
    <d v="2019-02-22T00:00:00"/>
    <s v="11h30"/>
    <s v="DPJ/CAFE"/>
    <s v="Danger modéré"/>
    <s v="Non"/>
    <m/>
    <s v="Homme"/>
    <n v="7"/>
  </r>
  <r>
    <s v="191231-014a"/>
    <n v="2"/>
    <x v="6"/>
    <d v="2019-12-31T00:00:00"/>
    <d v="2019-12-31T00:00:00"/>
    <s v="14h06"/>
    <s v="ACCÈS"/>
    <s v="Tentative de suicide"/>
    <s v="Oui"/>
    <n v="32"/>
    <s v="Homme"/>
    <n v="51"/>
  </r>
  <r>
    <s v="191218-003"/>
    <n v="2"/>
    <x v="6"/>
    <d v="2019-12-18T00:00:00"/>
    <d v="2019-12-18T00:00:00"/>
    <s v="00h11"/>
    <s v="DPJ/CAFE"/>
    <s v="Danger faible"/>
    <s v="Non"/>
    <m/>
    <s v="Femme"/>
    <n v="13"/>
  </r>
  <r>
    <s v="191217-039"/>
    <n v="2"/>
    <x v="6"/>
    <d v="2019-12-17T00:00:00"/>
    <d v="2019-12-17T00:00:00"/>
    <s v="22h24"/>
    <s v="ACCÈS"/>
    <s v="Absence de danger"/>
    <s v="Non"/>
    <m/>
    <s v="Homme"/>
    <n v="38"/>
  </r>
  <r>
    <s v="191214-005"/>
    <n v="2"/>
    <x v="6"/>
    <d v="2019-12-14T00:00:00"/>
    <d v="2019-12-14T00:00:00"/>
    <s v="10h56"/>
    <s v="ACCÈS"/>
    <s v="Danger faible"/>
    <s v="Non"/>
    <m/>
    <s v="Homme"/>
    <n v="48"/>
  </r>
  <r>
    <s v="191214-021"/>
    <n v="2"/>
    <x v="6"/>
    <d v="2019-12-14T00:00:00"/>
    <d v="2019-12-14T00:00:00"/>
    <m/>
    <s v="ACCÈS"/>
    <s v="Absence de danger"/>
    <s v="Non"/>
    <m/>
    <s v="Homme"/>
    <n v="24"/>
  </r>
  <r>
    <s v="191213-027"/>
    <n v="2"/>
    <x v="6"/>
    <d v="2019-12-13T00:00:00"/>
    <d v="2019-12-13T00:00:00"/>
    <s v="18h00"/>
    <s v="ACCÈS"/>
    <s v="P.38 (non-consentant)"/>
    <s v="Oui"/>
    <n v="40"/>
    <s v="Femme"/>
    <n v="21"/>
  </r>
  <r>
    <s v="191213-009"/>
    <n v="2"/>
    <x v="6"/>
    <d v="2019-12-13T00:00:00"/>
    <d v="2019-12-13T00:00:00"/>
    <s v="10h40"/>
    <s v="ACCÈS"/>
    <s v="Danger faible"/>
    <s v="Non"/>
    <m/>
    <s v="Homme"/>
    <n v="49"/>
  </r>
  <r>
    <s v="191212-033"/>
    <n v="2"/>
    <x v="6"/>
    <d v="2019-12-12T00:00:00"/>
    <d v="2019-12-12T00:00:00"/>
    <s v="23h45"/>
    <s v="ACCÈS"/>
    <s v="Absence de danger"/>
    <s v="Non"/>
    <m/>
    <s v="Femme"/>
    <n v="66"/>
  </r>
  <r>
    <s v="191209-022"/>
    <n v="2"/>
    <x v="6"/>
    <d v="2019-12-09T00:00:00"/>
    <d v="2019-12-09T00:00:00"/>
    <s v="15h15"/>
    <m/>
    <s v="P.38 (non-consentant)"/>
    <s v="Oui"/>
    <n v="45"/>
    <s v="Femme"/>
    <n v="15"/>
  </r>
  <r>
    <s v="191209-021"/>
    <n v="2"/>
    <x v="6"/>
    <d v="2019-12-09T00:00:00"/>
    <d v="2019-12-09T00:00:00"/>
    <s v="16h35"/>
    <s v="ACCÈS"/>
    <s v="P.38 (non-consentant)"/>
    <s v="Oui"/>
    <m/>
    <s v="Homme"/>
    <n v="42"/>
  </r>
  <r>
    <s v="191208-006"/>
    <n v="2"/>
    <x v="6"/>
    <d v="2019-12-08T00:00:00"/>
    <d v="2019-12-08T00:00:00"/>
    <s v="11h45"/>
    <s v="ACCÈS"/>
    <s v="Danger faible"/>
    <s v="Non"/>
    <m/>
    <s v="Homme"/>
    <n v="54"/>
  </r>
  <r>
    <s v="191204-010"/>
    <n v="2"/>
    <x v="6"/>
    <d v="2019-12-04T00:00:00"/>
    <d v="2019-12-04T00:00:00"/>
    <s v="11h00"/>
    <s v="ACCÈS"/>
    <s v="Danger faible"/>
    <s v="Non"/>
    <m/>
    <s v="Homme"/>
    <n v="29"/>
  </r>
  <r>
    <s v="191202-009"/>
    <n v="2"/>
    <x v="6"/>
    <d v="2019-12-02T00:00:00"/>
    <d v="2019-12-02T00:00:00"/>
    <s v="12h30"/>
    <s v="DPJ/CAFE"/>
    <s v="Danger faible"/>
    <s v="Non"/>
    <m/>
    <s v="Homme"/>
    <n v="16"/>
  </r>
  <r>
    <s v="191128-026"/>
    <n v="2"/>
    <x v="6"/>
    <d v="2019-11-28T00:00:00"/>
    <d v="2019-11-28T00:00:00"/>
    <s v="17h15"/>
    <s v="ACCÈS"/>
    <s v="Danger modéré"/>
    <s v="Non"/>
    <m/>
    <s v="Femme"/>
    <n v="42"/>
  </r>
  <r>
    <s v="191128-045"/>
    <n v="2"/>
    <x v="6"/>
    <d v="2019-11-28T00:00:00"/>
    <d v="2019-11-28T00:00:00"/>
    <s v="19h30"/>
    <s v="ACCÈS"/>
    <s v="Danger faible"/>
    <s v="Non"/>
    <m/>
    <s v="Homme"/>
    <n v="58"/>
  </r>
  <r>
    <s v="191117-009"/>
    <n v="2"/>
    <x v="6"/>
    <d v="2019-11-17T00:00:00"/>
    <d v="2019-11-17T00:00:00"/>
    <s v="12h25"/>
    <s v="ACCÈS"/>
    <s v="P.38 (non-consentant)"/>
    <s v="Oui"/>
    <n v="36"/>
    <s v="Homme"/>
    <n v="28"/>
  </r>
  <r>
    <s v="191116-015"/>
    <n v="2"/>
    <x v="6"/>
    <d v="2019-11-16T00:00:00"/>
    <d v="2019-11-16T00:00:00"/>
    <s v="16h15"/>
    <s v="ACCÈS"/>
    <s v="Danger faible"/>
    <s v="Non"/>
    <m/>
    <s v="Homme"/>
    <n v="28"/>
  </r>
  <r>
    <s v="191110-007"/>
    <n v="2"/>
    <x v="6"/>
    <d v="2019-11-10T00:00:00"/>
    <d v="2019-11-10T00:00:00"/>
    <s v="08h40"/>
    <s v="ACCÈS"/>
    <s v="Danger faible"/>
    <s v="Non"/>
    <m/>
    <s v="Homme"/>
    <n v="40"/>
  </r>
  <r>
    <s v="191107-021"/>
    <n v="2"/>
    <x v="6"/>
    <d v="2019-11-07T00:00:00"/>
    <d v="2019-11-07T00:00:00"/>
    <s v="17h18"/>
    <s v="DPJ/CAFE"/>
    <s v="P.38 (non-consentant)"/>
    <s v="Oui"/>
    <n v="30"/>
    <s v="Femme"/>
    <n v="17"/>
  </r>
  <r>
    <s v="191107-034"/>
    <n v="2"/>
    <x v="6"/>
    <d v="2019-11-07T00:00:00"/>
    <d v="2019-11-07T00:00:00"/>
    <s v="21H31"/>
    <s v="ACCÈS"/>
    <s v="P.38 (non-consentant)"/>
    <s v="Oui"/>
    <n v="49"/>
    <s v="Femme"/>
    <n v="48"/>
  </r>
  <r>
    <s v="191106-017"/>
    <n v="2"/>
    <x v="6"/>
    <d v="2019-11-06T00:00:00"/>
    <d v="2019-11-06T00:00:00"/>
    <s v="14h45"/>
    <s v="DPJ/CAFE"/>
    <s v="absence de transport"/>
    <s v="Non"/>
    <m/>
    <s v="Femme"/>
    <n v="17"/>
  </r>
  <r>
    <s v="191105-030A"/>
    <n v="2"/>
    <x v="6"/>
    <d v="2019-11-05T00:00:00"/>
    <d v="2019-11-05T00:00:00"/>
    <s v="23H20"/>
    <s v="DPJ/CAFE"/>
    <s v="absence de transport"/>
    <s v="Non"/>
    <m/>
    <s v="Femme"/>
    <n v="17"/>
  </r>
  <r>
    <s v="191027-030"/>
    <n v="2"/>
    <x v="6"/>
    <d v="2019-10-27T00:00:00"/>
    <d v="2019-10-27T00:00:00"/>
    <s v="00h00"/>
    <s v="ACCÈS"/>
    <s v="Danger grave et immédiat"/>
    <s v="Oui"/>
    <n v="25"/>
    <s v="Femme"/>
    <n v="18"/>
  </r>
  <r>
    <s v="191023-032"/>
    <n v="2"/>
    <x v="6"/>
    <d v="2019-10-23T00:00:00"/>
    <d v="2019-10-23T00:00:00"/>
    <s v="22h14"/>
    <s v="ACCÈS"/>
    <s v="P.38 (non-consentant)"/>
    <s v="Oui"/>
    <n v="35"/>
    <s v="Femme"/>
    <n v="48"/>
  </r>
  <r>
    <s v="191022-038"/>
    <n v="2"/>
    <x v="6"/>
    <d v="2019-10-21T00:00:00"/>
    <d v="2019-10-21T00:00:00"/>
    <s v="23h30"/>
    <s v="ACCÈS"/>
    <s v="Danger faible"/>
    <s v="Non"/>
    <m/>
    <s v="Homme"/>
    <n v="30"/>
  </r>
  <r>
    <s v="191019-036"/>
    <n v="2"/>
    <x v="6"/>
    <d v="2019-10-19T00:00:00"/>
    <d v="2019-10-19T00:00:00"/>
    <s v="23h36"/>
    <s v="ACCÈS"/>
    <s v="Danger faible"/>
    <s v="Non"/>
    <m/>
    <s v="Homme"/>
    <n v="29"/>
  </r>
  <r>
    <s v="191015-009"/>
    <n v="2"/>
    <x v="6"/>
    <d v="2019-10-15T00:00:00"/>
    <d v="2019-10-15T00:00:00"/>
    <s v="09h30"/>
    <s v="ACCÈS"/>
    <s v="Danger grave mais non immédiat"/>
    <s v="Oui"/>
    <n v="28"/>
    <s v="Femme"/>
    <n v="74"/>
  </r>
  <r>
    <s v="191006-018"/>
    <n v="2"/>
    <x v="6"/>
    <d v="2019-10-06T00:00:00"/>
    <d v="2019-10-06T00:00:00"/>
    <s v="20h35"/>
    <s v="ACCÈS"/>
    <s v="P.38 (non-consentant)"/>
    <s v="Oui"/>
    <n v="20"/>
    <s v="Homme"/>
    <n v="24"/>
  </r>
  <r>
    <s v="191005-017"/>
    <n v="2"/>
    <x v="6"/>
    <d v="2019-10-05T00:00:00"/>
    <d v="2019-10-05T00:00:00"/>
    <s v="16h31"/>
    <s v="ACCÈS"/>
    <s v="Danger faible"/>
    <s v="Non"/>
    <m/>
    <s v="Femme"/>
    <n v="53"/>
  </r>
  <r>
    <s v="191002-030"/>
    <n v="2"/>
    <x v="6"/>
    <d v="2019-10-02T00:00:00"/>
    <d v="2019-10-02T00:00:00"/>
    <s v="20h10"/>
    <s v="ACCÈS"/>
    <s v="P.38 (non-consentant)"/>
    <s v="Oui"/>
    <n v="25"/>
    <s v="Femme"/>
    <n v="53"/>
  </r>
  <r>
    <s v="190926-022"/>
    <n v="2"/>
    <x v="6"/>
    <d v="2019-09-26T00:00:00"/>
    <d v="2019-09-26T00:00:00"/>
    <s v="16h30"/>
    <s v="ACCÈS"/>
    <s v="Absence de danger"/>
    <s v="Non"/>
    <m/>
    <s v="Homme"/>
    <n v="27"/>
  </r>
  <r>
    <s v="190926-03"/>
    <n v="2"/>
    <x v="6"/>
    <d v="2019-09-26T00:00:00"/>
    <d v="2019-09-26T00:00:00"/>
    <s v="20h30"/>
    <m/>
    <m/>
    <s v="Oui"/>
    <n v="26"/>
    <s v="Homme"/>
    <n v="32"/>
  </r>
  <r>
    <s v="190920-016"/>
    <n v="2"/>
    <x v="6"/>
    <d v="2019-09-20T00:00:00"/>
    <d v="2019-09-20T00:00:00"/>
    <s v="13h23"/>
    <s v="ACCÈS"/>
    <s v="Absence de danger"/>
    <s v="Non"/>
    <m/>
    <s v="Femme"/>
    <n v="27"/>
  </r>
  <r>
    <s v="190916-035"/>
    <n v="2"/>
    <x v="6"/>
    <d v="2019-09-16T00:00:00"/>
    <d v="2019-09-16T00:00:00"/>
    <s v="23h00"/>
    <m/>
    <s v="Tentative de suicide"/>
    <s v="Oui"/>
    <n v="30"/>
    <s v="Femme"/>
    <n v="48"/>
  </r>
  <r>
    <s v="190915-005"/>
    <n v="2"/>
    <x v="6"/>
    <d v="2019-09-15T00:00:00"/>
    <d v="2019-09-15T00:00:00"/>
    <s v="07h40"/>
    <m/>
    <s v="P.38 (non-consentant)"/>
    <s v="Oui"/>
    <n v="30"/>
    <s v="Homme"/>
    <n v="76"/>
  </r>
  <r>
    <s v="190910-019"/>
    <n v="2"/>
    <x v="6"/>
    <d v="2019-09-10T00:00:00"/>
    <d v="2019-09-10T00:00:00"/>
    <s v="16h05"/>
    <s v="CCPSHRR"/>
    <s v="Danger faible"/>
    <s v="Non"/>
    <m/>
    <s v="Femme"/>
    <n v="53"/>
  </r>
  <r>
    <s v="190907-019"/>
    <n v="2"/>
    <x v="6"/>
    <d v="2019-09-07T00:00:00"/>
    <d v="2019-09-07T00:00:00"/>
    <s v="13h45"/>
    <m/>
    <s v="Tentative de suicide"/>
    <s v="Oui"/>
    <n v="43"/>
    <s v="Homme"/>
    <n v="66"/>
  </r>
  <r>
    <s v="190904-025"/>
    <n v="2"/>
    <x v="6"/>
    <d v="2019-09-04T00:00:00"/>
    <d v="2019-09-04T00:00:00"/>
    <s v="20h15"/>
    <m/>
    <s v="P.38 (non-consentant)"/>
    <s v="Oui"/>
    <n v="38"/>
    <s v="Homme"/>
    <n v="33"/>
  </r>
  <r>
    <s v="190903-033"/>
    <n v="2"/>
    <x v="6"/>
    <d v="2019-09-03T00:00:00"/>
    <d v="2019-09-03T00:00:00"/>
    <s v="16h20"/>
    <m/>
    <s v="Danger faible"/>
    <s v="Non"/>
    <m/>
    <s v="Femme"/>
    <n v="23"/>
  </r>
  <r>
    <s v="190901-025"/>
    <n v="2"/>
    <x v="6"/>
    <d v="2019-09-01T00:00:00"/>
    <d v="2019-09-01T00:00:00"/>
    <s v="16h55"/>
    <m/>
    <s v="Tentative de suicide"/>
    <s v="Oui"/>
    <n v="47"/>
    <s v="Homme"/>
    <n v="24"/>
  </r>
  <r>
    <s v="190823-028"/>
    <n v="2"/>
    <x v="6"/>
    <d v="2019-08-28T00:00:00"/>
    <d v="2019-08-28T00:00:00"/>
    <s v="18h20"/>
    <m/>
    <s v="Tentative de suicide"/>
    <s v="Oui"/>
    <m/>
    <s v="Femme"/>
    <n v="42"/>
  </r>
  <r>
    <s v="190826-035"/>
    <n v="2"/>
    <x v="6"/>
    <d v="2019-08-26T00:00:00"/>
    <d v="2019-08-26T00:00:00"/>
    <s v="02h00"/>
    <m/>
    <s v="P.38 (non-consentant)"/>
    <s v="Oui"/>
    <n v="48"/>
    <s v="Homme"/>
    <n v="15"/>
  </r>
  <r>
    <s v="190826-017"/>
    <n v="2"/>
    <x v="6"/>
    <d v="2019-08-26T00:00:00"/>
    <d v="2019-08-26T00:00:00"/>
    <s v="15h30"/>
    <s v="DPJ/CAFE"/>
    <s v="Absence de danger"/>
    <s v="Non"/>
    <m/>
    <s v="Homme"/>
    <n v="9"/>
  </r>
  <r>
    <s v="190821-002"/>
    <n v="2"/>
    <x v="6"/>
    <d v="2019-08-21T00:00:00"/>
    <d v="2019-08-21T00:00:00"/>
    <s v="02h20"/>
    <m/>
    <s v="Danger modéré"/>
    <s v="Oui"/>
    <n v="27"/>
    <s v="Femme"/>
    <n v="25"/>
  </r>
  <r>
    <s v="190819-012"/>
    <n v="2"/>
    <x v="6"/>
    <d v="2019-08-20T00:00:00"/>
    <d v="2019-08-20T00:00:00"/>
    <s v="08h00"/>
    <s v="ACCÈS"/>
    <s v="Danger faible"/>
    <s v="Non"/>
    <m/>
    <s v="Homme"/>
    <n v="57"/>
  </r>
  <r>
    <s v="180816-005"/>
    <n v="2"/>
    <x v="6"/>
    <d v="2019-08-16T00:00:00"/>
    <d v="2019-08-16T00:00:00"/>
    <s v="06h45"/>
    <m/>
    <s v="Danger grave et immédiat"/>
    <s v="Oui"/>
    <n v="50"/>
    <s v="Femme"/>
    <n v="29"/>
  </r>
  <r>
    <s v="190816-030"/>
    <n v="2"/>
    <x v="6"/>
    <d v="2019-08-16T00:00:00"/>
    <d v="2019-08-16T00:00:00"/>
    <s v="15h30"/>
    <s v="DIVERS"/>
    <s v="P.38 (non-consentant)"/>
    <s v="Oui"/>
    <m/>
    <s v="Femme"/>
    <n v="51"/>
  </r>
  <r>
    <s v="190808-021"/>
    <n v="2"/>
    <x v="6"/>
    <d v="2019-08-08T00:00:00"/>
    <d v="2019-08-08T00:00:00"/>
    <s v="17h45"/>
    <m/>
    <s v="P.38 (non-consentant)"/>
    <s v="Oui"/>
    <n v="40"/>
    <s v="Femme"/>
    <n v="57"/>
  </r>
  <r>
    <s v="190802-002"/>
    <n v="2"/>
    <x v="6"/>
    <d v="2019-08-02T00:00:00"/>
    <d v="2019-08-02T00:00:00"/>
    <s v="03h30"/>
    <m/>
    <s v="Danger modéré"/>
    <s v="Oui"/>
    <n v="50"/>
    <s v="Homme"/>
    <n v="40"/>
  </r>
  <r>
    <s v="190731-030"/>
    <n v="2"/>
    <x v="6"/>
    <d v="2019-07-31T00:00:00"/>
    <d v="2019-07-31T00:00:00"/>
    <s v="21h12"/>
    <m/>
    <s v="P.38 (non-consentant)"/>
    <s v="Oui"/>
    <n v="70"/>
    <s v="Femme"/>
    <n v="17"/>
  </r>
  <r>
    <s v="190728-019"/>
    <n v="2"/>
    <x v="6"/>
    <d v="2019-07-28T00:00:00"/>
    <d v="2019-07-28T00:00:00"/>
    <s v="17h21"/>
    <m/>
    <s v="P.38 (non-consentant)"/>
    <s v="Oui"/>
    <n v="22"/>
    <s v="Homme"/>
    <n v="30"/>
  </r>
  <r>
    <s v="190717-023"/>
    <n v="2"/>
    <x v="6"/>
    <d v="2019-07-17T00:00:00"/>
    <d v="2019-07-17T00:00:00"/>
    <s v="14h55"/>
    <m/>
    <s v="Tentative de suicide"/>
    <s v="Oui"/>
    <n v="52"/>
    <s v="Homme"/>
    <n v="55"/>
  </r>
  <r>
    <s v="190715-002"/>
    <n v="2"/>
    <x v="6"/>
    <d v="2019-07-15T00:00:00"/>
    <d v="2019-07-15T00:00:00"/>
    <s v="02h45"/>
    <m/>
    <s v="P.38 (non-consentant)"/>
    <s v="Oui"/>
    <n v="24"/>
    <s v="Homme"/>
    <n v="39"/>
  </r>
  <r>
    <s v="190712-005"/>
    <n v="2"/>
    <x v="6"/>
    <d v="2019-07-12T00:00:00"/>
    <d v="2019-07-12T00:00:00"/>
    <s v="03H53"/>
    <m/>
    <s v="P.38 (non-consentant)"/>
    <s v="Oui"/>
    <n v="19"/>
    <s v="Homme"/>
    <n v="22"/>
  </r>
  <r>
    <s v="190711-028"/>
    <n v="2"/>
    <x v="6"/>
    <d v="2019-07-11T00:00:00"/>
    <d v="2019-07-11T00:00:00"/>
    <s v="19h26"/>
    <m/>
    <s v="P.38 (non-consentant)"/>
    <s v="Oui"/>
    <n v="31"/>
    <s v="Femme"/>
    <n v="40"/>
  </r>
  <r>
    <s v="190709-028"/>
    <n v="2"/>
    <x v="6"/>
    <d v="2019-07-09T00:00:00"/>
    <d v="2019-07-09T00:00:00"/>
    <s v="21h15"/>
    <m/>
    <s v="Danger grave et immédiat"/>
    <s v="Oui"/>
    <n v="26"/>
    <s v="Femme"/>
    <n v="57"/>
  </r>
  <r>
    <s v="190629-006"/>
    <n v="2"/>
    <x v="6"/>
    <d v="2019-06-29T00:00:00"/>
    <d v="2019-06-29T00:00:00"/>
    <s v="04H46"/>
    <m/>
    <s v="Danger modéré"/>
    <s v="Oui"/>
    <n v="51"/>
    <s v="Homme"/>
    <n v="19"/>
  </r>
  <r>
    <s v="190628-002"/>
    <n v="2"/>
    <x v="6"/>
    <d v="2019-06-28T00:00:00"/>
    <d v="2019-06-28T00:00:00"/>
    <s v="01H40"/>
    <m/>
    <s v="P.38 (non-consentant)"/>
    <s v="Oui"/>
    <s v="1H54"/>
    <s v="Homme"/>
    <n v="33"/>
  </r>
  <r>
    <s v="190626-038"/>
    <n v="2"/>
    <x v="6"/>
    <d v="2019-06-26T00:00:00"/>
    <d v="2019-06-26T00:00:00"/>
    <s v="22h44"/>
    <m/>
    <s v="Danger modéré"/>
    <s v="Oui"/>
    <n v="25"/>
    <s v="Homme"/>
    <n v="20"/>
  </r>
  <r>
    <s v="190625-022"/>
    <n v="2"/>
    <x v="6"/>
    <d v="2019-06-25T00:00:00"/>
    <d v="2019-06-25T00:00:00"/>
    <s v="17h20"/>
    <m/>
    <s v="P.38 (non-consentant)"/>
    <s v="Oui"/>
    <n v="40"/>
    <s v="Homme"/>
    <n v="39"/>
  </r>
  <r>
    <s v="190621-023a"/>
    <n v="2"/>
    <x v="6"/>
    <d v="2019-06-21T00:00:00"/>
    <d v="2019-06-21T00:00:00"/>
    <s v="15h33"/>
    <m/>
    <s v="P.38 (non-consentant)"/>
    <s v="Oui"/>
    <n v="26"/>
    <s v="Homme"/>
    <n v="88"/>
  </r>
  <r>
    <s v="190613-029"/>
    <n v="2"/>
    <x v="6"/>
    <d v="2019-06-13T00:00:00"/>
    <d v="2019-06-13T00:00:00"/>
    <s v="17h27"/>
    <m/>
    <s v="Danger grave et immédiat"/>
    <s v="Oui"/>
    <n v="21"/>
    <s v="Femme"/>
    <n v="55"/>
  </r>
  <r>
    <s v="190611-046"/>
    <n v="2"/>
    <x v="6"/>
    <d v="2019-06-11T00:00:00"/>
    <d v="2019-06-11T00:00:00"/>
    <s v="20H57"/>
    <s v="DPJ/CAFE"/>
    <s v="Danger faible"/>
    <s v="Non"/>
    <m/>
    <s v="Homme"/>
    <n v="15"/>
  </r>
  <r>
    <s v="190607-015"/>
    <n v="2"/>
    <x v="6"/>
    <d v="2019-06-07T00:00:00"/>
    <d v="2019-06-07T00:00:00"/>
    <s v="10h40"/>
    <m/>
    <s v="P.38 (non-consentant)"/>
    <s v="Oui"/>
    <n v="65"/>
    <s v="Homme"/>
    <n v="41"/>
  </r>
  <r>
    <s v="190604-029"/>
    <n v="2"/>
    <x v="6"/>
    <d v="2019-06-04T00:00:00"/>
    <d v="2019-06-04T00:00:00"/>
    <s v="17h28"/>
    <m/>
    <s v="P.38 (non-consentant)"/>
    <s v="Oui"/>
    <n v="40"/>
    <s v="Homme"/>
    <n v="41"/>
  </r>
  <r>
    <s v="190601-021"/>
    <n v="2"/>
    <x v="6"/>
    <d v="2019-06-01T00:00:00"/>
    <d v="2019-06-01T00:00:00"/>
    <s v="20h35"/>
    <m/>
    <s v="P.38 (non-consentant)"/>
    <s v="Oui"/>
    <n v="40"/>
    <s v="Homme"/>
    <n v="47"/>
  </r>
  <r>
    <s v="190531-035"/>
    <n v="2"/>
    <x v="6"/>
    <d v="2019-05-31T00:00:00"/>
    <d v="2019-05-31T00:00:00"/>
    <s v="21h19"/>
    <s v="DPJ/CAFE"/>
    <s v="Danger faible"/>
    <s v="Non"/>
    <m/>
    <s v="Femme"/>
    <n v="15"/>
  </r>
  <r>
    <s v="190527-020"/>
    <n v="2"/>
    <x v="6"/>
    <d v="2019-05-27T00:00:00"/>
    <d v="2019-05-27T00:00:00"/>
    <s v="20h25"/>
    <m/>
    <s v="P.38 (non-consentant)"/>
    <s v="Oui"/>
    <n v="48"/>
    <s v="Femme"/>
    <n v="23"/>
  </r>
  <r>
    <s v="190527-010"/>
    <n v="2"/>
    <x v="6"/>
    <d v="2019-05-27T00:00:00"/>
    <d v="2019-05-27T00:00:00"/>
    <s v="14h07"/>
    <m/>
    <m/>
    <s v="Oui"/>
    <n v="61"/>
    <s v="Homme"/>
    <n v="32"/>
  </r>
  <r>
    <s v="190525-006"/>
    <n v="2"/>
    <x v="6"/>
    <d v="2019-05-25T00:00:00"/>
    <d v="2019-05-25T00:00:00"/>
    <s v="07h26"/>
    <m/>
    <s v="Danger faible"/>
    <s v="Oui"/>
    <m/>
    <s v="Femme"/>
    <n v="65"/>
  </r>
  <r>
    <s v="190524-029"/>
    <n v="2"/>
    <x v="6"/>
    <d v="2019-05-24T00:00:00"/>
    <d v="2019-05-24T00:00:00"/>
    <s v="19h40"/>
    <m/>
    <s v="Tentative de suicide"/>
    <s v="Oui"/>
    <n v="33"/>
    <s v="Femme"/>
    <n v="55"/>
  </r>
  <r>
    <s v="190518-018"/>
    <n v="2"/>
    <x v="6"/>
    <d v="2019-05-18T00:00:00"/>
    <d v="2019-05-18T00:00:00"/>
    <s v="20h54"/>
    <m/>
    <s v="P.38 (non-consentant)"/>
    <s v="Oui"/>
    <n v="20"/>
    <s v="Homme"/>
    <n v="47"/>
  </r>
  <r>
    <s v="190511-017"/>
    <n v="2"/>
    <x v="6"/>
    <d v="2019-05-11T00:00:00"/>
    <d v="2019-05-11T00:00:00"/>
    <s v="17h27"/>
    <m/>
    <s v="P.38 (non-consentant)"/>
    <s v="Oui"/>
    <n v="20"/>
    <s v="Homme"/>
    <n v="66"/>
  </r>
  <r>
    <s v="190510-001"/>
    <n v="2"/>
    <x v="6"/>
    <d v="2019-05-10T00:00:00"/>
    <d v="2019-05-10T00:00:00"/>
    <s v="04h06"/>
    <m/>
    <s v="P.38 (non-consentant)"/>
    <s v="Oui"/>
    <m/>
    <s v="Femme"/>
    <n v="48"/>
  </r>
  <r>
    <s v="190510-004"/>
    <n v="2"/>
    <x v="6"/>
    <d v="2019-05-10T00:00:00"/>
    <d v="2019-05-10T00:00:00"/>
    <s v="07h56"/>
    <m/>
    <s v="P.38 (non-consentant)"/>
    <s v="Oui"/>
    <n v="26"/>
    <s v="Femme"/>
    <n v="29"/>
  </r>
  <r>
    <s v="190506-043"/>
    <n v="2"/>
    <x v="6"/>
    <d v="2019-05-06T00:00:00"/>
    <d v="2019-05-06T00:00:00"/>
    <s v="23h10"/>
    <s v="DPJ/CAFE"/>
    <m/>
    <s v="Non"/>
    <m/>
    <s v="Homme"/>
    <n v="15"/>
  </r>
  <r>
    <s v="190501-011"/>
    <n v="2"/>
    <x v="6"/>
    <d v="2019-05-02T00:00:00"/>
    <d v="2019-05-02T00:00:00"/>
    <s v="11h38"/>
    <m/>
    <s v="P.38 (non-consentant)"/>
    <s v="Oui"/>
    <n v="32"/>
    <s v="Homme"/>
    <n v="47"/>
  </r>
  <r>
    <s v="190429-008"/>
    <n v="2"/>
    <x v="6"/>
    <d v="2019-04-29T00:00:00"/>
    <d v="2019-04-29T00:00:00"/>
    <s v="10h22"/>
    <m/>
    <s v="Danger modéré"/>
    <m/>
    <m/>
    <s v="Homme"/>
    <n v="35"/>
  </r>
  <r>
    <s v="190428-013"/>
    <n v="2"/>
    <x v="6"/>
    <d v="2019-04-28T00:00:00"/>
    <d v="2019-04-28T00:00:00"/>
    <s v="18h13"/>
    <s v="ACCÈS"/>
    <s v="Absence de danger"/>
    <s v="Non"/>
    <m/>
    <s v="Homme"/>
    <n v="28"/>
  </r>
  <r>
    <s v="190427-002"/>
    <n v="2"/>
    <x v="6"/>
    <d v="2019-04-27T00:00:00"/>
    <d v="2019-04-27T00:00:00"/>
    <s v="01h00"/>
    <m/>
    <s v="Tentative de suicide"/>
    <s v="Oui"/>
    <n v="30"/>
    <s v="Homme"/>
    <n v="60"/>
  </r>
  <r>
    <s v="190426-011"/>
    <n v="2"/>
    <x v="6"/>
    <d v="2019-04-26T00:00:00"/>
    <d v="2019-04-26T00:00:00"/>
    <s v="11h23"/>
    <m/>
    <s v="P.38 (non-consentant)"/>
    <s v="Oui"/>
    <n v="22"/>
    <s v="Homme"/>
    <n v="49"/>
  </r>
  <r>
    <s v="190421-023"/>
    <n v="2"/>
    <x v="6"/>
    <d v="2019-04-21T00:00:00"/>
    <d v="2019-04-21T00:00:00"/>
    <s v="19h00"/>
    <m/>
    <s v="P.38 (non-consentant)"/>
    <s v="Oui"/>
    <s v="?"/>
    <s v="Homme"/>
    <n v="24"/>
  </r>
  <r>
    <s v="190420-019"/>
    <n v="2"/>
    <x v="6"/>
    <d v="2019-04-20T00:00:00"/>
    <d v="2019-04-20T00:00:00"/>
    <s v="16h55"/>
    <m/>
    <s v="Danger faible"/>
    <s v="Non"/>
    <m/>
    <s v="Femme"/>
    <n v="56"/>
  </r>
  <r>
    <s v="190418-021"/>
    <n v="2"/>
    <x v="6"/>
    <d v="2019-04-18T00:00:00"/>
    <d v="2019-04-18T00:00:00"/>
    <s v="17h35"/>
    <m/>
    <s v="P.38 (non-consentant)"/>
    <s v="Oui"/>
    <s v="?"/>
    <s v="Femme"/>
    <n v="33"/>
  </r>
  <r>
    <s v="190417-022"/>
    <n v="2"/>
    <x v="6"/>
    <d v="2019-04-18T00:00:00"/>
    <d v="2019-04-18T00:00:00"/>
    <s v="18h16"/>
    <m/>
    <s v="P.38 (non-consentant)"/>
    <s v="Oui"/>
    <n v="52"/>
    <s v="Femme"/>
    <n v="49"/>
  </r>
  <r>
    <s v="190417-006"/>
    <n v="2"/>
    <x v="6"/>
    <d v="2019-04-17T00:00:00"/>
    <d v="2019-04-17T00:00:00"/>
    <s v="10h00"/>
    <m/>
    <s v="P.38 (non-consentant)"/>
    <s v="Oui"/>
    <n v="45"/>
    <s v="Homme"/>
    <n v="20"/>
  </r>
  <r>
    <s v="190412-030"/>
    <n v="2"/>
    <x v="6"/>
    <d v="2019-04-12T00:00:00"/>
    <d v="2019-04-12T00:00:00"/>
    <s v="23h06"/>
    <m/>
    <s v="P.38 (non-consentant)"/>
    <s v="Non"/>
    <m/>
    <s v="Femme"/>
    <n v="56"/>
  </r>
  <r>
    <s v="190411-025"/>
    <n v="2"/>
    <x v="6"/>
    <d v="2019-04-11T00:00:00"/>
    <d v="2019-04-11T00:00:00"/>
    <s v="22h23"/>
    <m/>
    <s v="P.38 (non-consentant)"/>
    <s v="Oui"/>
    <n v="27"/>
    <s v="Homme"/>
    <n v="32"/>
  </r>
  <r>
    <s v="190403-014"/>
    <n v="2"/>
    <x v="6"/>
    <d v="2019-04-03T00:00:00"/>
    <d v="2019-04-03T00:00:00"/>
    <s v="14h00"/>
    <s v="DPJ/CAFE"/>
    <s v="Absence de danger"/>
    <s v="Non"/>
    <m/>
    <s v="Femme"/>
    <n v="13"/>
  </r>
  <r>
    <s v="190331-011"/>
    <n v="2"/>
    <x v="6"/>
    <d v="2019-03-31T00:00:00"/>
    <d v="2019-03-31T00:00:00"/>
    <s v="20h15"/>
    <m/>
    <s v="P.38 (non-consentant)"/>
    <s v="Oui"/>
    <n v="45"/>
    <s v="Femme"/>
    <n v="24"/>
  </r>
  <r>
    <s v="190329-001"/>
    <n v="2"/>
    <x v="6"/>
    <d v="2019-03-29T00:00:00"/>
    <d v="2019-03-29T00:00:00"/>
    <s v="01h11"/>
    <m/>
    <s v="Danger faible"/>
    <s v="Non"/>
    <m/>
    <s v="Homme"/>
    <n v="38"/>
  </r>
  <r>
    <s v="190324-022"/>
    <n v="2"/>
    <x v="6"/>
    <d v="2019-03-24T00:00:00"/>
    <d v="2019-03-24T00:00:00"/>
    <s v="23h40"/>
    <m/>
    <s v="Danger grave et immédiat"/>
    <s v="Oui"/>
    <n v="15"/>
    <s v="Femme"/>
    <n v="33"/>
  </r>
  <r>
    <s v="190323-003"/>
    <n v="2"/>
    <x v="6"/>
    <d v="2019-03-23T00:00:00"/>
    <d v="2019-03-23T00:00:00"/>
    <s v="01h13"/>
    <m/>
    <s v="Tentative de suicide"/>
    <s v="Oui"/>
    <n v="50"/>
    <s v="Femme"/>
    <n v="48"/>
  </r>
  <r>
    <s v="190304-032"/>
    <n v="2"/>
    <x v="6"/>
    <d v="2019-03-06T00:00:00"/>
    <d v="2019-03-06T00:00:00"/>
    <s v="23h30"/>
    <m/>
    <s v="P.38 (non-consentant)"/>
    <s v="Oui"/>
    <n v="85"/>
    <s v="Homme"/>
    <n v="19"/>
  </r>
  <r>
    <s v="190302-004"/>
    <n v="2"/>
    <x v="6"/>
    <d v="2019-03-05T00:00:00"/>
    <d v="2019-03-05T00:00:00"/>
    <s v="04h20"/>
    <m/>
    <s v="Danger grave et immédiat"/>
    <s v="Oui"/>
    <n v="71"/>
    <s v="Femme"/>
    <n v="35"/>
  </r>
  <r>
    <s v="190206-015"/>
    <n v="2"/>
    <x v="6"/>
    <d v="2019-02-06T00:00:00"/>
    <d v="2019-02-06T00:00:00"/>
    <s v="12h00"/>
    <s v="CCPSHRR"/>
    <s v="Absence de danger"/>
    <s v="Non"/>
    <m/>
    <s v="Femme"/>
    <n v="28"/>
  </r>
  <r>
    <s v="190204-032"/>
    <n v="2"/>
    <x v="6"/>
    <d v="2019-02-04T00:00:00"/>
    <d v="2019-02-04T00:00:00"/>
    <s v="22h30"/>
    <m/>
    <s v="P.38 (non-consentant)"/>
    <s v="Oui"/>
    <n v="12"/>
    <s v="Homme"/>
    <n v="37"/>
  </r>
  <r>
    <s v="190127-08"/>
    <n v="2"/>
    <x v="6"/>
    <d v="2019-01-27T00:00:00"/>
    <d v="2019-01-27T00:00:00"/>
    <s v="13h45"/>
    <m/>
    <s v="Danger modéré"/>
    <s v="Oui"/>
    <n v="40"/>
    <s v="Femme"/>
    <n v="19"/>
  </r>
  <r>
    <s v="190125-021"/>
    <n v="2"/>
    <x v="6"/>
    <d v="2019-01-25T00:00:00"/>
    <d v="2019-01-25T00:00:00"/>
    <s v="16h40"/>
    <m/>
    <s v="P.38 (non-consentant)"/>
    <s v="Oui"/>
    <n v="39"/>
    <s v="Homme"/>
    <n v="32"/>
  </r>
  <r>
    <s v="191230-014"/>
    <n v="2"/>
    <x v="7"/>
    <d v="2019-12-30T00:00:00"/>
    <d v="2019-12-30T00:00:00"/>
    <s v="16h30"/>
    <s v="ACCÈS"/>
    <s v="Absence de danger"/>
    <s v="Non"/>
    <m/>
    <s v="Homme"/>
    <n v="27"/>
  </r>
  <r>
    <s v="191224-016a"/>
    <n v="2"/>
    <x v="7"/>
    <d v="2019-12-24T00:00:00"/>
    <d v="2019-12-24T00:00:00"/>
    <s v="22h00"/>
    <s v="ACCÈS"/>
    <s v="P.38 (non-consentant)"/>
    <s v="Oui"/>
    <n v="32"/>
    <s v="Femme"/>
    <n v="34"/>
  </r>
  <r>
    <s v="191217-035"/>
    <n v="2"/>
    <x v="7"/>
    <d v="2019-12-17T00:00:00"/>
    <d v="2019-12-17T00:00:00"/>
    <s v="22H10"/>
    <s v="ACCÈS"/>
    <s v="Danger faible"/>
    <s v="Non"/>
    <m/>
    <s v="Homme"/>
    <n v="27"/>
  </r>
  <r>
    <s v="191213-007"/>
    <n v="2"/>
    <x v="7"/>
    <d v="2019-12-13T00:00:00"/>
    <d v="2019-12-13T00:00:00"/>
    <s v="10h08"/>
    <s v="ACCÈS"/>
    <s v="Danger faible"/>
    <s v="Non"/>
    <m/>
    <s v="Femme"/>
    <n v="21"/>
  </r>
  <r>
    <s v="191206-001"/>
    <n v="2"/>
    <x v="7"/>
    <d v="2019-12-06T00:00:00"/>
    <d v="2019-12-06T00:00:00"/>
    <s v="03h13"/>
    <s v="ACCÈS"/>
    <s v="Danger faible"/>
    <s v="Non"/>
    <m/>
    <s v="Homme"/>
    <n v="24"/>
  </r>
  <r>
    <s v="191109-010"/>
    <n v="2"/>
    <x v="7"/>
    <d v="2019-11-09T00:00:00"/>
    <d v="2019-11-09T00:00:00"/>
    <s v="09h30"/>
    <s v="ACCÈS"/>
    <s v="P.38 (non-consentant)"/>
    <s v="Oui"/>
    <n v="33"/>
    <s v="Homme"/>
    <n v="30"/>
  </r>
  <r>
    <s v="191010-025"/>
    <n v="2"/>
    <x v="7"/>
    <d v="2019-10-10T00:00:00"/>
    <d v="2019-10-10T00:00:00"/>
    <s v="18h02"/>
    <s v="DPJ/CAFE"/>
    <s v="Absence de danger"/>
    <s v="Non"/>
    <m/>
    <s v="Homme"/>
    <n v="13"/>
  </r>
  <r>
    <s v="190925-017"/>
    <n v="2"/>
    <x v="7"/>
    <d v="2019-09-25T00:00:00"/>
    <d v="2019-09-25T00:00:00"/>
    <s v="14h27"/>
    <s v="CCPSHRR"/>
    <s v="Danger grave mais non immédiat"/>
    <s v="Oui"/>
    <n v="30"/>
    <s v="Homme"/>
    <n v="63"/>
  </r>
  <r>
    <s v="190916-027"/>
    <n v="2"/>
    <x v="7"/>
    <d v="2019-09-16T00:00:00"/>
    <d v="2019-09-16T00:00:00"/>
    <s v="18h46"/>
    <s v="ACCÈS"/>
    <s v="P.38 (non-consentant)"/>
    <s v="Oui"/>
    <n v="25"/>
    <s v="Homme"/>
    <n v="41"/>
  </r>
  <r>
    <s v="190910-028"/>
    <n v="2"/>
    <x v="7"/>
    <d v="2019-09-10T00:00:00"/>
    <d v="2019-09-10T00:00:00"/>
    <s v="23h45"/>
    <s v="CCPSHRR"/>
    <s v="Danger faible"/>
    <s v="Non"/>
    <m/>
    <s v="Femme"/>
    <n v="71"/>
  </r>
  <r>
    <s v="190826-020"/>
    <n v="2"/>
    <x v="7"/>
    <d v="2019-08-26T00:00:00"/>
    <d v="2019-08-26T00:00:00"/>
    <s v="18h06"/>
    <m/>
    <s v="Danger grave et immédiat"/>
    <s v="Oui"/>
    <m/>
    <s v="Homme"/>
    <n v="30"/>
  </r>
  <r>
    <s v="190825-001"/>
    <n v="2"/>
    <x v="7"/>
    <d v="2019-08-25T00:00:00"/>
    <d v="2019-08-25T00:00:00"/>
    <s v="00h50"/>
    <m/>
    <s v="Tentative de suicide"/>
    <s v="Oui"/>
    <n v="30"/>
    <s v="Homme"/>
    <n v="27"/>
  </r>
  <r>
    <s v="190819-026"/>
    <n v="2"/>
    <x v="7"/>
    <d v="2019-08-20T00:00:00"/>
    <d v="2019-08-20T00:00:00"/>
    <s v="00h00"/>
    <m/>
    <s v="Danger grave et immédiat"/>
    <s v="Oui"/>
    <n v="33"/>
    <s v="Homme"/>
    <n v="19"/>
  </r>
  <r>
    <s v="190811-003"/>
    <n v="2"/>
    <x v="7"/>
    <d v="2019-08-11T00:00:00"/>
    <d v="2019-08-11T00:00:00"/>
    <s v="01h42"/>
    <m/>
    <s v="P.38 (non-consentant)"/>
    <s v="Oui"/>
    <n v="18"/>
    <s v="Homme"/>
    <n v="37"/>
  </r>
  <r>
    <s v="190810-015"/>
    <n v="2"/>
    <x v="7"/>
    <d v="2019-08-10T00:00:00"/>
    <d v="2019-08-10T00:00:00"/>
    <s v="19h43"/>
    <m/>
    <s v="P.38 (non-consentant)"/>
    <s v="Oui"/>
    <n v="32"/>
    <s v="Homme"/>
    <n v="62"/>
  </r>
  <r>
    <s v="190808-020"/>
    <n v="2"/>
    <x v="7"/>
    <d v="2019-08-08T00:00:00"/>
    <d v="2019-08-08T00:00:00"/>
    <s v="17h19"/>
    <m/>
    <s v="P.38 (non-consentant)"/>
    <s v="Oui"/>
    <n v="32"/>
    <s v="Homme"/>
    <n v="53"/>
  </r>
  <r>
    <s v="190808-022a"/>
    <n v="2"/>
    <x v="7"/>
    <d v="2019-08-08T00:00:00"/>
    <d v="2019-08-08T00:00:00"/>
    <s v="18h00"/>
    <m/>
    <s v="P.38 (non-consentant)"/>
    <s v="Oui"/>
    <n v="46"/>
    <s v="Homme"/>
    <n v="27"/>
  </r>
  <r>
    <s v="190802-006"/>
    <n v="2"/>
    <x v="7"/>
    <d v="2019-08-02T00:00:00"/>
    <d v="2019-08-02T00:00:00"/>
    <s v="09h23"/>
    <m/>
    <s v="P.38 (non-consentant)"/>
    <s v="Oui"/>
    <n v="52"/>
    <s v="Homme"/>
    <n v="62"/>
  </r>
  <r>
    <s v="190801-003"/>
    <n v="2"/>
    <x v="7"/>
    <d v="2019-08-01T00:00:00"/>
    <d v="2019-08-01T00:00:00"/>
    <s v="2h30"/>
    <m/>
    <s v="P.38 (non-consentant)"/>
    <s v="Oui"/>
    <n v="38"/>
    <s v="Homme"/>
    <n v="26"/>
  </r>
  <r>
    <s v="190801-028a"/>
    <n v="2"/>
    <x v="7"/>
    <d v="2019-08-01T00:00:00"/>
    <d v="2019-08-01T00:00:00"/>
    <s v="20h45"/>
    <s v="ACCÈS"/>
    <s v="P.38 (non-consentant)"/>
    <s v="Oui"/>
    <n v="36"/>
    <s v="Homme"/>
    <n v="53"/>
  </r>
  <r>
    <s v="190720-010"/>
    <n v="2"/>
    <x v="7"/>
    <d v="2019-07-20T00:00:00"/>
    <d v="2019-07-20T00:00:00"/>
    <s v="14h36"/>
    <m/>
    <s v="Danger modéré"/>
    <s v="Non"/>
    <m/>
    <s v="Femme"/>
    <n v="42"/>
  </r>
  <r>
    <s v="190602-023"/>
    <n v="2"/>
    <x v="7"/>
    <d v="2019-06-02T00:00:00"/>
    <d v="2019-06-02T00:00:00"/>
    <s v="23h51"/>
    <m/>
    <m/>
    <s v="Oui"/>
    <n v="45"/>
    <s v="Homme"/>
    <n v="22"/>
  </r>
  <r>
    <s v="190522-013"/>
    <n v="2"/>
    <x v="7"/>
    <d v="2019-05-22T00:00:00"/>
    <d v="2019-05-22T00:00:00"/>
    <s v="14h20"/>
    <m/>
    <s v="Danger grave et immédiat"/>
    <s v="Oui"/>
    <n v="64"/>
    <s v="Homme"/>
    <n v="30"/>
  </r>
  <r>
    <s v="190514-013"/>
    <n v="2"/>
    <x v="7"/>
    <d v="2019-05-14T00:00:00"/>
    <d v="2019-05-14T00:00:00"/>
    <s v="12h20"/>
    <m/>
    <s v="P.38 (non-consentant)"/>
    <s v="Oui"/>
    <n v="20"/>
    <s v="Homme"/>
    <n v="79"/>
  </r>
  <r>
    <s v="190514-025"/>
    <n v="2"/>
    <x v="7"/>
    <d v="2019-05-14T00:00:00"/>
    <d v="2019-05-14T00:00:00"/>
    <s v="18h38"/>
    <m/>
    <s v="Danger faible"/>
    <s v="Oui"/>
    <m/>
    <s v="Homme"/>
    <n v="77"/>
  </r>
  <r>
    <s v="190512-020"/>
    <n v="2"/>
    <x v="7"/>
    <d v="2019-05-12T00:00:00"/>
    <d v="2019-05-12T00:00:00"/>
    <s v="16h28"/>
    <m/>
    <s v="P.38 (non-consentant)"/>
    <s v="Oui"/>
    <n v="16"/>
    <s v="Homme"/>
    <n v="31"/>
  </r>
  <r>
    <s v="190429-009"/>
    <n v="2"/>
    <x v="7"/>
    <d v="2019-04-29T00:00:00"/>
    <d v="2019-04-29T00:00:00"/>
    <s v="09h38"/>
    <m/>
    <m/>
    <s v="Oui"/>
    <m/>
    <s v="Femme"/>
    <n v="38"/>
  </r>
  <r>
    <s v="190421-001"/>
    <n v="2"/>
    <x v="7"/>
    <d v="2019-04-21T00:00:00"/>
    <d v="2019-04-21T00:00:00"/>
    <s v="01h09"/>
    <m/>
    <s v="P.38 (non-consentant)"/>
    <s v="Oui"/>
    <n v="38"/>
    <s v="Femme"/>
    <n v="22"/>
  </r>
  <r>
    <s v="190419-001"/>
    <n v="2"/>
    <x v="7"/>
    <d v="2019-04-19T00:00:00"/>
    <d v="2019-04-19T00:00:00"/>
    <s v="14h35"/>
    <m/>
    <s v="Danger grave et immédiat"/>
    <s v="Oui"/>
    <s v="?"/>
    <s v="Homme"/>
    <n v="62"/>
  </r>
  <r>
    <s v="190329-002"/>
    <n v="2"/>
    <x v="7"/>
    <d v="2019-03-29T00:00:00"/>
    <d v="2019-03-29T00:00:00"/>
    <s v="02h05"/>
    <m/>
    <s v="P.38 (non-consentant)"/>
    <s v="Oui"/>
    <n v="22"/>
    <s v="Homme"/>
    <n v="31"/>
  </r>
  <r>
    <s v="190323-027"/>
    <n v="2"/>
    <x v="7"/>
    <d v="2019-03-23T00:00:00"/>
    <d v="2019-03-23T00:00:00"/>
    <s v="17h35"/>
    <m/>
    <s v="Danger grave et immédiat"/>
    <s v="Oui"/>
    <n v="26"/>
    <s v="Homme"/>
    <n v="63"/>
  </r>
  <r>
    <s v="190313-006"/>
    <n v="2"/>
    <x v="7"/>
    <d v="2019-03-13T00:00:00"/>
    <d v="2019-03-13T00:00:00"/>
    <s v="09h27"/>
    <m/>
    <s v="P.38 (non-consentant)"/>
    <s v="Oui"/>
    <n v="39"/>
    <s v="Homme"/>
    <n v="66"/>
  </r>
  <r>
    <s v="190302-018"/>
    <n v="2"/>
    <x v="7"/>
    <d v="2019-03-06T00:00:00"/>
    <d v="2019-03-06T00:00:00"/>
    <s v="17h51"/>
    <m/>
    <s v="Danger modéré"/>
    <s v="Oui"/>
    <n v="129"/>
    <s v="Homme"/>
    <n v="15"/>
  </r>
  <r>
    <s v="190203-003"/>
    <n v="2"/>
    <x v="7"/>
    <d v="2019-02-03T00:00:00"/>
    <d v="2019-02-03T00:00:00"/>
    <s v="11h38"/>
    <m/>
    <s v="P.38 (non-consentant)"/>
    <s v="Oui"/>
    <n v="61"/>
    <s v="Homme"/>
    <n v="31"/>
  </r>
  <r>
    <s v="191222-017"/>
    <n v="2"/>
    <x v="8"/>
    <d v="2019-12-22T00:00:00"/>
    <d v="2019-12-22T00:00:00"/>
    <s v="18h15"/>
    <s v="ACCÈS"/>
    <s v="P.38 (non-consentant)"/>
    <s v="Oui"/>
    <n v="30"/>
    <s v="Femme"/>
    <n v="37"/>
  </r>
  <r>
    <s v="191222-014"/>
    <n v="2"/>
    <x v="8"/>
    <d v="2019-12-22T00:00:00"/>
    <d v="2019-12-22T00:00:00"/>
    <m/>
    <s v="ACCÈS"/>
    <s v="Danger faible"/>
    <s v="Non"/>
    <m/>
    <s v="Femme"/>
    <n v="54"/>
  </r>
  <r>
    <s v="191222-003"/>
    <n v="2"/>
    <x v="8"/>
    <d v="2019-12-22T00:00:00"/>
    <d v="2019-12-22T00:00:00"/>
    <s v="02h15"/>
    <s v="ACCÈS"/>
    <s v="Danger faible"/>
    <s v="Non"/>
    <m/>
    <s v="Homme"/>
    <n v="21"/>
  </r>
  <r>
    <s v="191221-03"/>
    <n v="2"/>
    <x v="8"/>
    <d v="2019-12-21T00:00:00"/>
    <d v="2019-12-21T00:00:00"/>
    <s v="03h30"/>
    <s v="CCPSHRR"/>
    <s v="Danger grave et immédiat"/>
    <s v="Oui"/>
    <n v="96"/>
    <s v="Femme"/>
    <n v="19"/>
  </r>
  <r>
    <s v="191219-022"/>
    <n v="2"/>
    <x v="8"/>
    <d v="2019-12-19T00:00:00"/>
    <d v="2019-12-19T00:00:00"/>
    <s v="15h00"/>
    <m/>
    <s v="P.38 (non-consentant)"/>
    <s v="Oui"/>
    <m/>
    <s v="Femme"/>
    <n v="66"/>
  </r>
  <r>
    <s v="191219-024"/>
    <n v="2"/>
    <x v="8"/>
    <d v="2019-12-19T00:00:00"/>
    <d v="2019-12-19T00:00:00"/>
    <s v="14h38"/>
    <s v="DPJ/CAFE"/>
    <s v="Danger faible"/>
    <s v="Non"/>
    <m/>
    <s v="Homme"/>
    <n v="14"/>
  </r>
  <r>
    <s v="191213-023"/>
    <n v="2"/>
    <x v="8"/>
    <d v="2019-12-13T00:00:00"/>
    <d v="2019-12-13T00:00:00"/>
    <s v="16h17"/>
    <s v="ACCÈS"/>
    <s v="P.38 (non-consentant)"/>
    <s v="Oui"/>
    <n v="28"/>
    <s v="Homme"/>
    <n v="32"/>
  </r>
  <r>
    <s v="191210-011a"/>
    <n v="2"/>
    <x v="8"/>
    <d v="2019-12-11T00:00:00"/>
    <d v="2019-12-11T00:00:00"/>
    <s v="10h45"/>
    <s v="ACCÈS"/>
    <s v="Danger faible"/>
    <s v="Non"/>
    <m/>
    <s v="Femme"/>
    <n v="37"/>
  </r>
  <r>
    <s v="191206-014"/>
    <n v="2"/>
    <x v="8"/>
    <d v="2019-12-06T00:00:00"/>
    <d v="2019-12-06T00:00:00"/>
    <s v="15h25"/>
    <s v="ACCÈS"/>
    <s v="Danger faible"/>
    <s v="Non"/>
    <m/>
    <s v="Femme"/>
    <n v="54"/>
  </r>
  <r>
    <s v="191205-022"/>
    <n v="2"/>
    <x v="8"/>
    <d v="2019-12-05T00:00:00"/>
    <d v="2019-12-05T00:00:00"/>
    <s v="13h10"/>
    <s v="DPJ/CAFE"/>
    <s v="P.38 (non-consentant)"/>
    <s v="Oui"/>
    <n v="34"/>
    <s v="Femme"/>
    <n v="15"/>
  </r>
  <r>
    <s v="191205-033"/>
    <n v="2"/>
    <x v="8"/>
    <d v="2019-12-05T00:00:00"/>
    <d v="2019-12-05T00:00:00"/>
    <s v="16h40"/>
    <s v="DPJ/CAFE"/>
    <s v="Danger grave et immédiat"/>
    <s v="Oui"/>
    <n v="30"/>
    <s v="Homme"/>
    <n v="16"/>
  </r>
  <r>
    <s v="191203-014"/>
    <n v="2"/>
    <x v="8"/>
    <d v="2019-12-03T00:00:00"/>
    <d v="2019-12-03T00:00:00"/>
    <s v="17h00"/>
    <s v="ACCÈS"/>
    <s v="P.38 (non-consentant)"/>
    <s v="Oui"/>
    <m/>
    <s v="Homme"/>
    <n v="40"/>
  </r>
  <r>
    <s v="191202-029"/>
    <n v="2"/>
    <x v="8"/>
    <d v="2019-12-02T00:00:00"/>
    <d v="2019-12-02T00:00:00"/>
    <s v="22h31"/>
    <s v="ACCÈS"/>
    <s v="Danger faible"/>
    <s v="Non"/>
    <m/>
    <s v="Homme"/>
    <n v="40"/>
  </r>
  <r>
    <s v="191129-010"/>
    <n v="2"/>
    <x v="8"/>
    <d v="2019-11-29T00:00:00"/>
    <d v="2019-11-29T00:00:00"/>
    <s v="13h10"/>
    <s v="DPJ/CAFE"/>
    <s v="Danger faible"/>
    <s v="Non"/>
    <m/>
    <s v="Homme"/>
    <n v="14"/>
  </r>
  <r>
    <s v="191126-014"/>
    <n v="2"/>
    <x v="8"/>
    <d v="2019-11-26T00:00:00"/>
    <d v="2019-11-26T00:00:00"/>
    <s v="14h49"/>
    <s v="DPJ/CAFE"/>
    <s v="Absence de danger"/>
    <s v="Non"/>
    <m/>
    <s v="Homme"/>
    <n v="12"/>
  </r>
  <r>
    <s v="191126-022"/>
    <n v="2"/>
    <x v="8"/>
    <d v="2019-11-26T00:00:00"/>
    <d v="2019-11-26T00:00:00"/>
    <s v="17h20"/>
    <s v="ACCÈS"/>
    <s v="Danger faible"/>
    <s v="Non"/>
    <m/>
    <s v="Homme"/>
    <n v="32"/>
  </r>
  <r>
    <s v="191124-010"/>
    <n v="2"/>
    <x v="8"/>
    <d v="2019-11-24T00:00:00"/>
    <d v="2019-11-24T00:00:00"/>
    <s v="11h13"/>
    <s v="ACCÈS"/>
    <s v="Absence de danger"/>
    <s v="Non"/>
    <m/>
    <s v="Homme"/>
    <n v="26"/>
  </r>
  <r>
    <s v="191122-021"/>
    <n v="2"/>
    <x v="8"/>
    <d v="2019-11-22T00:00:00"/>
    <d v="2019-11-22T00:00:00"/>
    <s v="16h45"/>
    <s v="ACCÈS"/>
    <s v="Absence de danger"/>
    <s v="Non"/>
    <m/>
    <s v="Homme"/>
    <n v="59"/>
  </r>
  <r>
    <s v="191121-018"/>
    <n v="2"/>
    <x v="8"/>
    <d v="2019-11-21T00:00:00"/>
    <d v="2019-11-21T00:00:00"/>
    <m/>
    <s v="ACCÈS"/>
    <s v="Danger faible"/>
    <s v="Non"/>
    <m/>
    <s v="Femme"/>
    <n v="29"/>
  </r>
  <r>
    <s v="191117-015a"/>
    <n v="2"/>
    <x v="8"/>
    <d v="2019-11-17T00:00:00"/>
    <d v="2019-11-17T00:00:00"/>
    <s v="18h20"/>
    <s v="ACCÈS"/>
    <s v="Absence de danger"/>
    <s v="Non"/>
    <m/>
    <s v="Homme"/>
    <n v="48"/>
  </r>
  <r>
    <s v="191112-005"/>
    <n v="2"/>
    <x v="8"/>
    <d v="2019-11-12T00:00:00"/>
    <d v="2019-11-12T00:00:00"/>
    <s v="07h16"/>
    <m/>
    <s v="Tentative de suicide"/>
    <s v="Oui"/>
    <n v="42"/>
    <s v="Femme"/>
    <n v="18"/>
  </r>
  <r>
    <s v="191110-015"/>
    <n v="2"/>
    <x v="8"/>
    <d v="2019-11-10T00:00:00"/>
    <d v="2019-11-10T00:00:00"/>
    <s v="15h45"/>
    <s v="ACCÈS"/>
    <s v="Danger faible"/>
    <s v="Non"/>
    <m/>
    <s v="Homme"/>
    <n v="65"/>
  </r>
  <r>
    <s v="191107-002"/>
    <n v="2"/>
    <x v="8"/>
    <d v="2019-11-07T00:00:00"/>
    <d v="2019-11-07T00:00:00"/>
    <s v="00h17"/>
    <s v="ACCÈS"/>
    <s v="Danger grave mais non immédiat"/>
    <s v="Non"/>
    <m/>
    <s v="Homme"/>
    <n v="32"/>
  </r>
  <r>
    <s v="191106-026"/>
    <n v="2"/>
    <x v="8"/>
    <d v="2019-11-06T00:00:00"/>
    <d v="2019-11-06T00:00:00"/>
    <s v="19h30"/>
    <s v="ACCÈS"/>
    <s v="Danger faible"/>
    <s v="Non"/>
    <m/>
    <s v="Homme"/>
    <n v="20"/>
  </r>
  <r>
    <s v="191102-029"/>
    <n v="2"/>
    <x v="8"/>
    <d v="2019-11-02T00:00:00"/>
    <d v="2019-11-02T00:00:00"/>
    <s v="01h30"/>
    <s v="ACCÈS"/>
    <s v="Danger faible"/>
    <s v="Non"/>
    <m/>
    <s v="Femme"/>
    <n v="21"/>
  </r>
  <r>
    <s v="191102-006"/>
    <n v="2"/>
    <x v="8"/>
    <d v="2019-11-02T00:00:00"/>
    <d v="2019-11-02T00:00:00"/>
    <s v="07h20"/>
    <s v="ACCÈS"/>
    <s v="Danger faible"/>
    <s v="Non"/>
    <m/>
    <s v="Homme"/>
    <n v="29"/>
  </r>
  <r>
    <s v="191028-024"/>
    <n v="2"/>
    <x v="8"/>
    <d v="2019-10-28T00:00:00"/>
    <d v="2019-10-28T00:00:00"/>
    <s v="18h00"/>
    <s v="DPJ/CAFE"/>
    <s v="P.38 (non-consentant)"/>
    <s v="Oui"/>
    <n v="25"/>
    <s v="Femme"/>
    <n v="14"/>
  </r>
  <r>
    <s v="191024-019"/>
    <n v="2"/>
    <x v="8"/>
    <d v="2019-10-24T00:00:00"/>
    <d v="2019-10-24T00:00:00"/>
    <s v="18h30"/>
    <m/>
    <s v="Tentative de suicide"/>
    <s v="Oui"/>
    <n v="20"/>
    <s v="Femme"/>
    <n v="73"/>
  </r>
  <r>
    <s v="191023-009A"/>
    <n v="2"/>
    <x v="8"/>
    <d v="2019-10-23T00:00:00"/>
    <d v="2019-10-23T00:00:00"/>
    <s v="13h00"/>
    <s v="DPJ/CAFE"/>
    <s v="P.38 (non-consentant)"/>
    <s v="Oui"/>
    <n v="25"/>
    <s v="Femme"/>
    <n v="13"/>
  </r>
  <r>
    <s v="191022-032"/>
    <n v="2"/>
    <x v="8"/>
    <d v="2019-10-22T00:00:00"/>
    <d v="2019-10-22T00:00:00"/>
    <s v="20h13"/>
    <m/>
    <s v="Absence de danger"/>
    <s v="Non"/>
    <m/>
    <s v="Homme"/>
    <n v="77"/>
  </r>
  <r>
    <s v="191019-032b"/>
    <n v="2"/>
    <x v="8"/>
    <d v="2019-10-19T00:00:00"/>
    <d v="2019-10-19T00:00:00"/>
    <s v="13h30"/>
    <s v="DPJ/CAFE"/>
    <s v="P.38 (non-consentant)"/>
    <s v="Oui"/>
    <n v="74"/>
    <s v="Homme"/>
    <n v="16"/>
  </r>
  <r>
    <s v="191019-031"/>
    <n v="2"/>
    <x v="8"/>
    <d v="2019-10-19T00:00:00"/>
    <d v="2019-10-19T00:00:00"/>
    <s v="18h12"/>
    <s v="CCPSHRR"/>
    <s v="Danger grave mais non immédiat"/>
    <s v="Non"/>
    <m/>
    <s v="Homme"/>
    <n v="34"/>
  </r>
  <r>
    <s v="191018-003"/>
    <n v="2"/>
    <x v="8"/>
    <d v="2019-10-18T00:00:00"/>
    <d v="2019-10-18T00:00:00"/>
    <s v="03h45"/>
    <s v="CCPSHRR"/>
    <s v="Danger grave et immédiat"/>
    <s v="Oui"/>
    <n v="30"/>
    <s v="Homme"/>
    <n v="55"/>
  </r>
  <r>
    <s v="191016-017"/>
    <n v="2"/>
    <x v="8"/>
    <d v="2019-10-16T00:00:00"/>
    <d v="2019-10-16T00:00:00"/>
    <s v="17h30"/>
    <s v="CCPSHRR"/>
    <s v="Danger faible"/>
    <s v="Non"/>
    <m/>
    <s v="Homme"/>
    <n v="55"/>
  </r>
  <r>
    <s v="191004-010"/>
    <n v="2"/>
    <x v="8"/>
    <d v="2019-10-14T00:00:00"/>
    <d v="2019-10-14T00:00:00"/>
    <s v="11h50"/>
    <m/>
    <s v="Danger faible"/>
    <s v="Non"/>
    <m/>
    <s v="Homme"/>
    <n v="47"/>
  </r>
  <r>
    <s v="191008-037"/>
    <n v="2"/>
    <x v="8"/>
    <d v="2019-10-08T00:00:00"/>
    <d v="2019-10-08T00:00:00"/>
    <s v="23h57"/>
    <s v="ACCÈS"/>
    <s v="Danger faible"/>
    <s v="Non"/>
    <m/>
    <s v="Homme"/>
    <n v="24"/>
  </r>
  <r>
    <s v="190924-021"/>
    <n v="2"/>
    <x v="8"/>
    <d v="2019-09-24T00:00:00"/>
    <d v="2019-09-24T00:00:00"/>
    <s v="15h30"/>
    <m/>
    <s v="Tentative de suicide"/>
    <s v="Oui"/>
    <n v="25"/>
    <s v="Homme"/>
    <n v="14"/>
  </r>
  <r>
    <s v="190920-014"/>
    <n v="2"/>
    <x v="8"/>
    <d v="2019-09-20T00:00:00"/>
    <d v="2019-09-20T00:00:00"/>
    <s v="11h50"/>
    <s v="ACCÈS"/>
    <s v="Absence de danger"/>
    <s v="Non"/>
    <m/>
    <s v="Femme"/>
    <n v="72"/>
  </r>
  <r>
    <s v="190909-028"/>
    <n v="2"/>
    <x v="8"/>
    <d v="2019-09-09T00:00:00"/>
    <d v="2019-09-09T00:00:00"/>
    <s v="16h09"/>
    <s v="DPJ/CAFE"/>
    <s v="Danger faible"/>
    <s v="Non"/>
    <m/>
    <s v="Femme"/>
    <n v="16"/>
  </r>
  <r>
    <s v="190908-018"/>
    <n v="2"/>
    <x v="8"/>
    <d v="2019-09-08T00:00:00"/>
    <d v="2019-09-08T00:00:00"/>
    <s v="20h29"/>
    <m/>
    <s v="P.38 (non-consentant)"/>
    <s v="Oui"/>
    <n v="28"/>
    <s v="Homme"/>
    <n v="29"/>
  </r>
  <r>
    <s v="190829-039"/>
    <n v="2"/>
    <x v="8"/>
    <d v="2019-08-29T00:00:00"/>
    <d v="2019-08-29T00:00:00"/>
    <s v="22h14"/>
    <m/>
    <s v="P.38 (non-consentant)"/>
    <s v="Oui"/>
    <n v="64"/>
    <s v="Homme"/>
    <n v="27"/>
  </r>
  <r>
    <s v="190823-020"/>
    <n v="2"/>
    <x v="8"/>
    <d v="2019-08-23T00:00:00"/>
    <d v="2019-08-23T00:00:00"/>
    <s v="15h40"/>
    <s v="DIVERS"/>
    <s v="P.38 (non-consentant)"/>
    <s v="Oui"/>
    <n v="52"/>
    <s v="Femme"/>
    <n v="16"/>
  </r>
  <r>
    <s v="190820-043"/>
    <n v="2"/>
    <x v="8"/>
    <d v="2019-08-20T00:00:00"/>
    <d v="2019-08-20T00:00:00"/>
    <s v="22h15"/>
    <s v="DPJ/CAFE"/>
    <s v="Danger faible"/>
    <s v="Non"/>
    <m/>
    <s v="Femme"/>
    <n v="15"/>
  </r>
  <r>
    <s v="190818-006"/>
    <n v="2"/>
    <x v="8"/>
    <d v="2019-08-19T00:00:00"/>
    <d v="2019-08-19T00:00:00"/>
    <s v="09h30"/>
    <m/>
    <s v="P.38 (non-consentant)"/>
    <s v="Oui"/>
    <n v="23"/>
    <s v="Femme"/>
    <n v="83"/>
  </r>
  <r>
    <s v="190815-007"/>
    <n v="2"/>
    <x v="8"/>
    <d v="2019-08-15T00:00:00"/>
    <d v="2019-08-15T00:00:00"/>
    <s v="10h30"/>
    <m/>
    <s v="P.38 (non-consentant)"/>
    <s v="Oui"/>
    <n v="78"/>
    <s v="Femme"/>
    <n v="42"/>
  </r>
  <r>
    <s v="190807-023"/>
    <n v="2"/>
    <x v="8"/>
    <d v="2019-08-07T00:00:00"/>
    <d v="2019-08-07T00:00:00"/>
    <s v="16h36"/>
    <m/>
    <s v="P.38 (non-consentant)"/>
    <s v="Oui"/>
    <n v="62"/>
    <s v="Femme"/>
    <n v="19"/>
  </r>
  <r>
    <s v="190804-021"/>
    <n v="2"/>
    <x v="8"/>
    <d v="2019-08-04T00:00:00"/>
    <d v="2019-08-04T00:00:00"/>
    <s v="19h36"/>
    <m/>
    <s v="Tentative de suicide"/>
    <s v="Oui"/>
    <n v="24"/>
    <s v="Homme"/>
    <n v="82"/>
  </r>
  <r>
    <s v="190804-025"/>
    <n v="2"/>
    <x v="8"/>
    <d v="2019-08-04T00:00:00"/>
    <d v="2019-08-04T00:00:00"/>
    <s v="21h00"/>
    <m/>
    <s v="P.38 (non-consentant)"/>
    <s v="Oui"/>
    <n v="19"/>
    <s v="Homme"/>
    <n v="39"/>
  </r>
  <r>
    <s v="190802-032"/>
    <n v="2"/>
    <x v="8"/>
    <d v="2019-08-02T00:00:00"/>
    <d v="2019-08-02T00:00:00"/>
    <s v="23h30"/>
    <m/>
    <s v="P.38 (non-consentant)"/>
    <s v="Oui"/>
    <n v="19"/>
    <s v="Homme"/>
    <n v="93"/>
  </r>
  <r>
    <s v="190725-022"/>
    <n v="2"/>
    <x v="8"/>
    <d v="2019-07-25T00:00:00"/>
    <d v="2019-07-25T00:00:00"/>
    <s v="19h40"/>
    <m/>
    <s v="P.38 (non-consentant)"/>
    <s v="Oui"/>
    <n v="23"/>
    <s v="Homme"/>
    <n v="57"/>
  </r>
  <r>
    <s v="190725-003"/>
    <n v="2"/>
    <x v="8"/>
    <d v="2019-07-25T00:00:00"/>
    <d v="2019-07-25T00:00:00"/>
    <s v="8h45"/>
    <m/>
    <s v="P.38 (non-consentant)"/>
    <s v="Oui"/>
    <n v="24"/>
    <s v="Homme"/>
    <n v="20"/>
  </r>
  <r>
    <s v="190713-002"/>
    <n v="2"/>
    <x v="8"/>
    <d v="2019-07-13T00:00:00"/>
    <d v="2019-07-13T00:00:00"/>
    <s v="02H14"/>
    <m/>
    <m/>
    <s v="Oui"/>
    <n v="21"/>
    <s v="Femme"/>
    <n v="54"/>
  </r>
  <r>
    <s v="190713-003"/>
    <n v="2"/>
    <x v="8"/>
    <d v="2019-07-13T00:00:00"/>
    <d v="2019-07-13T00:00:00"/>
    <s v="03h30"/>
    <m/>
    <s v="Tentative de suicide"/>
    <s v="Oui"/>
    <s v="?"/>
    <s v="Femme"/>
    <n v="60"/>
  </r>
  <r>
    <s v="190702-034"/>
    <n v="2"/>
    <x v="8"/>
    <d v="2019-07-02T00:00:00"/>
    <d v="2019-07-02T00:00:00"/>
    <m/>
    <m/>
    <m/>
    <s v="Non"/>
    <m/>
    <s v="Homme"/>
    <n v="33"/>
  </r>
  <r>
    <s v="190628-023"/>
    <n v="2"/>
    <x v="8"/>
    <d v="2019-06-28T00:00:00"/>
    <d v="2019-06-28T00:00:00"/>
    <s v="18h48"/>
    <m/>
    <s v="Tentative de suicide"/>
    <s v="Oui"/>
    <n v="43"/>
    <s v="Femme"/>
    <n v="29"/>
  </r>
  <r>
    <s v="190625-016"/>
    <n v="2"/>
    <x v="8"/>
    <d v="2019-06-25T00:00:00"/>
    <d v="2019-06-25T00:00:00"/>
    <s v="15h45"/>
    <m/>
    <s v="Absence de danger"/>
    <s v="Non"/>
    <m/>
    <s v="Homme"/>
    <n v="23"/>
  </r>
  <r>
    <s v="190625-023"/>
    <n v="2"/>
    <x v="8"/>
    <d v="2019-06-25T00:00:00"/>
    <d v="2019-06-25T00:00:00"/>
    <s v="18h07"/>
    <s v="DPJ/CAFE"/>
    <s v="Absence de danger"/>
    <s v="Non"/>
    <m/>
    <s v="Homme"/>
    <n v="14"/>
  </r>
  <r>
    <s v="190621-027"/>
    <n v="2"/>
    <x v="8"/>
    <d v="2019-06-21T00:00:00"/>
    <d v="2019-06-21T00:00:00"/>
    <s v="18h26"/>
    <m/>
    <s v="P.38 (non-consentant)"/>
    <s v="Oui"/>
    <n v="25"/>
    <s v="Homme"/>
    <n v="90"/>
  </r>
  <r>
    <s v="190613-017"/>
    <n v="2"/>
    <x v="8"/>
    <d v="2019-06-13T00:00:00"/>
    <d v="2019-06-13T00:00:00"/>
    <s v="12H22"/>
    <m/>
    <s v="P.38 (non-consentant)"/>
    <s v="Oui"/>
    <n v="25"/>
    <s v="Femme"/>
    <n v="77"/>
  </r>
  <r>
    <n v="190612011"/>
    <n v="2"/>
    <x v="8"/>
    <d v="2019-06-12T00:00:00"/>
    <d v="2019-06-12T00:00:00"/>
    <s v="  ?"/>
    <m/>
    <s v="P.38 (non-consentant)"/>
    <s v="Oui"/>
    <n v="52"/>
    <s v="Femme"/>
    <n v="16"/>
  </r>
  <r>
    <s v="190603-008"/>
    <n v="2"/>
    <x v="8"/>
    <d v="2019-06-03T00:00:00"/>
    <d v="2019-06-03T00:00:00"/>
    <s v="10h58"/>
    <m/>
    <s v="P.38 (non-consentant)"/>
    <s v="Oui"/>
    <n v="20"/>
    <s v="Femme"/>
    <n v="44"/>
  </r>
  <r>
    <s v="190531-018"/>
    <n v="2"/>
    <x v="8"/>
    <d v="2019-05-31T00:00:00"/>
    <d v="2019-05-31T00:00:00"/>
    <s v="14h40"/>
    <s v="DPJ/CAFE"/>
    <s v="P.38 (non-consentant)"/>
    <s v="Oui"/>
    <n v="53"/>
    <s v="Femme"/>
    <n v="16"/>
  </r>
  <r>
    <s v="190531-020"/>
    <n v="2"/>
    <x v="8"/>
    <d v="2019-05-31T00:00:00"/>
    <d v="2019-05-31T00:00:00"/>
    <s v="15h15"/>
    <m/>
    <s v="Danger grave et immédiat"/>
    <s v="Oui"/>
    <n v="39"/>
    <s v="Homme"/>
    <n v="75"/>
  </r>
  <r>
    <s v="190524-016"/>
    <n v="2"/>
    <x v="8"/>
    <d v="2019-05-24T00:00:00"/>
    <d v="2019-05-24T00:00:00"/>
    <s v="15h43"/>
    <s v="DPJ/CAFE"/>
    <s v="Danger faible"/>
    <s v="Non"/>
    <m/>
    <s v="Homme"/>
    <n v="12"/>
  </r>
  <r>
    <s v="190521-036"/>
    <n v="2"/>
    <x v="8"/>
    <d v="2019-05-21T00:00:00"/>
    <d v="2019-05-21T00:00:00"/>
    <s v="23h17"/>
    <s v="DPJ/CAFE"/>
    <s v="P.38 (non-consentant)"/>
    <s v="Oui"/>
    <n v="23"/>
    <s v="Femme"/>
    <n v="15"/>
  </r>
  <r>
    <s v="190517-034"/>
    <n v="2"/>
    <x v="8"/>
    <d v="2019-05-17T00:00:00"/>
    <d v="2019-05-17T00:00:00"/>
    <s v="21h20"/>
    <m/>
    <s v="P.38 (non-consentant)"/>
    <s v="Oui"/>
    <n v="50"/>
    <s v="Homme"/>
    <n v="32"/>
  </r>
  <r>
    <s v="190515-024"/>
    <n v="2"/>
    <x v="8"/>
    <d v="2019-05-15T00:00:00"/>
    <d v="2019-05-15T00:00:00"/>
    <s v="20h20"/>
    <m/>
    <s v="Danger grave et immédiat"/>
    <s v="Oui"/>
    <n v="30"/>
    <s v="Homme"/>
    <n v="29"/>
  </r>
  <r>
    <s v="190514-001"/>
    <n v="2"/>
    <x v="8"/>
    <d v="2019-05-14T00:00:00"/>
    <d v="2019-05-14T00:00:00"/>
    <s v="00h30"/>
    <m/>
    <s v="Tentative de suicide"/>
    <s v="Oui"/>
    <n v="40"/>
    <s v="Homme"/>
    <n v="55"/>
  </r>
  <r>
    <s v="190429-033A"/>
    <n v="2"/>
    <x v="8"/>
    <d v="2019-04-29T00:00:00"/>
    <d v="2019-04-29T00:00:00"/>
    <s v="21h40"/>
    <m/>
    <s v="P.38 (non-consentant)"/>
    <s v="Oui"/>
    <n v="25"/>
    <s v="Femme"/>
    <n v="39"/>
  </r>
  <r>
    <s v="190429-033"/>
    <n v="2"/>
    <x v="8"/>
    <d v="2019-04-29T00:00:00"/>
    <d v="2019-04-29T00:00:00"/>
    <s v="21h40"/>
    <m/>
    <s v="P.38 (non-consentant)"/>
    <s v="Oui"/>
    <n v="25"/>
    <s v="Homme"/>
    <n v="30"/>
  </r>
  <r>
    <s v="190426-008"/>
    <n v="2"/>
    <x v="8"/>
    <d v="2019-04-26T00:00:00"/>
    <d v="2019-04-26T00:00:00"/>
    <s v="11h56"/>
    <m/>
    <s v="P.38 (non-consentant)"/>
    <s v="Oui"/>
    <n v="65"/>
    <s v="Homme"/>
    <n v="48"/>
  </r>
  <r>
    <s v="190412-017"/>
    <n v="2"/>
    <x v="8"/>
    <d v="2019-04-12T00:00:00"/>
    <d v="2019-04-12T00:00:00"/>
    <s v="17h25"/>
    <m/>
    <s v="P.38 (non-consentant)"/>
    <s v="Oui"/>
    <n v="30"/>
    <s v="Femme"/>
    <n v="25"/>
  </r>
  <r>
    <s v="190403-019"/>
    <n v="2"/>
    <x v="8"/>
    <d v="2019-04-03T00:00:00"/>
    <d v="2019-04-03T00:00:00"/>
    <s v="17h24"/>
    <m/>
    <s v="Danger grave et immédiat"/>
    <s v="Oui"/>
    <n v="60"/>
    <s v="Femme"/>
    <n v="90"/>
  </r>
  <r>
    <s v="190403-017"/>
    <n v="2"/>
    <x v="8"/>
    <d v="2019-04-03T00:00:00"/>
    <d v="2019-04-03T00:00:00"/>
    <s v="16h25"/>
    <s v="DIVERS"/>
    <s v="Danger grave et immédiat"/>
    <s v="Oui"/>
    <m/>
    <s v="Homme"/>
    <n v="61"/>
  </r>
  <r>
    <s v="190331-008"/>
    <n v="2"/>
    <x v="8"/>
    <d v="2019-03-31T00:00:00"/>
    <d v="2019-03-31T00:00:00"/>
    <s v="17h00"/>
    <m/>
    <s v="P.38 (non-consentant)"/>
    <s v="Non"/>
    <m/>
    <s v="Homme"/>
    <n v="31"/>
  </r>
  <r>
    <s v="190324-006"/>
    <n v="2"/>
    <x v="8"/>
    <d v="2019-03-24T00:00:00"/>
    <d v="2019-03-24T00:00:00"/>
    <s v="10h00"/>
    <s v="DIVERS"/>
    <s v="Absence de danger"/>
    <s v="Non"/>
    <m/>
    <s v="Femme"/>
    <n v="45"/>
  </r>
  <r>
    <s v="190322-001A"/>
    <n v="2"/>
    <x v="8"/>
    <d v="2019-03-22T00:00:00"/>
    <d v="2019-03-22T00:00:00"/>
    <s v="02h30"/>
    <m/>
    <s v="P.38 (non-consentant)"/>
    <s v="Oui"/>
    <n v="25"/>
    <s v="Homme"/>
    <n v="80"/>
  </r>
  <r>
    <s v="190122-001"/>
    <n v="2"/>
    <x v="8"/>
    <d v="2019-03-22T00:00:00"/>
    <d v="2019-03-22T00:00:00"/>
    <s v="02h30"/>
    <m/>
    <s v="Danger grave et immédiat"/>
    <s v="Oui"/>
    <n v="25"/>
    <s v="Homme"/>
    <n v="80"/>
  </r>
  <r>
    <s v="190317-007"/>
    <n v="2"/>
    <x v="8"/>
    <d v="2019-03-17T00:00:00"/>
    <d v="2019-03-17T00:00:00"/>
    <s v="15h30"/>
    <m/>
    <s v="P.38 (non-consentant)"/>
    <s v="Oui"/>
    <n v="50"/>
    <s v="Femme"/>
    <n v="15"/>
  </r>
  <r>
    <s v="190316-001"/>
    <n v="2"/>
    <x v="8"/>
    <d v="2019-03-16T00:00:00"/>
    <d v="2019-03-16T00:00:00"/>
    <s v="02h11"/>
    <m/>
    <s v="Danger grave et immédiat"/>
    <s v="Oui"/>
    <n v="33"/>
    <s v="Homme"/>
    <n v="23"/>
  </r>
  <r>
    <s v="190315-012"/>
    <n v="2"/>
    <x v="8"/>
    <d v="2019-03-15T00:00:00"/>
    <d v="2019-03-15T00:00:00"/>
    <s v="11h30"/>
    <m/>
    <s v="P.38 (non-consentant)"/>
    <s v="Oui"/>
    <n v="35"/>
    <s v="Femme"/>
    <n v="14"/>
  </r>
  <r>
    <s v="190311-023"/>
    <n v="2"/>
    <x v="8"/>
    <d v="2019-03-11T00:00:00"/>
    <d v="2019-03-11T00:00:00"/>
    <s v="23h30"/>
    <m/>
    <s v="P.38 (non-consentant)"/>
    <s v="Oui"/>
    <s v="?"/>
    <m/>
    <m/>
  </r>
  <r>
    <s v="190307-010"/>
    <n v="2"/>
    <x v="8"/>
    <d v="2019-03-07T00:00:00"/>
    <d v="2019-03-07T00:00:00"/>
    <s v="13h00"/>
    <m/>
    <s v="P.38 (non-consentant)"/>
    <s v="Oui"/>
    <n v="16"/>
    <s v="Femme"/>
    <n v="54"/>
  </r>
  <r>
    <s v="190206-026"/>
    <n v="2"/>
    <x v="8"/>
    <d v="2019-02-06T00:00:00"/>
    <d v="2019-02-06T00:00:00"/>
    <s v="16h00"/>
    <m/>
    <s v="Danger grave et immédiat"/>
    <s v="Oui"/>
    <n v="22"/>
    <s v="Homme"/>
    <n v="61"/>
  </r>
  <r>
    <s v="190205-013"/>
    <n v="2"/>
    <x v="8"/>
    <d v="2019-02-05T00:00:00"/>
    <d v="2019-02-05T00:00:00"/>
    <s v="12h04"/>
    <m/>
    <s v="P.38 (non-consentant)"/>
    <s v="Oui"/>
    <s v="???"/>
    <s v="Femme"/>
    <n v="17"/>
  </r>
  <r>
    <s v="190124-010"/>
    <n v="2"/>
    <x v="8"/>
    <d v="2019-01-24T00:00:00"/>
    <d v="2019-01-24T00:00:00"/>
    <s v="11h00"/>
    <m/>
    <s v="Danger faible"/>
    <s v="Non"/>
    <m/>
    <s v="Homme"/>
    <n v="29"/>
  </r>
  <r>
    <s v="190119-002"/>
    <n v="2"/>
    <x v="8"/>
    <d v="2019-01-19T00:00:00"/>
    <d v="2019-01-19T00:00:00"/>
    <s v="01h18"/>
    <m/>
    <s v="P.38 (non-consentant)"/>
    <s v="Oui"/>
    <s v="43 mins"/>
    <s v="Femme"/>
    <n v="17"/>
  </r>
  <r>
    <s v="190118-028"/>
    <n v="2"/>
    <x v="8"/>
    <d v="2019-01-18T00:00:00"/>
    <d v="2019-01-18T00:00:00"/>
    <s v="21h45"/>
    <m/>
    <s v="P.38 (non-consentant)"/>
    <s v="Oui"/>
    <s v="38 mins"/>
    <s v="Homme"/>
    <n v="76"/>
  </r>
  <r>
    <s v="190111-021"/>
    <n v="2"/>
    <x v="8"/>
    <d v="2019-01-11T00:00:00"/>
    <d v="2019-01-11T00:00:00"/>
    <s v="23h04"/>
    <s v="DPJ/CAFE"/>
    <s v="P.38 (non-consentant)"/>
    <s v="Oui"/>
    <s v="45 mins"/>
    <s v="Femme"/>
    <n v="14"/>
  </r>
  <r>
    <s v="191220-033"/>
    <n v="2"/>
    <x v="9"/>
    <d v="2019-12-20T00:00:00"/>
    <d v="2019-12-20T00:00:00"/>
    <s v="21h10"/>
    <s v="DPJ/CAFE"/>
    <s v="P.38 (non-consentant)"/>
    <s v="Oui"/>
    <n v="29"/>
    <s v="Homme"/>
    <n v="17"/>
  </r>
  <r>
    <s v="191122-013"/>
    <n v="2"/>
    <x v="9"/>
    <d v="2019-11-22T00:00:00"/>
    <d v="2019-11-22T00:00:00"/>
    <s v="10h45"/>
    <s v="ACCÈS"/>
    <s v="Danger faible"/>
    <s v="Non"/>
    <m/>
    <s v="Femme"/>
    <n v="57"/>
  </r>
  <r>
    <s v="191122-004"/>
    <n v="2"/>
    <x v="9"/>
    <d v="2019-11-22T00:00:00"/>
    <d v="2019-11-22T00:00:00"/>
    <s v="08h35"/>
    <m/>
    <s v="Tentative de suicide"/>
    <s v="Oui"/>
    <m/>
    <s v="Homme"/>
    <n v="29"/>
  </r>
  <r>
    <s v="190905-02"/>
    <n v="2"/>
    <x v="9"/>
    <d v="2019-09-05T00:00:00"/>
    <d v="2019-09-05T00:00:00"/>
    <s v="03h02"/>
    <m/>
    <s v="Tentative de suicide"/>
    <s v="Oui"/>
    <n v="36"/>
    <s v="Homme"/>
    <n v="35"/>
  </r>
  <r>
    <s v="190811-002"/>
    <n v="2"/>
    <x v="9"/>
    <d v="2019-08-11T00:00:00"/>
    <d v="2019-08-11T00:00:00"/>
    <s v="01h58"/>
    <m/>
    <s v="P.38 (non-consentant)"/>
    <s v="Oui"/>
    <n v="15"/>
    <s v="Homme"/>
    <n v="17"/>
  </r>
  <r>
    <s v="190729-002"/>
    <n v="2"/>
    <x v="9"/>
    <d v="2019-07-29T00:00:00"/>
    <d v="2019-07-29T00:00:00"/>
    <s v="03h35"/>
    <s v="DPJ/CAFE"/>
    <s v="P.38 (non-consentant)"/>
    <s v="Oui"/>
    <n v="30"/>
    <s v="Femme"/>
    <n v="16"/>
  </r>
  <r>
    <s v="190727-027"/>
    <n v="2"/>
    <x v="9"/>
    <d v="2019-07-27T00:00:00"/>
    <d v="2019-07-27T00:00:00"/>
    <s v="21h05"/>
    <m/>
    <s v="Absence de danger"/>
    <s v="Non"/>
    <m/>
    <s v="Femme"/>
    <n v="36"/>
  </r>
  <r>
    <s v="190722-030"/>
    <n v="2"/>
    <x v="9"/>
    <d v="2019-07-22T00:00:00"/>
    <d v="2019-07-22T00:00:00"/>
    <s v="21h56"/>
    <m/>
    <s v="P.38 (non-consentant)"/>
    <s v="Oui"/>
    <n v="27"/>
    <s v="Femme"/>
    <n v="13"/>
  </r>
  <r>
    <s v="190623-007"/>
    <n v="2"/>
    <x v="9"/>
    <d v="2019-06-23T00:00:00"/>
    <d v="2019-06-23T00:00:00"/>
    <s v="2H55"/>
    <m/>
    <s v="P.38 (non-consentant)"/>
    <s v="Oui"/>
    <n v="60"/>
    <s v="Homme"/>
    <n v="32"/>
  </r>
  <r>
    <s v="190622-004"/>
    <n v="2"/>
    <x v="9"/>
    <d v="2019-06-22T00:00:00"/>
    <d v="2019-06-22T00:00:00"/>
    <s v="7h20"/>
    <m/>
    <s v="P.38 (non-consentant)"/>
    <s v="Oui"/>
    <n v="40"/>
    <s v="Femme"/>
    <n v="55"/>
  </r>
  <r>
    <s v="190519-023"/>
    <n v="2"/>
    <x v="9"/>
    <d v="2019-05-19T00:00:00"/>
    <d v="2019-05-19T00:00:00"/>
    <s v="22h17"/>
    <m/>
    <s v="P.38 (non-consentant)"/>
    <s v="Oui"/>
    <n v="52"/>
    <s v="Femme"/>
    <n v="36"/>
  </r>
  <r>
    <s v="190507-002"/>
    <n v="2"/>
    <x v="9"/>
    <d v="2019-05-07T00:00:00"/>
    <d v="2019-05-07T00:00:00"/>
    <s v="05h45"/>
    <m/>
    <s v="P.38 (non-consentant)"/>
    <s v="Oui"/>
    <n v="20"/>
    <s v="Femme"/>
    <n v="57"/>
  </r>
  <r>
    <s v="190430-025"/>
    <n v="2"/>
    <x v="9"/>
    <d v="2019-04-30T00:00:00"/>
    <d v="2019-04-30T00:00:00"/>
    <s v="17h20"/>
    <m/>
    <s v="P.38 (non-consentant)"/>
    <s v="Oui"/>
    <n v="60"/>
    <s v="Femme"/>
    <n v="57"/>
  </r>
  <r>
    <s v="190407-004"/>
    <n v="2"/>
    <x v="9"/>
    <d v="2019-04-07T00:00:00"/>
    <d v="2019-04-07T00:00:00"/>
    <m/>
    <m/>
    <s v="P.38 (non-consentant)"/>
    <s v="Oui"/>
    <m/>
    <s v="Femme"/>
    <n v="55"/>
  </r>
  <r>
    <s v="190325-019"/>
    <n v="2"/>
    <x v="9"/>
    <d v="2019-03-25T00:00:00"/>
    <d v="2019-03-25T00:00:00"/>
    <s v="17h10"/>
    <m/>
    <s v="Danger grave et immédiat"/>
    <s v="Oui"/>
    <n v="30"/>
    <s v="Homme"/>
    <n v="28"/>
  </r>
  <r>
    <s v="190322-020"/>
    <n v="2"/>
    <x v="9"/>
    <d v="2019-03-22T00:00:00"/>
    <d v="2019-03-22T00:00:00"/>
    <s v="17h40"/>
    <m/>
    <s v="Tentative de suicide"/>
    <s v="Oui"/>
    <n v="60"/>
    <s v="Homme"/>
    <n v="59"/>
  </r>
  <r>
    <s v="190309-014"/>
    <n v="2"/>
    <x v="9"/>
    <d v="2019-03-09T00:00:00"/>
    <d v="2019-03-09T00:00:00"/>
    <s v="19h52"/>
    <m/>
    <s v="P.38 (non-consentant)"/>
    <s v="Oui"/>
    <n v="28"/>
    <s v="Homme"/>
    <n v="18"/>
  </r>
  <r>
    <s v="190227-040"/>
    <n v="2"/>
    <x v="9"/>
    <d v="2019-02-27T00:00:00"/>
    <d v="2019-02-27T00:00:00"/>
    <s v="19h05"/>
    <m/>
    <s v="P.38 (non-consentant)"/>
    <s v="Oui"/>
    <n v="115"/>
    <s v="Homme"/>
    <n v="38"/>
  </r>
  <r>
    <s v="191015-005"/>
    <n v="2"/>
    <x v="9"/>
    <d v="2019-01-15T00:00:00"/>
    <d v="2019-01-15T00:00:00"/>
    <s v="08h50"/>
    <m/>
    <s v="P.38 (non-consentant)"/>
    <s v="Oui"/>
    <s v="30 mins"/>
    <s v="Femme"/>
    <n v="11"/>
  </r>
  <r>
    <s v="190105-005"/>
    <n v="2"/>
    <x v="9"/>
    <d v="2019-01-05T00:00:00"/>
    <d v="2019-01-05T00:00:00"/>
    <s v="13h47"/>
    <m/>
    <s v="P.38 (non-consentant)"/>
    <s v="Oui"/>
    <s v="70 mins"/>
    <s v="Femme"/>
    <n v="54"/>
  </r>
  <r>
    <s v="191231-011"/>
    <n v="2"/>
    <x v="10"/>
    <d v="2019-12-31T00:00:00"/>
    <d v="2019-12-31T00:00:00"/>
    <s v="12h47"/>
    <s v="ACCÈS"/>
    <s v="Absence de danger"/>
    <s v="Non"/>
    <m/>
    <s v="Femme"/>
    <n v="59"/>
  </r>
  <r>
    <s v="191230-016"/>
    <n v="2"/>
    <x v="10"/>
    <d v="2019-12-30T00:00:00"/>
    <d v="2019-12-30T00:00:00"/>
    <s v="19h58"/>
    <s v="ACCÈS"/>
    <s v="P.38 (non-consentant)"/>
    <s v="Oui"/>
    <n v="17"/>
    <s v="Femme"/>
    <n v="22"/>
  </r>
  <r>
    <s v="191230-009"/>
    <n v="2"/>
    <x v="10"/>
    <d v="2019-12-30T00:00:00"/>
    <d v="2019-12-30T00:00:00"/>
    <s v="12h30"/>
    <s v="ACCÈS"/>
    <s v="Danger faible"/>
    <s v="Non"/>
    <m/>
    <s v="Homme"/>
    <n v="21"/>
  </r>
  <r>
    <s v="191225-011"/>
    <n v="2"/>
    <x v="10"/>
    <d v="2019-12-25T00:00:00"/>
    <d v="2019-12-25T00:00:00"/>
    <s v="20h45"/>
    <s v="ACCÈS"/>
    <s v="P.38 (non-consentant)"/>
    <s v="Oui"/>
    <m/>
    <s v="Homme"/>
    <n v="21"/>
  </r>
  <r>
    <s v="191218-020a"/>
    <n v="2"/>
    <x v="10"/>
    <d v="2019-12-18T00:00:00"/>
    <d v="2019-12-18T00:00:00"/>
    <s v="20h30"/>
    <m/>
    <s v="P.38 (non-consentant)"/>
    <s v="Oui"/>
    <n v="35"/>
    <s v="Femme"/>
    <n v="48"/>
  </r>
  <r>
    <s v="191210-026"/>
    <n v="2"/>
    <x v="10"/>
    <d v="2019-12-10T00:00:00"/>
    <d v="2019-12-10T00:00:00"/>
    <s v="20h20"/>
    <s v="ACCÈS"/>
    <s v="Absence de danger"/>
    <s v="Non"/>
    <s v=" "/>
    <s v="Homme"/>
    <n v="29"/>
  </r>
  <r>
    <s v="191207-021"/>
    <n v="2"/>
    <x v="10"/>
    <d v="2019-12-07T00:00:00"/>
    <d v="2019-12-07T00:00:00"/>
    <s v="19h50"/>
    <s v="CCPSHRR"/>
    <s v="Danger faible"/>
    <s v="Non"/>
    <m/>
    <s v="Homme"/>
    <n v="28"/>
  </r>
  <r>
    <s v="191203-023a"/>
    <n v="2"/>
    <x v="10"/>
    <d v="2019-12-03T00:00:00"/>
    <d v="2019-12-03T00:00:00"/>
    <s v="23h00"/>
    <s v="DPJ/CAFE"/>
    <s v="Danger faible"/>
    <s v="Non"/>
    <m/>
    <s v="Homme"/>
    <n v="17"/>
  </r>
  <r>
    <s v="191129-007"/>
    <n v="2"/>
    <x v="10"/>
    <d v="2019-11-29T00:00:00"/>
    <d v="2019-11-29T00:00:00"/>
    <s v="11h18"/>
    <s v="ACCÈS"/>
    <s v="Danger faible"/>
    <s v="Non"/>
    <m/>
    <s v="Homme"/>
    <n v="26"/>
  </r>
  <r>
    <s v="191121-004"/>
    <n v="2"/>
    <x v="10"/>
    <d v="2019-11-21T00:00:00"/>
    <d v="2019-11-21T00:00:00"/>
    <s v="07h54"/>
    <s v="ACCÈS"/>
    <s v="P.38 (non-consentant)"/>
    <s v="Oui"/>
    <n v="70"/>
    <s v="Femme"/>
    <n v="46"/>
  </r>
  <r>
    <s v="191110-16"/>
    <n v="2"/>
    <x v="10"/>
    <d v="2019-11-10T00:00:00"/>
    <d v="2019-11-10T00:00:00"/>
    <s v="15h23"/>
    <s v="ACCÈS"/>
    <s v="P.38 (non-consentant)"/>
    <s v="Oui"/>
    <n v="47"/>
    <s v="Homme"/>
    <n v="87"/>
  </r>
  <r>
    <s v="191108-015"/>
    <n v="2"/>
    <x v="10"/>
    <d v="2019-11-08T00:00:00"/>
    <d v="2019-11-08T00:00:00"/>
    <s v="15H21"/>
    <s v="ACCÈS"/>
    <s v="Absence de danger"/>
    <s v="Non"/>
    <m/>
    <s v="Femme"/>
    <n v="45"/>
  </r>
  <r>
    <s v="191103-011"/>
    <n v="2"/>
    <x v="10"/>
    <d v="2019-11-03T00:00:00"/>
    <d v="2019-11-03T00:00:00"/>
    <s v="12h15"/>
    <s v="ACCÈS"/>
    <s v="Danger modéré"/>
    <s v="Non"/>
    <m/>
    <s v="Femme"/>
    <n v="35"/>
  </r>
  <r>
    <s v="191102-012"/>
    <n v="2"/>
    <x v="10"/>
    <d v="2019-11-02T00:00:00"/>
    <d v="2019-11-02T00:00:00"/>
    <s v="11h30"/>
    <s v="DPJ/CAFE"/>
    <s v="absence de transport"/>
    <s v="Non"/>
    <m/>
    <s v="Homme"/>
    <n v="9"/>
  </r>
  <r>
    <s v="191027-005"/>
    <n v="2"/>
    <x v="10"/>
    <d v="2019-10-27T00:00:00"/>
    <d v="2019-10-27T00:00:00"/>
    <s v="01h28"/>
    <s v="ACCÈS"/>
    <s v="Danger faible"/>
    <s v="Non"/>
    <m/>
    <s v="Homme"/>
    <n v="29"/>
  </r>
  <r>
    <s v="191016-021"/>
    <n v="2"/>
    <x v="10"/>
    <d v="2019-10-16T00:00:00"/>
    <d v="2019-10-16T00:00:00"/>
    <s v="17h45"/>
    <s v="ACCÈS"/>
    <s v="P.38 (non-consentant)"/>
    <s v="Oui"/>
    <n v="43"/>
    <s v="Homme"/>
    <n v="49"/>
  </r>
  <r>
    <s v="191011-033"/>
    <n v="2"/>
    <x v="10"/>
    <d v="2019-10-11T00:00:00"/>
    <d v="2019-10-11T00:00:00"/>
    <s v="18h05"/>
    <s v="ACCÈS"/>
    <s v="Absence de danger"/>
    <s v="Non"/>
    <m/>
    <s v="Homme"/>
    <n v="58"/>
  </r>
  <r>
    <s v="191010-010"/>
    <n v="2"/>
    <x v="10"/>
    <d v="2019-10-10T00:00:00"/>
    <d v="2019-10-10T00:00:00"/>
    <s v="10h15"/>
    <s v="ACCÈS"/>
    <s v="Danger faible"/>
    <s v="Non"/>
    <m/>
    <s v="Homme"/>
    <n v="33"/>
  </r>
  <r>
    <s v="191006-017"/>
    <n v="2"/>
    <x v="10"/>
    <d v="2019-10-06T00:00:00"/>
    <d v="2019-10-06T00:00:00"/>
    <s v="19h15"/>
    <m/>
    <s v="Tentative de suicide"/>
    <s v="Oui"/>
    <n v="23"/>
    <s v="Femme"/>
    <n v="76"/>
  </r>
  <r>
    <s v="190930-028"/>
    <n v="2"/>
    <x v="10"/>
    <d v="2019-09-30T00:00:00"/>
    <d v="2019-09-30T00:00:00"/>
    <s v="18h30"/>
    <m/>
    <s v="Danger grave et immédiat"/>
    <s v="Oui"/>
    <m/>
    <s v="Homme"/>
    <n v="18"/>
  </r>
  <r>
    <s v="190914-030"/>
    <n v="2"/>
    <x v="10"/>
    <d v="2019-09-14T00:00:00"/>
    <d v="2019-09-14T00:00:00"/>
    <s v="19h19"/>
    <s v="DPJ/CAFE"/>
    <s v="Danger faible"/>
    <s v="Non"/>
    <m/>
    <s v="Femme"/>
    <n v="16"/>
  </r>
  <r>
    <s v="190913-007"/>
    <n v="2"/>
    <x v="10"/>
    <d v="2019-09-13T00:00:00"/>
    <d v="2019-09-13T00:00:00"/>
    <s v="16h49"/>
    <s v="ACCÈS"/>
    <s v="Danger faible"/>
    <s v="Non"/>
    <m/>
    <s v="Homme"/>
    <n v="33"/>
  </r>
  <r>
    <s v="190911-019"/>
    <n v="2"/>
    <x v="10"/>
    <d v="2019-09-11T00:00:00"/>
    <d v="2019-09-11T00:00:00"/>
    <s v="18h35"/>
    <s v="ACCÈS"/>
    <s v="Danger faible"/>
    <s v="Non"/>
    <m/>
    <s v="Femme"/>
    <n v="43"/>
  </r>
  <r>
    <s v="190906-002"/>
    <n v="2"/>
    <x v="10"/>
    <d v="2019-09-06T00:00:00"/>
    <d v="2019-09-06T00:00:00"/>
    <s v="05h15"/>
    <m/>
    <s v="Danger modéré"/>
    <s v="Oui"/>
    <n v="44"/>
    <s v="Femme"/>
    <n v="89"/>
  </r>
  <r>
    <s v="190828-003"/>
    <n v="2"/>
    <x v="10"/>
    <d v="2019-08-28T00:00:00"/>
    <d v="2019-08-28T00:00:00"/>
    <s v="10H05"/>
    <m/>
    <s v="P.38 (non-consentant)"/>
    <s v="Oui"/>
    <n v="20"/>
    <s v="Femme"/>
    <n v="57"/>
  </r>
  <r>
    <s v="190826-002"/>
    <n v="2"/>
    <x v="10"/>
    <d v="2019-08-26T00:00:00"/>
    <d v="2019-08-26T00:00:00"/>
    <s v="01h10"/>
    <s v="DPJ/CAFE"/>
    <s v="Absence de danger"/>
    <s v="Non"/>
    <m/>
    <s v="Homme"/>
    <n v="15"/>
  </r>
  <r>
    <s v="190812-010"/>
    <n v="2"/>
    <x v="10"/>
    <d v="2019-08-12T00:00:00"/>
    <d v="2019-08-12T00:00:00"/>
    <s v="12h12"/>
    <m/>
    <s v="P.38 (non-consentant)"/>
    <s v="Oui"/>
    <n v="68"/>
    <s v="Homme"/>
    <n v="57"/>
  </r>
  <r>
    <s v="190804-011"/>
    <n v="2"/>
    <x v="10"/>
    <d v="2019-08-04T00:00:00"/>
    <d v="2019-08-04T00:00:00"/>
    <s v="12h07"/>
    <m/>
    <s v="P.38 (non-consentant)"/>
    <s v="Oui"/>
    <n v="58"/>
    <s v="Femme"/>
    <n v="58"/>
  </r>
  <r>
    <s v="190719-019"/>
    <n v="2"/>
    <x v="10"/>
    <d v="2019-07-19T00:00:00"/>
    <d v="2019-07-19T00:00:00"/>
    <s v="14h00"/>
    <m/>
    <s v="Danger faible"/>
    <s v="Oui"/>
    <m/>
    <s v="Homme"/>
    <n v="23"/>
  </r>
  <r>
    <s v="190719-034"/>
    <n v="2"/>
    <x v="10"/>
    <d v="2019-07-19T00:00:00"/>
    <d v="2019-07-19T00:00:00"/>
    <s v="20h54"/>
    <m/>
    <s v="Danger grave mais non immédiat"/>
    <s v="Oui"/>
    <n v="19"/>
    <s v="Homme"/>
    <n v="28"/>
  </r>
  <r>
    <s v="190716-028"/>
    <n v="2"/>
    <x v="10"/>
    <d v="2019-07-16T00:00:00"/>
    <d v="2019-07-16T00:00:00"/>
    <s v="17h00"/>
    <m/>
    <s v="P.38 (non-consentant)"/>
    <s v="Oui"/>
    <n v="30"/>
    <s v="Femme"/>
    <n v="57"/>
  </r>
  <r>
    <s v="190710-014"/>
    <n v="2"/>
    <x v="10"/>
    <d v="2019-07-10T00:00:00"/>
    <d v="2019-07-10T00:00:00"/>
    <s v="13h08"/>
    <m/>
    <s v="P.38 (non-consentant)"/>
    <s v="Oui"/>
    <n v="28"/>
    <s v="Homme"/>
    <n v="52"/>
  </r>
  <r>
    <s v="190605-007"/>
    <n v="2"/>
    <x v="10"/>
    <d v="2019-06-05T00:00:00"/>
    <d v="2019-06-05T00:00:00"/>
    <s v="05h12"/>
    <m/>
    <s v="P.38 (non-consentant)"/>
    <s v="Oui"/>
    <n v="25"/>
    <s v="Femme"/>
    <n v="54"/>
  </r>
  <r>
    <s v="190603-018"/>
    <n v="2"/>
    <x v="10"/>
    <d v="2019-06-03T00:00:00"/>
    <d v="2019-06-03T00:00:00"/>
    <s v="16h19"/>
    <m/>
    <s v="Tentative de suicide"/>
    <s v="Oui"/>
    <s v=" "/>
    <s v="Femme"/>
    <n v="18"/>
  </r>
  <r>
    <s v="190522-027"/>
    <n v="2"/>
    <x v="10"/>
    <d v="2019-05-22T00:00:00"/>
    <d v="2019-05-22T00:00:00"/>
    <s v="20h30"/>
    <s v="DPJ/CAFE"/>
    <s v="Danger faible"/>
    <s v="Non"/>
    <m/>
    <s v="Femme"/>
    <n v="12"/>
  </r>
  <r>
    <s v="190505-019"/>
    <n v="2"/>
    <x v="10"/>
    <d v="2019-05-05T00:00:00"/>
    <d v="2019-05-05T00:00:00"/>
    <s v="21h11"/>
    <s v="CCPSHRR"/>
    <s v="Danger faible"/>
    <s v="Non"/>
    <m/>
    <s v="Femme"/>
    <n v="46"/>
  </r>
  <r>
    <s v="190501-030"/>
    <n v="2"/>
    <x v="10"/>
    <d v="2019-05-01T00:00:00"/>
    <d v="2019-05-01T00:00:00"/>
    <s v="19h25"/>
    <s v="CCPSHRR"/>
    <s v="Tentative de suicide"/>
    <s v="Oui"/>
    <n v="33"/>
    <s v="Femme"/>
    <n v="18"/>
  </r>
  <r>
    <s v="190501-002"/>
    <n v="2"/>
    <x v="10"/>
    <d v="2019-05-01T00:00:00"/>
    <d v="2019-05-01T00:00:00"/>
    <s v="03h00"/>
    <s v="CCPSHRR"/>
    <s v="Danger modéré"/>
    <s v="Non"/>
    <m/>
    <s v="Homme"/>
    <n v="18"/>
  </r>
  <r>
    <s v="190429-024"/>
    <n v="2"/>
    <x v="10"/>
    <d v="2019-04-29T00:00:00"/>
    <d v="2019-04-29T00:00:00"/>
    <s v="17h55"/>
    <m/>
    <s v="P.38 (non-consentant)"/>
    <s v="Oui"/>
    <s v="?"/>
    <s v="Femme"/>
    <n v="57"/>
  </r>
  <r>
    <s v="190426-022"/>
    <n v="2"/>
    <x v="10"/>
    <d v="2019-04-26T00:00:00"/>
    <d v="2019-04-26T00:00:00"/>
    <s v="19h08"/>
    <m/>
    <s v="P.38 (non-consentant)"/>
    <s v="Oui"/>
    <s v="?"/>
    <s v="Homme"/>
    <n v="79"/>
  </r>
  <r>
    <s v="190419-016"/>
    <n v="2"/>
    <x v="10"/>
    <d v="2019-04-19T00:00:00"/>
    <d v="2019-04-19T00:00:00"/>
    <s v="16h30"/>
    <m/>
    <s v="P.38 (non-consentant)"/>
    <s v="Oui"/>
    <n v="94"/>
    <s v="Homme"/>
    <n v="34"/>
  </r>
  <r>
    <s v="190410-022"/>
    <n v="2"/>
    <x v="10"/>
    <d v="2019-04-10T00:00:00"/>
    <d v="2019-04-10T00:00:00"/>
    <s v="19h00"/>
    <m/>
    <s v="P.38 (non-consentant)"/>
    <s v="Oui"/>
    <n v="25"/>
    <s v="Homme"/>
    <n v="26"/>
  </r>
  <r>
    <s v="190331-006"/>
    <n v="2"/>
    <x v="10"/>
    <d v="2019-03-31T00:00:00"/>
    <d v="2019-03-31T00:00:00"/>
    <s v="15h10"/>
    <s v="DPJ/CAFE"/>
    <s v="Danger faible"/>
    <s v="Non"/>
    <m/>
    <s v="Homme"/>
    <n v="9"/>
  </r>
  <r>
    <s v="190320-011"/>
    <n v="2"/>
    <x v="10"/>
    <d v="2019-03-20T00:00:00"/>
    <d v="2019-03-20T00:00:00"/>
    <s v="12h06"/>
    <m/>
    <s v="P.38 (non-consentant)"/>
    <s v="Oui"/>
    <n v="63"/>
    <s v="Femme"/>
    <n v="34"/>
  </r>
  <r>
    <s v="190320-022"/>
    <n v="2"/>
    <x v="10"/>
    <d v="2019-03-20T00:00:00"/>
    <d v="2019-03-20T00:00:00"/>
    <s v="19h35"/>
    <m/>
    <s v="Danger grave et immédiat"/>
    <s v="Oui"/>
    <n v="65"/>
    <s v="Femme"/>
    <n v="63"/>
  </r>
  <r>
    <s v="190318-001"/>
    <n v="2"/>
    <x v="10"/>
    <d v="2019-03-18T00:00:00"/>
    <d v="2019-03-18T00:00:00"/>
    <s v="03h07"/>
    <m/>
    <s v="P.38 (non-consentant)"/>
    <s v="Oui"/>
    <n v="37"/>
    <s v="Femme"/>
    <n v="68"/>
  </r>
  <r>
    <s v="190315-011"/>
    <n v="2"/>
    <x v="10"/>
    <d v="2019-03-15T00:00:00"/>
    <d v="2019-03-15T00:00:00"/>
    <s v="11h41"/>
    <m/>
    <s v="Tentative de suicide"/>
    <s v="Oui"/>
    <n v="55"/>
    <s v="Femme"/>
    <n v="34"/>
  </r>
  <r>
    <s v="190311-005"/>
    <n v="2"/>
    <x v="10"/>
    <d v="2019-03-11T00:00:00"/>
    <d v="2019-03-11T00:00:00"/>
    <s v="08h00"/>
    <m/>
    <s v="Tentative de suicide"/>
    <s v="Oui"/>
    <m/>
    <s v="Homme"/>
    <n v="54"/>
  </r>
  <r>
    <s v="190227-045"/>
    <n v="2"/>
    <x v="10"/>
    <d v="2019-02-27T00:00:00"/>
    <d v="2019-02-27T00:00:00"/>
    <s v="12h00"/>
    <m/>
    <s v="Danger faible"/>
    <s v="Oui"/>
    <n v="180"/>
    <s v="Homme"/>
    <n v="20"/>
  </r>
  <r>
    <s v="190211-016"/>
    <n v="2"/>
    <x v="10"/>
    <d v="2019-02-11T00:00:00"/>
    <d v="2019-02-11T00:00:00"/>
    <s v="10h30"/>
    <s v="CCPSHRR"/>
    <s v="Danger faible"/>
    <s v="Non"/>
    <m/>
    <s v="Femme"/>
    <n v="16"/>
  </r>
  <r>
    <s v="190210-026"/>
    <n v="2"/>
    <x v="10"/>
    <d v="2019-02-10T00:00:00"/>
    <d v="2019-02-10T00:00:00"/>
    <s v="22h00"/>
    <m/>
    <s v="P.38 (non-consentant)"/>
    <s v="Oui"/>
    <n v="54"/>
    <s v="Femme"/>
    <n v="17"/>
  </r>
  <r>
    <s v="190204-016"/>
    <n v="2"/>
    <x v="10"/>
    <d v="2019-02-04T00:00:00"/>
    <d v="2019-02-04T00:00:00"/>
    <s v="13h22"/>
    <m/>
    <s v="P.38 (non-consentant)"/>
    <s v="Oui"/>
    <n v="22"/>
    <s v="Femme"/>
    <n v="18"/>
  </r>
  <r>
    <s v="190117-019"/>
    <n v="2"/>
    <x v="10"/>
    <d v="2019-01-17T00:00:00"/>
    <d v="2019-01-17T00:00:00"/>
    <s v="16h45"/>
    <m/>
    <s v="P.38 (non-consentant)"/>
    <s v="Oui"/>
    <s v="25 mins"/>
    <s v="Femme"/>
    <n v="39"/>
  </r>
  <r>
    <s v="190108-011"/>
    <n v="2"/>
    <x v="10"/>
    <d v="2019-01-08T00:00:00"/>
    <d v="2019-01-08T00:00:00"/>
    <s v="17h01"/>
    <m/>
    <s v="P.38 (non-consentant)"/>
    <s v="Oui"/>
    <s v="?"/>
    <s v="Femme"/>
    <n v="22"/>
  </r>
  <r>
    <s v="190101-029"/>
    <n v="2"/>
    <x v="10"/>
    <d v="2019-01-01T00:00:00"/>
    <d v="2019-01-01T00:00:00"/>
    <s v="21h49"/>
    <m/>
    <s v="P.38 (non-consentant)"/>
    <s v="Oui"/>
    <s v=" 39 mins"/>
    <s v="Femme"/>
    <n v="21"/>
  </r>
  <r>
    <s v="191124-006"/>
    <n v="2"/>
    <x v="11"/>
    <d v="2019-11-24T00:00:00"/>
    <d v="2019-11-24T00:00:00"/>
    <s v="09h20"/>
    <s v="CCPSHRR"/>
    <s v="Danger modéré"/>
    <s v="Non"/>
    <m/>
    <s v="Homme"/>
    <n v="20"/>
  </r>
  <r>
    <s v="191122-003"/>
    <n v="2"/>
    <x v="11"/>
    <d v="2019-11-22T00:00:00"/>
    <d v="2019-11-22T00:00:00"/>
    <s v="07h00"/>
    <s v="ACCÈS"/>
    <s v="Danger faible"/>
    <s v="Non"/>
    <m/>
    <s v="Femme"/>
    <n v="43"/>
  </r>
  <r>
    <s v="191010-006"/>
    <n v="2"/>
    <x v="11"/>
    <d v="2019-10-10T00:00:00"/>
    <d v="2019-10-10T00:00:00"/>
    <s v="08h18"/>
    <s v="CCPSHRR"/>
    <s v="P.38 (non-consentant)"/>
    <s v="Oui"/>
    <n v="20"/>
    <s v="Homme"/>
    <n v="73"/>
  </r>
  <r>
    <s v="190822-031"/>
    <n v="2"/>
    <x v="11"/>
    <d v="2019-08-22T00:00:00"/>
    <d v="2019-08-22T00:00:00"/>
    <s v="11h30"/>
    <m/>
    <s v="Danger grave et immédiat"/>
    <s v="Oui"/>
    <n v="15"/>
    <s v="Homme"/>
    <n v="33"/>
  </r>
  <r>
    <s v="190718-026"/>
    <n v="2"/>
    <x v="11"/>
    <d v="2019-07-18T00:00:00"/>
    <d v="2019-07-18T00:00:00"/>
    <s v="17h35"/>
    <m/>
    <s v="P.38 (non-consentant)"/>
    <s v="Oui"/>
    <n v="15"/>
    <s v="Homme"/>
    <n v="63"/>
  </r>
  <r>
    <s v="190717-044"/>
    <n v="2"/>
    <x v="11"/>
    <d v="2019-07-17T00:00:00"/>
    <d v="2019-07-17T00:00:00"/>
    <s v="23h03"/>
    <m/>
    <m/>
    <s v="Oui"/>
    <n v="37"/>
    <s v="Homme"/>
    <n v="23"/>
  </r>
  <r>
    <s v="190709-002"/>
    <n v="2"/>
    <x v="11"/>
    <d v="2019-07-09T00:00:00"/>
    <d v="2019-07-09T00:00:00"/>
    <s v="07H40"/>
    <m/>
    <s v="P.38 (non-consentant)"/>
    <s v="Oui"/>
    <n v="16"/>
    <s v="Homme"/>
    <n v="22"/>
  </r>
  <r>
    <s v="190706-004"/>
    <n v="2"/>
    <x v="11"/>
    <d v="2019-07-06T00:00:00"/>
    <d v="2019-07-06T00:00:00"/>
    <s v="03H15"/>
    <m/>
    <s v="P.38 (non-consentant)"/>
    <s v="Oui"/>
    <n v="20"/>
    <s v="Homme"/>
    <n v="23"/>
  </r>
  <r>
    <s v="190702-001"/>
    <n v="2"/>
    <x v="11"/>
    <d v="2019-07-02T00:00:00"/>
    <d v="2019-07-02T00:00:00"/>
    <s v="02h00"/>
    <m/>
    <s v="Tentative de suicide"/>
    <s v="Oui"/>
    <n v="32"/>
    <s v="Homme"/>
    <n v="23"/>
  </r>
  <r>
    <s v="190614-008"/>
    <n v="2"/>
    <x v="11"/>
    <d v="2019-06-14T00:00:00"/>
    <d v="2019-06-14T00:00:00"/>
    <s v="11h26"/>
    <m/>
    <s v="Danger grave et immédiat"/>
    <s v="Oui"/>
    <n v="39"/>
    <s v="Homme"/>
    <n v="44"/>
  </r>
  <r>
    <s v="190610-034"/>
    <n v="2"/>
    <x v="11"/>
    <d v="2019-06-10T00:00:00"/>
    <d v="2019-06-10T00:00:00"/>
    <s v="03h38"/>
    <m/>
    <s v="P.38 (non-consentant)"/>
    <s v="Oui"/>
    <n v="40"/>
    <s v="Homme"/>
    <n v="27"/>
  </r>
  <r>
    <s v="190605-025"/>
    <n v="2"/>
    <x v="11"/>
    <d v="2019-06-05T00:00:00"/>
    <d v="2019-06-05T00:00:00"/>
    <s v="17h52"/>
    <m/>
    <s v="Danger grave et immédiat"/>
    <s v="Oui"/>
    <n v="33"/>
    <s v="Homme"/>
    <n v="75"/>
  </r>
  <r>
    <s v="190518-022"/>
    <n v="2"/>
    <x v="11"/>
    <d v="2019-05-18T00:00:00"/>
    <d v="2019-05-18T00:00:00"/>
    <s v="23h00"/>
    <m/>
    <s v="Danger grave mais non immédiat"/>
    <s v="Oui"/>
    <n v="38"/>
    <s v="Femme"/>
    <n v="47"/>
  </r>
  <r>
    <s v="190517-021"/>
    <n v="2"/>
    <x v="11"/>
    <d v="2019-05-17T00:00:00"/>
    <d v="2019-05-17T00:00:00"/>
    <s v="16h27"/>
    <m/>
    <s v="Tentative de suicide"/>
    <s v="Oui"/>
    <n v="30"/>
    <s v="Femme"/>
    <n v="47"/>
  </r>
  <r>
    <s v="190510-010"/>
    <n v="2"/>
    <x v="11"/>
    <d v="2019-05-10T00:00:00"/>
    <d v="2019-05-10T00:00:00"/>
    <s v="10h15"/>
    <s v="DPJ/CAFE"/>
    <s v="Absence de danger"/>
    <s v="Non"/>
    <m/>
    <s v="Homme"/>
    <n v="36"/>
  </r>
  <r>
    <s v="190419-021"/>
    <n v="2"/>
    <x v="11"/>
    <d v="2019-04-19T00:00:00"/>
    <d v="2019-04-19T00:00:00"/>
    <s v="22h55"/>
    <m/>
    <s v="Tentative de suicide"/>
    <s v="Oui"/>
    <n v="55"/>
    <s v="Femme"/>
    <n v="44"/>
  </r>
  <r>
    <s v="190419-022"/>
    <n v="2"/>
    <x v="11"/>
    <d v="2019-04-19T00:00:00"/>
    <d v="2019-04-19T00:00:00"/>
    <s v="23h50"/>
    <s v="CCPSHRR"/>
    <s v="Danger faible"/>
    <s v="Non"/>
    <m/>
    <s v="Homme"/>
    <n v="41"/>
  </r>
  <r>
    <s v="190403-031"/>
    <n v="2"/>
    <x v="11"/>
    <d v="2019-04-03T00:00:00"/>
    <d v="2019-04-03T00:00:00"/>
    <s v="21h27"/>
    <s v="DIVERS"/>
    <s v="Danger faible"/>
    <s v="Non"/>
    <m/>
    <s v="Homme"/>
    <n v="14"/>
  </r>
  <r>
    <s v="191127-021"/>
    <n v="2"/>
    <x v="12"/>
    <d v="2019-11-27T00:00:00"/>
    <d v="2019-11-27T00:00:00"/>
    <s v="17h15"/>
    <m/>
    <s v="P.38 (non-consentant)"/>
    <s v="Oui"/>
    <n v="40"/>
    <s v="Homme"/>
    <n v="61"/>
  </r>
  <r>
    <s v="190908-002"/>
    <n v="2"/>
    <x v="12"/>
    <d v="2019-09-08T00:00:00"/>
    <d v="2019-09-08T00:00:00"/>
    <s v="03h30"/>
    <m/>
    <s v="P.38 (non-consentant)"/>
    <s v="Oui"/>
    <n v="31"/>
    <s v="Homme"/>
    <n v="18"/>
  </r>
  <r>
    <s v="190904-017"/>
    <n v="2"/>
    <x v="12"/>
    <d v="2019-09-04T00:00:00"/>
    <d v="2019-09-04T00:00:00"/>
    <s v="15h35"/>
    <m/>
    <s v="Danger grave et immédiat"/>
    <s v="Oui"/>
    <n v="33"/>
    <s v="Homme"/>
    <n v="52"/>
  </r>
  <r>
    <s v="190825-005"/>
    <n v="2"/>
    <x v="12"/>
    <d v="2019-08-25T00:00:00"/>
    <d v="2019-08-25T00:00:00"/>
    <s v="10h10"/>
    <m/>
    <s v="P.38 (non-consentant)"/>
    <s v="Oui"/>
    <m/>
    <s v="Homme"/>
    <n v="15"/>
  </r>
  <r>
    <s v="190823-006"/>
    <n v="2"/>
    <x v="12"/>
    <d v="2019-08-23T00:00:00"/>
    <d v="2019-08-23T00:00:00"/>
    <s v="09h50"/>
    <s v="DPJ/CAFE"/>
    <s v="Danger faible"/>
    <s v="Non"/>
    <m/>
    <s v="Homme"/>
    <n v="15"/>
  </r>
  <r>
    <s v="190805-015"/>
    <n v="2"/>
    <x v="12"/>
    <d v="2019-08-05T00:00:00"/>
    <d v="2019-08-05T00:00:00"/>
    <s v="13h00"/>
    <m/>
    <s v="Danger grave et immédiat"/>
    <s v="Oui"/>
    <n v="30"/>
    <s v="Homme"/>
    <n v="15"/>
  </r>
  <r>
    <s v="190726-004"/>
    <n v="2"/>
    <x v="12"/>
    <d v="2019-07-26T00:00:00"/>
    <d v="2019-07-26T00:00:00"/>
    <s v="08h45"/>
    <m/>
    <s v="P.38 (non-consentant)"/>
    <s v="Oui"/>
    <m/>
    <s v="Homme"/>
    <n v="17"/>
  </r>
  <r>
    <s v="190723-003"/>
    <n v="2"/>
    <x v="12"/>
    <d v="2019-07-23T00:00:00"/>
    <d v="2019-07-23T00:00:00"/>
    <s v="04h08"/>
    <m/>
    <s v="P.38 (non-consentant)"/>
    <s v="Oui"/>
    <m/>
    <s v="Homme"/>
    <n v="48"/>
  </r>
  <r>
    <s v="190705-040"/>
    <n v="2"/>
    <x v="12"/>
    <d v="2019-07-05T00:00:00"/>
    <d v="2019-07-05T00:00:00"/>
    <s v="23H42"/>
    <m/>
    <s v="P.38 (non-consentant)"/>
    <s v="Oui"/>
    <n v="39"/>
    <s v="Homme"/>
    <n v="41"/>
  </r>
  <r>
    <s v="190621-008"/>
    <n v="2"/>
    <x v="12"/>
    <d v="2019-06-21T00:00:00"/>
    <d v="2019-06-21T00:00:00"/>
    <s v="8h45"/>
    <s v="ACCÈS"/>
    <s v="Danger faible"/>
    <s v="Non"/>
    <m/>
    <s v="Homme"/>
    <n v="80"/>
  </r>
  <r>
    <s v="190604-001"/>
    <n v="2"/>
    <x v="12"/>
    <d v="2019-06-04T00:00:00"/>
    <d v="2019-06-04T00:00:00"/>
    <s v="00h19"/>
    <s v="ACCÈS"/>
    <s v="Danger grave mais non immédiat"/>
    <s v="Non"/>
    <m/>
    <s v="Femme"/>
    <n v="16"/>
  </r>
  <r>
    <s v="190307-006"/>
    <n v="2"/>
    <x v="12"/>
    <d v="2019-03-07T00:00:00"/>
    <d v="2019-03-07T00:00:00"/>
    <s v="10h58"/>
    <m/>
    <s v="Danger grave et immédiat"/>
    <s v="Oui"/>
    <n v="35"/>
    <s v="Homme"/>
    <n v="15"/>
  </r>
  <r>
    <s v="191128-002"/>
    <n v="3"/>
    <x v="13"/>
    <d v="2019-11-28T00:00:00"/>
    <d v="2019-11-28T00:00:00"/>
    <s v="03h46"/>
    <s v="CCPSHRR"/>
    <s v="Danger faible"/>
    <s v="Non"/>
    <m/>
    <s v="Femme"/>
    <n v="19"/>
  </r>
  <r>
    <s v="191104-012"/>
    <n v="3"/>
    <x v="13"/>
    <d v="2019-11-04T00:00:00"/>
    <d v="2019-11-04T00:00:00"/>
    <s v="11h56"/>
    <s v="DPJ/CAFE"/>
    <s v="absence de transport"/>
    <s v="Non"/>
    <m/>
    <s v="Homme"/>
    <n v="16"/>
  </r>
  <r>
    <s v="191027-004A"/>
    <n v="3"/>
    <x v="13"/>
    <d v="2019-10-27T00:00:00"/>
    <d v="2019-10-27T00:00:00"/>
    <s v="01h50"/>
    <m/>
    <s v="P.38 (non-consentant)"/>
    <s v="Oui"/>
    <n v="27"/>
    <s v="Femme"/>
    <n v="33"/>
  </r>
  <r>
    <s v="191016-027"/>
    <n v="3"/>
    <x v="13"/>
    <d v="2019-10-27T00:00:00"/>
    <d v="2019-10-27T00:00:00"/>
    <m/>
    <s v="CCPSHRR"/>
    <s v="Danger faible"/>
    <s v="Non"/>
    <m/>
    <s v="Homme"/>
    <n v="64"/>
  </r>
  <r>
    <s v="191016-019"/>
    <n v="3"/>
    <x v="13"/>
    <d v="2019-10-16T00:00:00"/>
    <d v="2019-10-16T00:00:00"/>
    <s v="17h46"/>
    <s v="CCPSHRR"/>
    <s v="Danger faible"/>
    <s v="Non"/>
    <m/>
    <s v="Homme"/>
    <n v="26"/>
  </r>
  <r>
    <s v="191008-017"/>
    <n v="3"/>
    <x v="13"/>
    <d v="2019-10-08T00:00:00"/>
    <d v="2019-10-08T00:00:00"/>
    <s v="13h45"/>
    <s v="DPJ/CAFE"/>
    <s v="Danger faible"/>
    <s v="Non"/>
    <m/>
    <s v="Homme"/>
    <n v="42"/>
  </r>
  <r>
    <s v="191003-036"/>
    <n v="3"/>
    <x v="13"/>
    <d v="2019-10-03T00:00:00"/>
    <d v="2019-10-03T00:00:00"/>
    <s v="23h25"/>
    <s v="CCPSHRR"/>
    <s v="Danger faible"/>
    <s v="Non"/>
    <m/>
    <s v="Homme"/>
    <n v="27"/>
  </r>
  <r>
    <s v="190930-033"/>
    <n v="3"/>
    <x v="13"/>
    <d v="2019-09-30T00:00:00"/>
    <d v="2019-09-30T00:00:00"/>
    <s v="23h58"/>
    <m/>
    <s v="Tentative de suicide"/>
    <s v="Oui"/>
    <n v="14"/>
    <s v="Femme"/>
    <n v="30"/>
  </r>
  <r>
    <s v="190929-001"/>
    <n v="3"/>
    <x v="13"/>
    <d v="2019-09-29T00:00:00"/>
    <d v="2019-09-29T00:00:00"/>
    <s v="02h35"/>
    <s v="ACCÈS"/>
    <s v="Absence de danger"/>
    <s v="Non"/>
    <m/>
    <s v="Homme"/>
    <n v="35"/>
  </r>
  <r>
    <s v="190928-006"/>
    <n v="3"/>
    <x v="13"/>
    <d v="2019-09-28T00:00:00"/>
    <d v="2019-09-28T00:00:00"/>
    <s v="09h00"/>
    <s v="CCPSHRR"/>
    <s v="Absence de danger"/>
    <s v="Non"/>
    <m/>
    <s v="Homme"/>
    <n v="53"/>
  </r>
  <r>
    <s v="190918-024"/>
    <n v="3"/>
    <x v="13"/>
    <d v="2019-09-18T00:00:00"/>
    <d v="2019-09-18T00:00:00"/>
    <s v="22h50"/>
    <s v="ACCÈS"/>
    <s v="Danger faible"/>
    <s v="Non"/>
    <m/>
    <s v="Homme"/>
    <n v="20"/>
  </r>
  <r>
    <s v="190908-021"/>
    <n v="3"/>
    <x v="13"/>
    <d v="2019-09-08T00:00:00"/>
    <d v="2019-09-08T00:00:00"/>
    <s v="23h08"/>
    <m/>
    <s v="Tentative de suicide"/>
    <s v="Oui"/>
    <n v="20"/>
    <s v="Femme"/>
    <n v="22"/>
  </r>
  <r>
    <s v="190906-016"/>
    <n v="3"/>
    <x v="13"/>
    <d v="2019-09-06T00:00:00"/>
    <d v="2019-09-06T00:00:00"/>
    <s v="12h08"/>
    <m/>
    <s v="Tentative de suicide"/>
    <s v="Oui"/>
    <n v="46"/>
    <s v="Homme"/>
    <n v="51"/>
  </r>
  <r>
    <s v="190831-028"/>
    <n v="3"/>
    <x v="13"/>
    <d v="2019-08-31T00:00:00"/>
    <d v="2019-08-31T00:00:00"/>
    <s v="20h30"/>
    <s v="CCPSHRR"/>
    <s v="Absence de danger"/>
    <s v="Non"/>
    <m/>
    <s v="Femme"/>
    <n v="24"/>
  </r>
  <r>
    <s v="190829-004"/>
    <n v="3"/>
    <x v="13"/>
    <d v="2019-08-29T00:00:00"/>
    <d v="2019-08-29T00:00:00"/>
    <s v="02H26"/>
    <m/>
    <s v="P.38 (non-consentant)"/>
    <s v="Oui"/>
    <n v="33"/>
    <s v="Femme"/>
    <n v="51"/>
  </r>
  <r>
    <s v="190826-025"/>
    <n v="3"/>
    <x v="13"/>
    <d v="2019-08-26T00:00:00"/>
    <d v="2019-08-26T00:00:00"/>
    <s v="18H45"/>
    <s v="CCPSHRR"/>
    <s v="Danger faible"/>
    <s v="Non"/>
    <m/>
    <s v="Homme"/>
    <n v="26"/>
  </r>
  <r>
    <s v="190824-002"/>
    <n v="3"/>
    <x v="13"/>
    <d v="2019-08-24T00:00:00"/>
    <d v="2019-08-24T00:00:00"/>
    <s v="07h00"/>
    <m/>
    <s v="P.38 (non-consentant)"/>
    <s v="Oui"/>
    <n v="36"/>
    <s v="Homme"/>
    <n v="28"/>
  </r>
  <r>
    <s v="190818-009"/>
    <n v="3"/>
    <x v="13"/>
    <d v="2019-08-19T00:00:00"/>
    <d v="2019-08-19T00:00:00"/>
    <s v="00h45"/>
    <s v="CCPSHRR"/>
    <s v="Danger faible"/>
    <s v="Non"/>
    <m/>
    <s v="Homme"/>
    <n v="61"/>
  </r>
  <r>
    <s v="190812-022"/>
    <n v="3"/>
    <x v="13"/>
    <d v="2019-08-12T00:00:00"/>
    <d v="2019-08-12T00:00:00"/>
    <s v="17h32"/>
    <s v="CCPSHRR"/>
    <s v="Danger grave mais non immédiat"/>
    <s v="Oui"/>
    <n v="43"/>
    <s v="Femme"/>
    <n v="23"/>
  </r>
  <r>
    <s v="190731-023"/>
    <n v="3"/>
    <x v="13"/>
    <d v="2019-07-31T00:00:00"/>
    <d v="2019-07-31T00:00:00"/>
    <s v="16H06"/>
    <s v="ACCÈS"/>
    <s v="Danger modéré"/>
    <s v="Oui"/>
    <n v="36"/>
    <s v="Homme"/>
    <n v="22"/>
  </r>
  <r>
    <s v="190719-038"/>
    <n v="3"/>
    <x v="13"/>
    <d v="2019-07-19T00:00:00"/>
    <d v="2019-07-19T00:00:00"/>
    <s v="23h54"/>
    <s v="CCPSHRR"/>
    <s v="Danger grave et immédiat"/>
    <s v="Oui"/>
    <n v="11"/>
    <s v="Homme"/>
    <n v="29"/>
  </r>
  <r>
    <s v="190709-014"/>
    <n v="3"/>
    <x v="13"/>
    <d v="2019-07-09T00:00:00"/>
    <d v="2019-07-09T00:00:00"/>
    <s v="13h10"/>
    <s v="CCPSHRR"/>
    <s v="Absence de danger"/>
    <s v="Non"/>
    <m/>
    <s v="Homme"/>
    <n v="29"/>
  </r>
  <r>
    <s v="190706-022"/>
    <n v="3"/>
    <x v="13"/>
    <d v="2019-07-06T00:00:00"/>
    <d v="2019-07-06T00:00:00"/>
    <s v="21H05"/>
    <s v="CCPSHRR"/>
    <m/>
    <s v="Non"/>
    <m/>
    <s v="Homme"/>
    <n v="19"/>
  </r>
  <r>
    <s v="190705-025"/>
    <n v="3"/>
    <x v="13"/>
    <d v="2019-07-05T00:00:00"/>
    <d v="2019-07-05T00:00:00"/>
    <s v="17H25"/>
    <s v="CCPSHRR"/>
    <s v="Danger faible"/>
    <s v="Non"/>
    <m/>
    <s v="Femme"/>
    <n v="83"/>
  </r>
  <r>
    <s v="190623-030"/>
    <n v="3"/>
    <x v="13"/>
    <d v="2019-06-23T00:00:00"/>
    <d v="2019-06-23T00:00:00"/>
    <s v="17H00"/>
    <s v="DPJ/CAFE"/>
    <s v="P.38 (non-consentant)"/>
    <s v="Oui"/>
    <n v="38"/>
    <s v="Homme"/>
    <s v=" "/>
  </r>
  <r>
    <s v="190621-014"/>
    <n v="3"/>
    <x v="13"/>
    <d v="2019-06-21T00:00:00"/>
    <d v="2019-06-21T00:00:00"/>
    <s v="12h45"/>
    <s v="CCPSHRR"/>
    <s v="Danger faible"/>
    <s v="Non"/>
    <m/>
    <s v="Homme"/>
    <n v="23"/>
  </r>
  <r>
    <s v="190615-017a"/>
    <n v="3"/>
    <x v="13"/>
    <d v="2019-06-15T00:00:00"/>
    <d v="2019-06-15T00:00:00"/>
    <s v="10h48"/>
    <s v="CCPSHRR"/>
    <s v="Danger faible"/>
    <s v="Non"/>
    <m/>
    <s v="Homme"/>
    <n v="43"/>
  </r>
  <r>
    <s v="190607-044"/>
    <n v="3"/>
    <x v="13"/>
    <d v="2019-06-07T00:00:00"/>
    <d v="2019-06-07T00:00:00"/>
    <s v="22h40"/>
    <s v="CCPSHRR"/>
    <s v="Absence de danger"/>
    <s v="Non"/>
    <m/>
    <s v="Homme"/>
    <n v="41"/>
  </r>
  <r>
    <s v="190531-019"/>
    <n v="3"/>
    <x v="13"/>
    <d v="2019-05-31T00:00:00"/>
    <d v="2019-05-31T00:00:00"/>
    <s v="14h19"/>
    <s v="CCPSHRR"/>
    <s v="Absence de danger"/>
    <s v="Non"/>
    <m/>
    <s v="Femme"/>
    <n v="66"/>
  </r>
  <r>
    <s v="190529-025"/>
    <n v="3"/>
    <x v="13"/>
    <d v="2019-05-29T00:00:00"/>
    <d v="2019-05-29T00:00:00"/>
    <s v="19h00"/>
    <s v="DPJ/CAFE"/>
    <m/>
    <s v="Oui"/>
    <n v="46"/>
    <s v="Femme"/>
    <n v="15"/>
  </r>
  <r>
    <s v="190523-021"/>
    <n v="3"/>
    <x v="13"/>
    <d v="2019-05-23T00:00:00"/>
    <d v="2019-05-23T00:00:00"/>
    <s v="18h18"/>
    <s v="DPJ/CAFE"/>
    <s v="Absence de danger"/>
    <s v="Non"/>
    <m/>
    <s v="Femme"/>
    <n v="10"/>
  </r>
  <r>
    <s v="190512-030 "/>
    <n v="3"/>
    <x v="13"/>
    <d v="2019-05-12T00:00:00"/>
    <d v="2019-05-12T00:00:00"/>
    <s v="22h20"/>
    <m/>
    <s v="Tentative de suicide"/>
    <s v="Oui"/>
    <n v="22"/>
    <s v="Homme"/>
    <n v="37"/>
  </r>
  <r>
    <s v="190429-005"/>
    <n v="3"/>
    <x v="13"/>
    <d v="2019-04-29T00:00:00"/>
    <d v="2019-04-29T00:00:00"/>
    <s v="10h10"/>
    <s v="CCPSHRR"/>
    <s v="P.38 (non-consentant)"/>
    <s v="Oui"/>
    <n v="30"/>
    <s v="Homme"/>
    <n v="17"/>
  </r>
  <r>
    <s v="190423-012"/>
    <n v="3"/>
    <x v="13"/>
    <d v="2019-04-23T00:00:00"/>
    <d v="2019-04-23T00:00:00"/>
    <s v="10h33"/>
    <s v="CCPSHRR"/>
    <s v="Danger faible"/>
    <s v="Non"/>
    <m/>
    <s v="Femme"/>
    <n v="83"/>
  </r>
  <r>
    <s v="190331-014"/>
    <n v="3"/>
    <x v="13"/>
    <d v="2019-03-31T00:00:00"/>
    <d v="2019-03-31T00:00:00"/>
    <s v="23h15"/>
    <s v="CCPSHRR"/>
    <s v="Absence de danger"/>
    <s v="Non"/>
    <m/>
    <s v="Femme"/>
    <n v="26"/>
  </r>
  <r>
    <s v="190326-012"/>
    <n v="3"/>
    <x v="13"/>
    <d v="2019-03-26T00:00:00"/>
    <d v="2019-03-26T00:00:00"/>
    <s v="16h15"/>
    <s v="CCPSHRR"/>
    <s v="Danger faible"/>
    <s v="Non"/>
    <m/>
    <s v="Homme"/>
    <n v="23"/>
  </r>
  <r>
    <s v="190320-005"/>
    <n v="3"/>
    <x v="13"/>
    <d v="2019-03-20T00:00:00"/>
    <d v="2019-03-20T00:00:00"/>
    <s v="08h30"/>
    <s v="DPJ/CAFE"/>
    <s v="P.38 (non-consentant)"/>
    <s v="Oui"/>
    <n v="35"/>
    <s v="Homme"/>
    <n v="13"/>
  </r>
  <r>
    <s v="190320-027"/>
    <n v="3"/>
    <x v="13"/>
    <d v="2019-03-20T00:00:00"/>
    <d v="2019-03-20T00:00:00"/>
    <s v="20h45"/>
    <s v="CCPSHRR"/>
    <s v="Absence de danger"/>
    <s v="Non"/>
    <m/>
    <s v="Homme"/>
    <n v="27"/>
  </r>
  <r>
    <s v="190210-021"/>
    <n v="3"/>
    <x v="13"/>
    <d v="2019-02-10T00:00:00"/>
    <d v="2019-02-10T00:00:00"/>
    <s v="17h08"/>
    <s v="ACCÈS"/>
    <s v="Danger faible"/>
    <s v="Non"/>
    <m/>
    <s v="Homme"/>
    <n v="39"/>
  </r>
  <r>
    <s v="190125-006"/>
    <n v="3"/>
    <x v="13"/>
    <d v="2019-01-25T00:00:00"/>
    <d v="2019-01-25T00:00:00"/>
    <s v="08h58"/>
    <s v="ACCÈS"/>
    <s v="Tentative de suicide"/>
    <s v="Oui"/>
    <n v="31"/>
    <s v="Homme"/>
    <n v="26"/>
  </r>
  <r>
    <s v="190113-009"/>
    <n v="3"/>
    <x v="13"/>
    <d v="2019-01-13T00:00:00"/>
    <d v="2019-01-13T00:00:00"/>
    <s v="16h35"/>
    <s v="CCPSHRR"/>
    <s v="Absence de danger"/>
    <s v="Non"/>
    <m/>
    <s v="Femme"/>
    <n v="33"/>
  </r>
  <r>
    <s v="191229-019"/>
    <n v="3"/>
    <x v="14"/>
    <d v="2019-12-29T00:00:00"/>
    <d v="2019-12-29T00:00:00"/>
    <s v="19h50"/>
    <s v="CCPSHRR"/>
    <s v="Danger faible"/>
    <s v="Non"/>
    <m/>
    <s v="Homme"/>
    <n v="35"/>
  </r>
  <r>
    <s v="191228-016"/>
    <n v="3"/>
    <x v="14"/>
    <d v="2019-12-28T00:00:00"/>
    <d v="2019-12-28T00:00:00"/>
    <s v="17h30"/>
    <m/>
    <s v="Tentative de suicide"/>
    <s v="Oui"/>
    <n v="17"/>
    <s v="Homme"/>
    <n v="16"/>
  </r>
  <r>
    <s v="191223-027"/>
    <n v="3"/>
    <x v="14"/>
    <d v="2019-12-23T00:00:00"/>
    <d v="2019-12-23T00:00:00"/>
    <s v="22h45"/>
    <s v="ACCÈS"/>
    <s v="Tentative de suicide"/>
    <s v="Oui"/>
    <n v="15"/>
    <s v="Femme"/>
    <n v="49"/>
  </r>
  <r>
    <s v="191222-008"/>
    <n v="3"/>
    <x v="14"/>
    <d v="2019-12-22T00:00:00"/>
    <d v="2019-12-22T00:00:00"/>
    <s v="12h00"/>
    <s v="DPJ/CAFE"/>
    <s v="absence de transport"/>
    <s v="Non"/>
    <m/>
    <s v="Femme"/>
    <n v="16"/>
  </r>
  <r>
    <s v="191221-004"/>
    <n v="3"/>
    <x v="14"/>
    <d v="2019-12-21T00:00:00"/>
    <d v="2019-12-21T00:00:00"/>
    <s v="03h19"/>
    <s v="CCPSHRR"/>
    <s v="Absence de danger"/>
    <s v="Non"/>
    <m/>
    <s v="Femme"/>
    <n v="38"/>
  </r>
  <r>
    <s v="191219-042"/>
    <n v="3"/>
    <x v="14"/>
    <d v="2019-12-19T00:00:00"/>
    <d v="2019-12-19T00:00:00"/>
    <s v="11h30"/>
    <s v="CCPSHRR"/>
    <s v="Danger modéré"/>
    <s v="Oui"/>
    <n v="24"/>
    <s v="Homme"/>
    <n v="39"/>
  </r>
  <r>
    <s v="191219-027"/>
    <n v="3"/>
    <x v="14"/>
    <d v="2019-12-19T00:00:00"/>
    <d v="2019-12-19T00:00:00"/>
    <s v="17h10"/>
    <s v="CCPSHRR"/>
    <s v="Danger grave mais non immédiat"/>
    <s v="Non"/>
    <m/>
    <s v="Homme"/>
    <n v="36"/>
  </r>
  <r>
    <s v="191219-037"/>
    <n v="3"/>
    <x v="14"/>
    <d v="2019-12-19T00:00:00"/>
    <d v="2019-12-19T00:00:00"/>
    <s v="20h58"/>
    <m/>
    <s v="Tentative de suicide"/>
    <s v="Oui"/>
    <n v="25"/>
    <s v="Homme"/>
    <n v="56"/>
  </r>
  <r>
    <s v="191211-021"/>
    <n v="3"/>
    <x v="14"/>
    <d v="2019-12-11T00:00:00"/>
    <d v="2019-12-11T00:00:00"/>
    <s v="17h10"/>
    <s v="CCPSHRR"/>
    <s v="Danger faible"/>
    <s v="Non"/>
    <m/>
    <s v="Homme"/>
    <n v="18"/>
  </r>
  <r>
    <s v="191207-005"/>
    <n v="3"/>
    <x v="14"/>
    <d v="2019-12-07T00:00:00"/>
    <d v="2019-12-07T00:00:00"/>
    <m/>
    <s v="ACCÈS"/>
    <s v="Danger faible"/>
    <s v="Non"/>
    <m/>
    <s v="Femme"/>
    <n v="43"/>
  </r>
  <r>
    <s v="191205-031"/>
    <n v="3"/>
    <x v="14"/>
    <d v="2019-12-05T00:00:00"/>
    <d v="2019-12-05T00:00:00"/>
    <s v="17h57"/>
    <m/>
    <s v="Tentative de suicide"/>
    <s v="Oui"/>
    <n v="30"/>
    <s v="Femme"/>
    <n v="33"/>
  </r>
  <r>
    <s v="191201-017"/>
    <n v="3"/>
    <x v="14"/>
    <d v="2019-12-01T00:00:00"/>
    <d v="2019-12-01T00:00:00"/>
    <s v="18h50"/>
    <s v="CCPSHRR"/>
    <s v="Danger faible"/>
    <s v="Non"/>
    <m/>
    <s v="Homme"/>
    <n v="32"/>
  </r>
  <r>
    <s v="191130-006"/>
    <n v="3"/>
    <x v="14"/>
    <d v="2019-11-30T00:00:00"/>
    <d v="2019-11-30T00:00:00"/>
    <s v="10h21"/>
    <m/>
    <s v="Tentative de suicide"/>
    <s v="Non"/>
    <m/>
    <s v="Homme"/>
    <n v="69"/>
  </r>
  <r>
    <s v="191125-014"/>
    <n v="3"/>
    <x v="14"/>
    <d v="2019-11-25T00:00:00"/>
    <d v="2019-11-25T00:00:00"/>
    <s v="12h15"/>
    <s v="DPJ/CAFE"/>
    <s v="Danger faible"/>
    <s v="Non"/>
    <m/>
    <s v="Homme"/>
    <n v="11"/>
  </r>
  <r>
    <s v="191121-009"/>
    <n v="3"/>
    <x v="14"/>
    <d v="2019-11-21T00:00:00"/>
    <d v="2019-11-21T00:00:00"/>
    <s v="10H55"/>
    <m/>
    <s v="Tentative de suicide"/>
    <s v="Oui"/>
    <n v="33"/>
    <s v="Femme"/>
    <n v="18"/>
  </r>
  <r>
    <s v="191120-013A"/>
    <n v="3"/>
    <x v="14"/>
    <d v="2019-11-20T00:00:00"/>
    <d v="2019-11-20T00:00:00"/>
    <s v="13H30"/>
    <s v="DPJ/CAFE"/>
    <s v="Absence de danger"/>
    <s v="Non"/>
    <m/>
    <s v="Homme"/>
    <n v="17"/>
  </r>
  <r>
    <s v="191114-038"/>
    <n v="3"/>
    <x v="14"/>
    <d v="2019-11-14T00:00:00"/>
    <d v="2019-11-14T00:00:00"/>
    <s v="23h20"/>
    <s v="CCPSHRR"/>
    <s v="Danger grave et immédiat"/>
    <s v="Oui"/>
    <n v="21"/>
    <s v="Homme"/>
    <n v="20"/>
  </r>
  <r>
    <s v="191113-006"/>
    <n v="3"/>
    <x v="14"/>
    <d v="2019-11-13T00:00:00"/>
    <d v="2019-11-13T00:00:00"/>
    <s v="09h30"/>
    <s v="CCPSHRR"/>
    <s v="Absence de danger"/>
    <s v="Non"/>
    <m/>
    <s v="Homme"/>
    <n v="55"/>
  </r>
  <r>
    <s v="191112-013"/>
    <n v="3"/>
    <x v="14"/>
    <d v="2019-11-12T00:00:00"/>
    <d v="2019-11-12T00:00:00"/>
    <s v="09h56"/>
    <s v="DPJ/CAFE"/>
    <s v="Absence de danger"/>
    <s v="Non"/>
    <m/>
    <s v="Homme"/>
    <n v="15"/>
  </r>
  <r>
    <s v="191109-032"/>
    <n v="3"/>
    <x v="14"/>
    <d v="2019-11-09T00:00:00"/>
    <d v="2019-11-09T00:00:00"/>
    <s v="00h00"/>
    <m/>
    <s v="Danger grave et immédiat"/>
    <s v="Oui"/>
    <n v="39"/>
    <s v="Femme"/>
    <n v="51"/>
  </r>
  <r>
    <s v="191109-003a"/>
    <n v="3"/>
    <x v="14"/>
    <d v="2019-11-09T00:00:00"/>
    <d v="2019-11-09T00:00:00"/>
    <s v="02h45"/>
    <s v="CCPSHRR"/>
    <s v="Danger faible"/>
    <s v="Non"/>
    <m/>
    <s v="Femme"/>
    <n v="50"/>
  </r>
  <r>
    <s v="191029-030"/>
    <n v="3"/>
    <x v="14"/>
    <d v="2019-10-29T00:00:00"/>
    <d v="2019-10-29T00:00:00"/>
    <s v="22h30"/>
    <s v="CCPSHRR"/>
    <s v="Danger faible"/>
    <s v="Non"/>
    <m/>
    <s v="Femme"/>
    <n v="72"/>
  </r>
  <r>
    <s v="191026-010"/>
    <n v="3"/>
    <x v="14"/>
    <d v="2019-10-26T00:00:00"/>
    <d v="2019-10-26T00:00:00"/>
    <s v="13h56"/>
    <s v="CCPSHRR"/>
    <s v="Danger grave mais non immédiat"/>
    <s v="Oui"/>
    <n v="49"/>
    <s v="Homme"/>
    <n v="41"/>
  </r>
  <r>
    <s v="191024-022"/>
    <n v="3"/>
    <x v="14"/>
    <d v="2019-10-24T00:00:00"/>
    <d v="2019-10-24T00:00:00"/>
    <s v="23h00"/>
    <m/>
    <s v="P.38 (non-consentant)"/>
    <s v="Oui"/>
    <n v="30"/>
    <s v="Femme"/>
    <n v="51"/>
  </r>
  <r>
    <s v="191023-008"/>
    <n v="3"/>
    <x v="14"/>
    <d v="2019-10-23T00:00:00"/>
    <d v="2019-10-23T00:00:00"/>
    <s v="13h00"/>
    <s v="DPJ/CAFE"/>
    <s v="absence de transport"/>
    <s v="Non"/>
    <m/>
    <s v="Homme"/>
    <n v="12"/>
  </r>
  <r>
    <s v="191022-004"/>
    <n v="3"/>
    <x v="14"/>
    <d v="2019-10-22T00:00:00"/>
    <d v="2019-10-22T00:00:00"/>
    <s v="00h44"/>
    <s v="DPJ/CAFE"/>
    <s v="P.38 (non-consentant)"/>
    <s v="Oui"/>
    <n v="28"/>
    <s v="Homme"/>
    <n v="17"/>
  </r>
  <r>
    <s v="191018-019"/>
    <n v="3"/>
    <x v="14"/>
    <d v="2019-10-18T00:00:00"/>
    <d v="2019-10-18T00:00:00"/>
    <s v="19h23"/>
    <s v="CCPSHRR"/>
    <s v="Danger faible"/>
    <s v="Non"/>
    <m/>
    <s v="Femme"/>
    <n v="22"/>
  </r>
  <r>
    <s v="191018-028"/>
    <n v="3"/>
    <x v="14"/>
    <d v="2019-10-18T00:00:00"/>
    <d v="2019-10-18T00:00:00"/>
    <s v="22h20"/>
    <s v="CCPSHRR"/>
    <s v="Danger faible"/>
    <s v="Non"/>
    <m/>
    <s v="Femme"/>
    <n v="52"/>
  </r>
  <r>
    <s v="191015-007"/>
    <n v="3"/>
    <x v="14"/>
    <d v="2019-10-15T00:00:00"/>
    <d v="2019-10-15T00:00:00"/>
    <s v="08h10"/>
    <s v="DPJ/CAFE"/>
    <s v="Absence de danger"/>
    <s v="Non"/>
    <m/>
    <s v="Homme"/>
    <n v="11"/>
  </r>
  <r>
    <s v="191014-018a"/>
    <n v="3"/>
    <x v="14"/>
    <d v="2019-10-14T00:00:00"/>
    <d v="2019-10-14T00:00:00"/>
    <s v="20h30"/>
    <s v="DPJ/CAFE"/>
    <s v="Danger grave et immédiat"/>
    <s v="Oui"/>
    <n v="33"/>
    <s v="Homme"/>
    <n v="13"/>
  </r>
  <r>
    <s v="191010-033"/>
    <n v="3"/>
    <x v="14"/>
    <d v="2019-10-10T00:00:00"/>
    <d v="2019-10-10T00:00:00"/>
    <s v="21h45"/>
    <s v="DPJ/CAFE"/>
    <s v="P.38 (non-consentant)"/>
    <s v="Oui"/>
    <n v="44"/>
    <s v="Femme"/>
    <n v="17"/>
  </r>
  <r>
    <s v="190929-009"/>
    <n v="3"/>
    <x v="14"/>
    <d v="2019-09-29T00:00:00"/>
    <d v="2019-09-29T00:00:00"/>
    <s v="15h30"/>
    <s v="CCPSHRR"/>
    <s v="Danger modéré"/>
    <s v="Non"/>
    <m/>
    <s v="Femme"/>
    <n v="39"/>
  </r>
  <r>
    <s v="190929-019"/>
    <n v="3"/>
    <x v="14"/>
    <d v="2019-09-29T00:00:00"/>
    <d v="2019-09-29T00:00:00"/>
    <s v="20h19"/>
    <s v="CCPSHRR"/>
    <s v="Tentative de suicide"/>
    <s v="Oui"/>
    <n v="35"/>
    <s v="Homme"/>
    <n v="23"/>
  </r>
  <r>
    <s v="190929-024"/>
    <n v="3"/>
    <x v="14"/>
    <d v="2019-09-29T00:00:00"/>
    <d v="2019-09-29T00:00:00"/>
    <s v="23h30"/>
    <s v="ACCÈS"/>
    <s v="Danger modéré"/>
    <s v="Oui"/>
    <m/>
    <s v="Homme"/>
    <n v="19"/>
  </r>
  <r>
    <s v="190927-009"/>
    <n v="3"/>
    <x v="14"/>
    <d v="2019-09-27T00:00:00"/>
    <d v="2019-09-27T00:00:00"/>
    <s v="11h46"/>
    <m/>
    <s v="Tentative de suicide"/>
    <s v="Oui"/>
    <n v="20"/>
    <s v="Femme"/>
    <n v="28"/>
  </r>
  <r>
    <s v="190923-019"/>
    <n v="3"/>
    <x v="14"/>
    <d v="2019-09-23T00:00:00"/>
    <d v="2019-09-23T00:00:00"/>
    <s v="19h04"/>
    <s v="CCPSHRR"/>
    <s v="Danger faible"/>
    <s v="Non"/>
    <m/>
    <s v="Femme"/>
    <n v="30"/>
  </r>
  <r>
    <s v="190923-033"/>
    <n v="3"/>
    <x v="14"/>
    <d v="2019-09-23T00:00:00"/>
    <d v="2019-09-23T00:00:00"/>
    <s v="22h01"/>
    <s v="CCPSHRR"/>
    <s v="Danger faible"/>
    <s v="Non"/>
    <m/>
    <s v="Femme"/>
    <n v="52"/>
  </r>
  <r>
    <s v="190923-033"/>
    <n v="3"/>
    <x v="14"/>
    <d v="2019-09-23T00:00:00"/>
    <d v="2019-09-23T00:00:00"/>
    <s v="22h01"/>
    <s v="CCPSHRR"/>
    <s v="Absence de danger"/>
    <s v="Non"/>
    <m/>
    <s v="Femme"/>
    <n v="16"/>
  </r>
  <r>
    <s v="190918-021"/>
    <n v="3"/>
    <x v="14"/>
    <d v="2019-09-18T00:00:00"/>
    <d v="2019-09-18T00:00:00"/>
    <s v="00h00"/>
    <s v="CCPSHRR"/>
    <s v="Danger faible"/>
    <s v="Non"/>
    <m/>
    <s v="Homme"/>
    <n v="23"/>
  </r>
  <r>
    <s v="190917-002"/>
    <n v="3"/>
    <x v="14"/>
    <d v="2019-09-17T00:00:00"/>
    <d v="2019-09-17T00:00:00"/>
    <s v="05h30"/>
    <s v="DPJ/CAFE"/>
    <s v="Absence de danger"/>
    <s v="Non"/>
    <m/>
    <s v="Homme"/>
    <n v="16"/>
  </r>
  <r>
    <s v="190916-024"/>
    <n v="3"/>
    <x v="14"/>
    <d v="2019-09-16T00:00:00"/>
    <d v="2019-09-16T00:00:00"/>
    <s v="16h13"/>
    <m/>
    <s v="Tentative de suicide"/>
    <s v="Oui"/>
    <n v="22"/>
    <s v="Femme"/>
    <n v="40"/>
  </r>
  <r>
    <s v="190916-028"/>
    <n v="3"/>
    <x v="14"/>
    <d v="2019-09-16T00:00:00"/>
    <d v="2019-09-16T00:00:00"/>
    <s v="19h35"/>
    <m/>
    <s v="Tentative de suicide"/>
    <s v="Oui"/>
    <n v="39"/>
    <s v="Femme"/>
    <n v="14"/>
  </r>
  <r>
    <s v="190914-026"/>
    <n v="3"/>
    <x v="14"/>
    <d v="2019-09-14T00:00:00"/>
    <d v="2019-09-14T00:00:00"/>
    <s v="16h22"/>
    <s v="CCPSHRR"/>
    <s v="Danger modéré"/>
    <s v="Non"/>
    <m/>
    <s v="Femme"/>
    <n v="33"/>
  </r>
  <r>
    <s v="190913-008"/>
    <n v="3"/>
    <x v="14"/>
    <d v="2019-09-13T00:00:00"/>
    <d v="2019-09-13T00:00:00"/>
    <s v="08h22"/>
    <s v="CCPSHRR"/>
    <s v="Danger faible"/>
    <s v="Non"/>
    <m/>
    <s v="Homme"/>
    <n v="25"/>
  </r>
  <r>
    <s v="190909-029"/>
    <n v="3"/>
    <x v="14"/>
    <d v="2019-09-09T00:00:00"/>
    <d v="2019-09-09T00:00:00"/>
    <s v="18h48"/>
    <m/>
    <s v="Tentative de suicide"/>
    <s v="Oui"/>
    <n v="30"/>
    <s v="Homme"/>
    <n v="34"/>
  </r>
  <r>
    <s v="190907-013"/>
    <n v="3"/>
    <x v="14"/>
    <d v="2019-09-07T00:00:00"/>
    <d v="2019-09-07T00:00:00"/>
    <s v="10h45"/>
    <s v="CCPSHRR"/>
    <s v="P.38 (non-consentant)"/>
    <s v="Oui"/>
    <n v="43"/>
    <s v="Femme"/>
    <n v="44"/>
  </r>
  <r>
    <s v="190906-001"/>
    <n v="3"/>
    <x v="14"/>
    <d v="2019-09-06T00:00:00"/>
    <d v="2019-09-06T00:00:00"/>
    <s v="00h37"/>
    <m/>
    <s v="Danger grave et immédiat"/>
    <s v="Oui"/>
    <n v="31"/>
    <s v="Femme"/>
    <n v="65"/>
  </r>
  <r>
    <s v="190903-053"/>
    <n v="3"/>
    <x v="14"/>
    <d v="2019-09-03T00:00:00"/>
    <d v="2019-09-03T00:00:00"/>
    <s v="23h38"/>
    <s v="CCPSHRR"/>
    <s v="P.38 (non-consentant)"/>
    <s v="Oui"/>
    <n v="94"/>
    <s v="Femme"/>
    <n v="34"/>
  </r>
  <r>
    <s v="190902-001"/>
    <n v="3"/>
    <x v="14"/>
    <d v="2019-09-02T00:00:00"/>
    <d v="2019-09-02T00:00:00"/>
    <s v="00h14"/>
    <s v="CCPSHRR"/>
    <s v="Danger faible"/>
    <s v="Non"/>
    <m/>
    <s v="Homme"/>
    <n v="24"/>
  </r>
  <r>
    <s v="190902-009"/>
    <n v="3"/>
    <x v="14"/>
    <d v="2019-09-02T00:00:00"/>
    <d v="2019-09-02T00:00:00"/>
    <s v="14h23"/>
    <s v="CCPSHRR"/>
    <s v="Danger faible"/>
    <s v="Non"/>
    <m/>
    <s v="Homme"/>
    <n v="53"/>
  </r>
  <r>
    <s v="190901-030"/>
    <n v="3"/>
    <x v="14"/>
    <d v="2019-09-01T00:00:00"/>
    <d v="2019-09-01T00:00:00"/>
    <s v="19h00"/>
    <m/>
    <s v="P.38 (non-consentant)"/>
    <s v="Oui"/>
    <n v="20"/>
    <s v="Femme"/>
    <n v="25"/>
  </r>
  <r>
    <s v="190831-003"/>
    <n v="3"/>
    <x v="14"/>
    <d v="2019-08-31T00:00:00"/>
    <d v="2019-08-31T00:00:00"/>
    <s v="00h28"/>
    <s v="CCPSHRR"/>
    <s v="Danger faible"/>
    <s v="Oui"/>
    <m/>
    <s v="Femme"/>
    <n v="27"/>
  </r>
  <r>
    <s v="190831-006"/>
    <n v="3"/>
    <x v="14"/>
    <d v="2019-08-31T00:00:00"/>
    <d v="2019-08-31T00:00:00"/>
    <s v="03h40"/>
    <s v="CCPSHRR"/>
    <s v="Danger faible"/>
    <s v="Non"/>
    <m/>
    <s v="Homme"/>
    <n v="35"/>
  </r>
  <r>
    <s v="190830-032"/>
    <n v="3"/>
    <x v="14"/>
    <d v="2019-08-30T00:00:00"/>
    <d v="2019-08-30T00:00:00"/>
    <s v="22h00"/>
    <m/>
    <s v="Tentative de suicide"/>
    <s v="Oui"/>
    <n v="17"/>
    <s v="Homme"/>
    <n v="27"/>
  </r>
  <r>
    <s v="190824-016"/>
    <n v="3"/>
    <x v="14"/>
    <d v="2019-08-24T00:00:00"/>
    <d v="2019-08-24T00:00:00"/>
    <s v="22h37"/>
    <s v="DPJ/CAFE"/>
    <s v="P.38 (non-consentant)"/>
    <s v="Oui"/>
    <n v="35"/>
    <s v="Femme"/>
    <n v="55"/>
  </r>
  <r>
    <s v="190824-016"/>
    <n v="3"/>
    <x v="14"/>
    <d v="2019-08-24T00:00:00"/>
    <d v="2019-08-24T00:00:00"/>
    <s v="22h37"/>
    <s v="CCPSHRR"/>
    <s v="P.38 (non-consentant)"/>
    <s v="Oui"/>
    <n v="35"/>
    <s v="Femme"/>
    <n v="55"/>
  </r>
  <r>
    <s v="190823-032"/>
    <n v="3"/>
    <x v="14"/>
    <d v="2019-08-23T00:00:00"/>
    <d v="2019-08-23T00:00:00"/>
    <s v="22h11"/>
    <s v="CCPSHRR"/>
    <s v="Danger faible"/>
    <s v="Non"/>
    <m/>
    <s v="Femme"/>
    <n v="48"/>
  </r>
  <r>
    <s v="190823-030"/>
    <n v="3"/>
    <x v="14"/>
    <d v="2019-08-23T00:00:00"/>
    <d v="2019-08-23T00:00:00"/>
    <s v="19h27"/>
    <s v="DPJ/CAFE"/>
    <s v="Danger faible"/>
    <s v="Non"/>
    <m/>
    <s v="Homme"/>
    <n v="10"/>
  </r>
  <r>
    <s v="190820-035"/>
    <n v="3"/>
    <x v="14"/>
    <d v="2019-08-20T00:00:00"/>
    <d v="2019-08-20T00:00:00"/>
    <s v="19h45"/>
    <s v="DIVERS"/>
    <s v="Danger faible"/>
    <s v="Non"/>
    <m/>
    <s v="Homme"/>
    <n v="21"/>
  </r>
  <r>
    <s v="190818-019"/>
    <n v="3"/>
    <x v="14"/>
    <d v="2019-08-18T00:00:00"/>
    <d v="2019-08-18T00:00:00"/>
    <s v="17h02"/>
    <m/>
    <s v="Danger modéré"/>
    <s v="Oui"/>
    <m/>
    <s v="Femme"/>
    <n v="42"/>
  </r>
  <r>
    <s v="190817-04"/>
    <n v="3"/>
    <x v="14"/>
    <d v="2019-08-17T00:00:00"/>
    <d v="2019-08-17T00:00:00"/>
    <s v="03h48"/>
    <m/>
    <s v="Tentative de suicide"/>
    <s v="Oui"/>
    <n v="40"/>
    <s v="Femme"/>
    <n v="41"/>
  </r>
  <r>
    <s v="190816-001"/>
    <n v="3"/>
    <x v="14"/>
    <d v="2019-08-16T00:00:00"/>
    <d v="2019-08-16T00:00:00"/>
    <s v="18h00"/>
    <m/>
    <s v="Tentative de suicide"/>
    <s v="Oui"/>
    <m/>
    <s v="Homme"/>
    <n v="56"/>
  </r>
  <r>
    <s v="190816-018"/>
    <n v="3"/>
    <x v="14"/>
    <d v="2019-08-16T00:00:00"/>
    <d v="2019-08-16T00:00:00"/>
    <s v="12h29"/>
    <s v="DPJ/CAFE"/>
    <s v="P.38 (non-consentant)"/>
    <s v="Oui"/>
    <m/>
    <s v="Homme"/>
    <n v="7"/>
  </r>
  <r>
    <s v="190810-010"/>
    <n v="3"/>
    <x v="14"/>
    <d v="2019-08-10T00:00:00"/>
    <d v="2019-08-10T00:00:00"/>
    <s v="14h20"/>
    <m/>
    <s v="Danger grave mais non immédiat"/>
    <s v="Oui"/>
    <n v="20"/>
    <s v="Homme"/>
    <n v="45"/>
  </r>
  <r>
    <s v="190807-004"/>
    <n v="3"/>
    <x v="14"/>
    <d v="2019-08-07T00:00:00"/>
    <d v="2019-08-07T00:00:00"/>
    <s v="07h30"/>
    <m/>
    <s v="P.38 (non-consentant)"/>
    <s v="Oui"/>
    <n v="26"/>
    <s v="Femme"/>
    <n v="28"/>
  </r>
  <r>
    <s v="190807-034"/>
    <n v="3"/>
    <x v="14"/>
    <d v="2019-08-07T00:00:00"/>
    <d v="2019-08-07T00:00:00"/>
    <s v="21h50"/>
    <m/>
    <s v="Tentative de suicide"/>
    <s v="Oui"/>
    <n v="24"/>
    <s v="Femme"/>
    <n v="48"/>
  </r>
  <r>
    <s v="190806-002"/>
    <n v="3"/>
    <x v="14"/>
    <d v="2019-08-06T00:00:00"/>
    <d v="2019-08-06T00:00:00"/>
    <s v="03h00"/>
    <s v="CCPSHRR"/>
    <s v="P.38 (non-consentant)"/>
    <s v="Oui"/>
    <n v="26"/>
    <s v="Homme"/>
    <n v="21"/>
  </r>
  <r>
    <s v="190806-028"/>
    <n v="3"/>
    <x v="14"/>
    <d v="2019-08-06T00:00:00"/>
    <d v="2019-08-06T00:00:00"/>
    <s v="18h30"/>
    <s v="DPJ/CAFE"/>
    <s v="P.38 (non-consentant)"/>
    <s v="Oui"/>
    <n v="30"/>
    <s v="Homme"/>
    <n v="8"/>
  </r>
  <r>
    <s v="190803-021"/>
    <n v="3"/>
    <x v="14"/>
    <d v="2019-08-03T00:00:00"/>
    <d v="2019-08-03T00:00:00"/>
    <s v="23h15"/>
    <s v="CCPSHRR"/>
    <s v="Absence de danger"/>
    <s v="Non"/>
    <m/>
    <s v="Homme"/>
    <n v="18"/>
  </r>
  <r>
    <s v="190731-019"/>
    <n v="3"/>
    <x v="14"/>
    <d v="2019-07-31T00:00:00"/>
    <d v="2019-07-31T00:00:00"/>
    <s v="15h37"/>
    <m/>
    <s v="Tentative de suicide"/>
    <s v="Oui"/>
    <n v="20"/>
    <s v="Homme"/>
    <n v="16"/>
  </r>
  <r>
    <s v="190729-010"/>
    <n v="3"/>
    <x v="14"/>
    <d v="2019-07-29T00:00:00"/>
    <d v="2019-07-29T00:00:00"/>
    <s v="10h30"/>
    <m/>
    <s v="Danger modéré"/>
    <s v="Oui"/>
    <n v="59"/>
    <s v="Homme"/>
    <n v="23"/>
  </r>
  <r>
    <s v="190727-003"/>
    <n v="3"/>
    <x v="14"/>
    <d v="2019-07-27T00:00:00"/>
    <d v="2019-07-27T00:00:00"/>
    <s v="02h25"/>
    <s v="ACCÈS"/>
    <s v="P.38 (non-consentant)"/>
    <s v="Oui"/>
    <n v="26"/>
    <s v="Homme"/>
    <n v="34"/>
  </r>
  <r>
    <s v="190726-003"/>
    <n v="3"/>
    <x v="14"/>
    <d v="2019-07-26T00:00:00"/>
    <d v="2019-07-26T00:00:00"/>
    <s v="04h34"/>
    <m/>
    <s v="Tentative de suicide"/>
    <s v="Oui"/>
    <n v="9"/>
    <s v="Femme"/>
    <n v="49"/>
  </r>
  <r>
    <s v="190725-025"/>
    <n v="3"/>
    <x v="14"/>
    <d v="2019-07-25T00:00:00"/>
    <d v="2019-07-25T00:00:00"/>
    <s v="20h23"/>
    <s v="CCPSHRR"/>
    <s v="Danger faible"/>
    <s v="Non"/>
    <m/>
    <s v="Femme"/>
    <n v="27"/>
  </r>
  <r>
    <s v="190719-007"/>
    <n v="3"/>
    <x v="14"/>
    <d v="2019-07-18T00:00:00"/>
    <d v="2019-07-18T00:00:00"/>
    <s v="10h15"/>
    <s v="CCPSHRR"/>
    <m/>
    <s v="Non"/>
    <m/>
    <s v="Femme"/>
    <n v="60"/>
  </r>
  <r>
    <s v="190717-040"/>
    <n v="3"/>
    <x v="14"/>
    <d v="2019-07-17T00:00:00"/>
    <d v="2019-07-17T00:00:00"/>
    <s v="?"/>
    <s v="ACCÈS"/>
    <s v="Danger faible"/>
    <s v="Non"/>
    <m/>
    <s v="Homme"/>
    <n v="34"/>
  </r>
  <r>
    <s v="190717-026"/>
    <n v="3"/>
    <x v="14"/>
    <d v="2019-07-17T00:00:00"/>
    <d v="2019-07-17T00:00:00"/>
    <s v="16h40"/>
    <s v="CCPSHRR"/>
    <s v="Danger faible"/>
    <s v="Non"/>
    <m/>
    <s v="Homme"/>
    <n v="45"/>
  </r>
  <r>
    <s v="190712-031A"/>
    <n v="3"/>
    <x v="14"/>
    <d v="2019-07-12T00:00:00"/>
    <d v="2019-07-12T00:00:00"/>
    <s v="19H28"/>
    <s v="CCPSHRR"/>
    <s v="Absence de danger"/>
    <s v="Non"/>
    <m/>
    <s v="Homme"/>
    <n v="32"/>
  </r>
  <r>
    <s v="190711-036a"/>
    <n v="3"/>
    <x v="14"/>
    <d v="2019-07-11T00:00:00"/>
    <d v="2019-07-11T00:00:00"/>
    <s v="00h50"/>
    <s v="CCPSHRR"/>
    <s v="Danger faible"/>
    <s v="Non"/>
    <m/>
    <s v="Femme"/>
    <n v="61"/>
  </r>
  <r>
    <s v="190707-003"/>
    <n v="3"/>
    <x v="14"/>
    <d v="2019-07-07T00:00:00"/>
    <d v="2019-07-07T00:00:00"/>
    <s v="04H50"/>
    <s v="ACCÈS"/>
    <s v="Danger faible"/>
    <s v="Non"/>
    <m/>
    <s v="Femme"/>
    <n v="26"/>
  </r>
  <r>
    <s v="190707-002"/>
    <n v="3"/>
    <x v="14"/>
    <d v="2019-07-07T00:00:00"/>
    <d v="2019-07-07T00:00:00"/>
    <s v="03H07"/>
    <s v="CCPSHRR"/>
    <s v="Absence de danger"/>
    <s v="Non"/>
    <m/>
    <s v="Homme"/>
    <n v="22"/>
  </r>
  <r>
    <s v="190706-016"/>
    <n v="3"/>
    <x v="14"/>
    <d v="2019-07-06T00:00:00"/>
    <d v="2019-07-06T00:00:00"/>
    <s v="15h34"/>
    <s v="DPJ/CAFE"/>
    <s v="P.38 (non-consentant)"/>
    <s v="Oui"/>
    <n v="45"/>
    <s v="Femme"/>
    <n v="13"/>
  </r>
  <r>
    <s v="190705-010"/>
    <n v="3"/>
    <x v="14"/>
    <d v="2019-07-05T00:00:00"/>
    <d v="2019-07-05T00:00:00"/>
    <s v="11h25"/>
    <s v="DIVERS"/>
    <s v="Danger modéré"/>
    <s v="Oui"/>
    <m/>
    <s v="Homme"/>
    <n v="21"/>
  </r>
  <r>
    <s v="190627-009"/>
    <n v="3"/>
    <x v="14"/>
    <d v="2019-06-27T00:00:00"/>
    <d v="2019-06-27T00:00:00"/>
    <s v="14h25"/>
    <s v="CCPSHRR"/>
    <s v="Absence de danger"/>
    <s v="Non"/>
    <m/>
    <s v="Femme"/>
    <n v="60"/>
  </r>
  <r>
    <s v="190626-032"/>
    <n v="3"/>
    <x v="14"/>
    <d v="2019-06-26T00:00:00"/>
    <d v="2019-06-26T00:00:00"/>
    <s v="21H10"/>
    <m/>
    <s v="Tentative de suicide"/>
    <s v="Oui"/>
    <n v="22"/>
    <s v="Femme"/>
    <n v="32"/>
  </r>
  <r>
    <s v="190622-028"/>
    <n v="3"/>
    <x v="14"/>
    <d v="2019-06-22T00:00:00"/>
    <d v="2019-06-22T00:00:00"/>
    <s v="22h30"/>
    <m/>
    <s v="P.38 (non-consentant)"/>
    <s v="Oui"/>
    <n v="10"/>
    <s v="Femme"/>
    <n v="23"/>
  </r>
  <r>
    <s v="190620-029"/>
    <n v="3"/>
    <x v="14"/>
    <d v="2019-06-20T00:00:00"/>
    <d v="2019-06-20T00:00:00"/>
    <s v="20H17"/>
    <s v="CCPSHRR"/>
    <s v="Danger faible"/>
    <s v="Non"/>
    <m/>
    <s v="Homme"/>
    <n v="20"/>
  </r>
  <r>
    <s v="190618-007"/>
    <n v="3"/>
    <x v="14"/>
    <d v="2019-06-18T00:00:00"/>
    <d v="2019-06-18T00:00:00"/>
    <s v="10h30"/>
    <m/>
    <s v="P.38 (non-consentant)"/>
    <s v="Oui"/>
    <n v="30"/>
    <s v="Homme"/>
    <n v="47"/>
  </r>
  <r>
    <s v="190611-048"/>
    <n v="3"/>
    <x v="14"/>
    <d v="2019-06-11T00:00:00"/>
    <d v="2019-06-11T00:00:00"/>
    <s v="23H45"/>
    <s v="DPJ/CAFE"/>
    <s v="Danger grave mais non immédiat"/>
    <s v="Oui"/>
    <n v="31"/>
    <s v="Homme"/>
    <n v="16"/>
  </r>
  <r>
    <s v="190609-031"/>
    <n v="3"/>
    <x v="14"/>
    <d v="2019-06-09T00:00:00"/>
    <d v="2019-06-09T00:00:00"/>
    <s v="23h00"/>
    <m/>
    <s v="P.38 (non-consentant)"/>
    <s v="Oui"/>
    <n v="12"/>
    <s v="Homme"/>
    <n v="17"/>
  </r>
  <r>
    <s v="190531-017"/>
    <n v="3"/>
    <x v="14"/>
    <d v="2019-05-31T00:00:00"/>
    <d v="2019-05-31T00:00:00"/>
    <s v="12h25"/>
    <m/>
    <s v="Tentative de suicide"/>
    <s v="Oui"/>
    <n v="23"/>
    <s v="Homme"/>
    <n v="72"/>
  </r>
  <r>
    <s v="190531-023"/>
    <n v="3"/>
    <x v="14"/>
    <d v="2019-05-31T00:00:00"/>
    <d v="2019-05-31T00:00:00"/>
    <s v="14h23"/>
    <s v="DPJ/CAFE"/>
    <s v="Danger faible"/>
    <s v="Non"/>
    <m/>
    <s v="Homme"/>
    <n v="17"/>
  </r>
  <r>
    <s v="190531-031"/>
    <n v="3"/>
    <x v="14"/>
    <d v="2019-05-31T00:00:00"/>
    <d v="2019-05-31T00:00:00"/>
    <s v="23h38"/>
    <s v="CCPSHRR"/>
    <s v="Danger faible"/>
    <s v="Non"/>
    <m/>
    <s v="Homme"/>
    <n v="48"/>
  </r>
  <r>
    <s v="190529-020"/>
    <n v="3"/>
    <x v="14"/>
    <d v="2019-05-29T00:00:00"/>
    <d v="2019-05-29T00:00:00"/>
    <s v="16h35"/>
    <s v="CCPSHRR"/>
    <s v="Danger grave et immédiat"/>
    <s v="Oui"/>
    <n v="29"/>
    <s v="Femme"/>
    <n v="60"/>
  </r>
  <r>
    <s v="190529- 024"/>
    <n v="3"/>
    <x v="14"/>
    <d v="2019-05-29T00:00:00"/>
    <d v="2019-05-29T00:00:00"/>
    <s v="18h00"/>
    <s v="CCPSHRR"/>
    <s v="Danger grave mais non immédiat"/>
    <s v="Non"/>
    <m/>
    <s v="Homme"/>
    <n v="27"/>
  </r>
  <r>
    <s v="190523-025"/>
    <n v="3"/>
    <x v="14"/>
    <d v="2019-05-23T00:00:00"/>
    <d v="2019-05-23T00:00:00"/>
    <s v="23h17"/>
    <s v="CCPSHRR"/>
    <s v="Absence de danger"/>
    <s v="Non"/>
    <m/>
    <s v="Femme"/>
    <n v="30"/>
  </r>
  <r>
    <s v="190521-019"/>
    <n v="3"/>
    <x v="14"/>
    <d v="2019-05-21T00:00:00"/>
    <d v="2019-05-21T00:00:00"/>
    <s v="18h08"/>
    <s v="CCPSHRR"/>
    <s v="Tentative de suicide"/>
    <s v="Oui"/>
    <n v="24"/>
    <s v="Femme"/>
    <n v="72"/>
  </r>
  <r>
    <s v="190519-020A"/>
    <n v="3"/>
    <x v="14"/>
    <d v="2019-05-19T00:00:00"/>
    <d v="2019-05-19T00:00:00"/>
    <s v="18h27"/>
    <s v="DPJ/CAFE"/>
    <m/>
    <s v="Non"/>
    <m/>
    <s v="Homme"/>
    <n v="16"/>
  </r>
  <r>
    <s v="190513-021"/>
    <n v="3"/>
    <x v="14"/>
    <d v="2019-05-13T00:00:00"/>
    <d v="2019-05-13T00:00:00"/>
    <s v="18h53"/>
    <m/>
    <s v="Tentative de suicide"/>
    <s v="Oui"/>
    <n v="13"/>
    <s v="Femme"/>
    <n v="87"/>
  </r>
  <r>
    <s v="190509-024"/>
    <n v="3"/>
    <x v="14"/>
    <d v="2019-05-09T00:00:00"/>
    <d v="2019-05-09T00:00:00"/>
    <s v="17h30"/>
    <s v="CCPSHRR"/>
    <s v="P.38 (non-consentant)"/>
    <s v="Oui"/>
    <n v="20"/>
    <s v="Femme"/>
    <n v="60"/>
  </r>
  <r>
    <s v="190505-018"/>
    <n v="3"/>
    <x v="14"/>
    <d v="2019-05-05T00:00:00"/>
    <d v="2019-05-05T00:00:00"/>
    <s v="15h30"/>
    <s v="DPJ/CAFE"/>
    <s v="Absence de danger"/>
    <s v="Non"/>
    <m/>
    <s v="Homme"/>
    <n v="14"/>
  </r>
  <r>
    <s v="190501-032"/>
    <n v="3"/>
    <x v="14"/>
    <d v="2019-05-01T00:00:00"/>
    <d v="2019-05-01T00:00:00"/>
    <s v="19h00"/>
    <m/>
    <s v="Tentative de suicide"/>
    <s v="Oui"/>
    <n v="30"/>
    <s v="Femme"/>
    <n v="17"/>
  </r>
  <r>
    <s v="190424-019"/>
    <n v="3"/>
    <x v="14"/>
    <d v="2019-04-24T00:00:00"/>
    <d v="2019-04-24T00:00:00"/>
    <s v="18h00"/>
    <m/>
    <s v="P.38 (non-consentant)"/>
    <s v="Oui"/>
    <n v="55"/>
    <s v="Femme"/>
    <n v="60"/>
  </r>
  <r>
    <s v="190423-030A"/>
    <n v="3"/>
    <x v="14"/>
    <d v="2019-04-23T00:00:00"/>
    <d v="2019-04-23T00:00:00"/>
    <s v="23h50"/>
    <s v="CCPSHRR"/>
    <s v="Danger faible"/>
    <s v="Non"/>
    <m/>
    <s v="Femme"/>
    <n v="20"/>
  </r>
  <r>
    <s v="190419-001"/>
    <n v="3"/>
    <x v="14"/>
    <d v="2019-04-19T00:00:00"/>
    <d v="2019-04-19T00:00:00"/>
    <s v="01h55"/>
    <s v="CCPSHRR"/>
    <s v="Danger modéré"/>
    <s v="Non"/>
    <m/>
    <s v="Femme"/>
    <n v="60"/>
  </r>
  <r>
    <s v="190418-018"/>
    <n v="3"/>
    <x v="14"/>
    <d v="2019-04-18T00:00:00"/>
    <d v="2019-04-18T00:00:00"/>
    <s v="14h20"/>
    <m/>
    <s v="Tentative de suicide"/>
    <s v="Oui"/>
    <n v="33"/>
    <s v="Homme"/>
    <n v="17"/>
  </r>
  <r>
    <s v="190417-028"/>
    <n v="3"/>
    <x v="14"/>
    <d v="2019-04-17T00:00:00"/>
    <d v="2019-04-17T00:00:00"/>
    <s v="20h10"/>
    <s v="CCPSHRR"/>
    <s v="Danger faible"/>
    <s v="Non"/>
    <m/>
    <s v="Homme"/>
    <n v="64"/>
  </r>
  <r>
    <s v="190414-001"/>
    <n v="3"/>
    <x v="14"/>
    <d v="2019-04-14T00:00:00"/>
    <d v="2019-04-14T00:00:00"/>
    <s v="00h56"/>
    <s v="CCPSHRR"/>
    <s v="Danger faible"/>
    <s v="Non"/>
    <m/>
    <s v="Femme"/>
    <n v="43"/>
  </r>
  <r>
    <s v="190412-003"/>
    <n v="3"/>
    <x v="14"/>
    <d v="2019-04-12T00:00:00"/>
    <d v="2019-04-12T00:00:00"/>
    <s v="6h50"/>
    <s v="DPJ/CAFE"/>
    <s v="P.38 (non-consentant)"/>
    <s v="Oui"/>
    <n v="65"/>
    <s v="Homme"/>
    <n v="13"/>
  </r>
  <r>
    <s v="190410-023"/>
    <n v="3"/>
    <x v="14"/>
    <d v="2019-04-10T00:00:00"/>
    <d v="2019-04-10T00:00:00"/>
    <s v="19h20"/>
    <s v="CCPSHRR"/>
    <s v="Absence de danger"/>
    <s v="Non"/>
    <m/>
    <s v="Homme"/>
    <n v="45"/>
  </r>
  <r>
    <s v="190409-010"/>
    <n v="3"/>
    <x v="14"/>
    <d v="2019-04-09T00:00:00"/>
    <d v="2019-04-09T00:00:00"/>
    <s v="10h00"/>
    <s v="CCPSHRR"/>
    <s v="P.38 (non-consentant)"/>
    <s v="Oui"/>
    <n v="29"/>
    <s v="Homme"/>
    <n v="53"/>
  </r>
  <r>
    <s v="190405-023"/>
    <n v="3"/>
    <x v="14"/>
    <d v="2019-04-05T00:00:00"/>
    <d v="2019-04-05T00:00:00"/>
    <s v="21h28"/>
    <s v="CCPSHRR"/>
    <s v="Danger faible"/>
    <s v="Non"/>
    <m/>
    <s v="Femme"/>
    <n v="60"/>
  </r>
  <r>
    <s v="190404-013"/>
    <n v="3"/>
    <x v="14"/>
    <d v="2019-04-04T00:00:00"/>
    <d v="2019-04-04T00:00:00"/>
    <s v="12h27"/>
    <m/>
    <s v="Tentative de suicide"/>
    <s v="Oui"/>
    <n v="35"/>
    <s v="Femme"/>
    <n v="22"/>
  </r>
  <r>
    <s v="190403-020"/>
    <n v="3"/>
    <x v="14"/>
    <d v="2019-04-03T00:00:00"/>
    <d v="2019-04-03T00:00:00"/>
    <s v="17h45"/>
    <m/>
    <s v="P.38 (non-consentant)"/>
    <s v="Oui"/>
    <n v="11"/>
    <s v="Homme"/>
    <n v="53"/>
  </r>
  <r>
    <s v="190403-028"/>
    <n v="3"/>
    <x v="14"/>
    <d v="2019-04-03T00:00:00"/>
    <d v="2019-04-03T00:00:00"/>
    <s v="20h24"/>
    <s v="CCPSHRR"/>
    <s v="Danger faible"/>
    <s v="Non"/>
    <m/>
    <s v="Homme"/>
    <n v="74"/>
  </r>
  <r>
    <s v="190329-008"/>
    <n v="3"/>
    <x v="14"/>
    <d v="2019-03-29T00:00:00"/>
    <d v="2019-03-29T00:00:00"/>
    <s v="11h16"/>
    <s v="CCPSHRR"/>
    <s v="Absence de danger"/>
    <s v="Non"/>
    <m/>
    <s v="Femme"/>
    <n v="36"/>
  </r>
  <r>
    <s v="190329-016"/>
    <n v="3"/>
    <x v="14"/>
    <d v="2019-03-29T00:00:00"/>
    <d v="2019-03-29T00:00:00"/>
    <s v="15h31"/>
    <s v="DPJ/CAFE"/>
    <s v="P.38 (non-consentant)"/>
    <s v="Non"/>
    <m/>
    <s v="Femme"/>
    <n v="13"/>
  </r>
  <r>
    <s v="190329-021"/>
    <n v="3"/>
    <x v="14"/>
    <d v="2019-03-29T00:00:00"/>
    <d v="2019-03-29T00:00:00"/>
    <s v="20h45"/>
    <s v="DPJ/CAFE"/>
    <s v="P.38 (non-consentant)"/>
    <s v="Oui"/>
    <n v="34"/>
    <s v="Femme"/>
    <n v="13"/>
  </r>
  <r>
    <s v="190328-033"/>
    <n v="3"/>
    <x v="14"/>
    <d v="2019-03-28T00:00:00"/>
    <d v="2019-03-28T00:00:00"/>
    <s v="22h06"/>
    <s v="CCPSHRR"/>
    <s v="Danger faible"/>
    <s v="Non"/>
    <m/>
    <s v="Femme"/>
    <n v="36"/>
  </r>
  <r>
    <s v="190327-018"/>
    <n v="3"/>
    <x v="14"/>
    <d v="2019-03-27T00:00:00"/>
    <d v="2019-03-27T00:00:00"/>
    <s v="18h12"/>
    <s v="DIVERS"/>
    <s v="Danger faible"/>
    <s v="Non"/>
    <m/>
    <s v="Femme"/>
    <n v="36"/>
  </r>
  <r>
    <s v="190327-021"/>
    <n v="3"/>
    <x v="14"/>
    <d v="2019-03-27T00:00:00"/>
    <d v="2019-03-27T00:00:00"/>
    <s v="19h45"/>
    <s v="CCPSHRR"/>
    <s v="Danger faible"/>
    <s v="Non"/>
    <m/>
    <s v="Homme"/>
    <n v="57"/>
  </r>
  <r>
    <s v="190326-018"/>
    <n v="3"/>
    <x v="14"/>
    <d v="2019-03-26T00:00:00"/>
    <d v="2019-03-26T00:00:00"/>
    <s v="20h26"/>
    <s v="CCPSHRR"/>
    <s v="Danger faible"/>
    <s v="Non"/>
    <m/>
    <s v="Femme"/>
    <n v="60"/>
  </r>
  <r>
    <s v="190326-008"/>
    <n v="3"/>
    <x v="14"/>
    <d v="2019-03-26T00:00:00"/>
    <d v="2019-03-26T00:00:00"/>
    <s v="14h00"/>
    <m/>
    <s v="Tentative de suicide"/>
    <s v="Oui"/>
    <n v="20"/>
    <s v="Homme"/>
    <n v="25"/>
  </r>
  <r>
    <s v="190323-030"/>
    <n v="3"/>
    <x v="14"/>
    <d v="2019-03-23T00:00:00"/>
    <d v="2019-03-23T00:00:00"/>
    <s v="21h00"/>
    <s v="CCPSHRR"/>
    <s v="Danger faible"/>
    <s v="Non"/>
    <m/>
    <s v="Femme"/>
    <n v="20"/>
  </r>
  <r>
    <s v="190322-004"/>
    <n v="3"/>
    <x v="14"/>
    <d v="2019-03-22T00:00:00"/>
    <d v="2019-03-22T00:00:00"/>
    <s v="11h55"/>
    <s v="CCPSHRR"/>
    <s v="P.38 (non-consentant)"/>
    <s v="Oui"/>
    <n v="60"/>
    <s v="Femme"/>
    <n v="60"/>
  </r>
  <r>
    <s v="190322-022"/>
    <n v="3"/>
    <x v="14"/>
    <d v="2019-03-22T00:00:00"/>
    <d v="2019-03-22T00:00:00"/>
    <s v="18h33"/>
    <s v="CCPSHRR"/>
    <s v="Danger faible"/>
    <s v="Non"/>
    <m/>
    <s v="Femme"/>
    <n v="18"/>
  </r>
  <r>
    <s v="190322-024"/>
    <n v="3"/>
    <x v="14"/>
    <d v="2019-03-22T00:00:00"/>
    <d v="2019-03-22T00:00:00"/>
    <s v="19h45"/>
    <s v="CCPSHRR"/>
    <s v="Danger faible"/>
    <s v="Non"/>
    <m/>
    <s v="Homme"/>
    <n v="73"/>
  </r>
  <r>
    <s v="190315-027"/>
    <n v="3"/>
    <x v="14"/>
    <d v="2019-03-15T00:00:00"/>
    <d v="2019-03-15T00:00:00"/>
    <s v="22h16"/>
    <s v="CCPSHRR"/>
    <s v="Danger faible"/>
    <s v="Non"/>
    <m/>
    <s v="Femme"/>
    <n v="13"/>
  </r>
  <r>
    <s v="190311-007"/>
    <n v="3"/>
    <x v="14"/>
    <d v="2019-03-11T00:00:00"/>
    <d v="2019-03-11T00:00:00"/>
    <s v="11h15"/>
    <m/>
    <s v="Tentative de suicide"/>
    <s v="Oui"/>
    <n v="30"/>
    <s v="Femme"/>
    <n v="18"/>
  </r>
  <r>
    <s v="190305-029"/>
    <n v="3"/>
    <x v="14"/>
    <d v="2019-03-06T00:00:00"/>
    <d v="2019-03-06T00:00:00"/>
    <s v="00h01"/>
    <s v="CCPSHRR"/>
    <s v="Danger modéré"/>
    <s v="Oui"/>
    <n v="44"/>
    <s v="Femme"/>
    <n v="18"/>
  </r>
  <r>
    <s v="190304-009"/>
    <n v="3"/>
    <x v="14"/>
    <d v="2019-03-05T00:00:00"/>
    <d v="2019-03-05T00:00:00"/>
    <s v="12h29"/>
    <s v="CCPSHRR"/>
    <s v="Danger grave et immédiat"/>
    <s v="Oui"/>
    <n v="47"/>
    <s v="Femme"/>
    <n v="54"/>
  </r>
  <r>
    <s v="190301-013"/>
    <n v="3"/>
    <x v="14"/>
    <d v="2019-03-01T00:00:00"/>
    <d v="2019-03-01T00:00:00"/>
    <s v="13h20"/>
    <s v="DIVERS"/>
    <s v="P.38 (non-consentant)"/>
    <s v="Oui"/>
    <n v="29"/>
    <s v="Femme"/>
    <n v="32"/>
  </r>
  <r>
    <s v="190301-020"/>
    <n v="3"/>
    <x v="14"/>
    <d v="2019-03-01T00:00:00"/>
    <d v="2019-03-01T00:00:00"/>
    <s v="17h00"/>
    <m/>
    <s v="Tentative de suicide"/>
    <s v="Oui"/>
    <n v="62"/>
    <s v="Femme"/>
    <n v="29"/>
  </r>
  <r>
    <s v="190227-036"/>
    <n v="3"/>
    <x v="14"/>
    <d v="2019-02-27T00:00:00"/>
    <d v="2019-02-27T00:00:00"/>
    <s v="17h40"/>
    <s v="CCPSHRR"/>
    <s v="Danger grave mais non immédiat"/>
    <s v="Non"/>
    <m/>
    <s v="Femme"/>
    <n v="58"/>
  </r>
  <r>
    <s v="190223-003"/>
    <n v="3"/>
    <x v="14"/>
    <d v="2019-02-23T00:00:00"/>
    <d v="2019-02-23T00:00:00"/>
    <s v="3h05"/>
    <s v="ACCÈS"/>
    <s v="Absence de danger"/>
    <s v="Non"/>
    <m/>
    <s v="Femme"/>
    <s v="16???"/>
  </r>
  <r>
    <s v="190209-012"/>
    <n v="3"/>
    <x v="14"/>
    <d v="2019-02-09T00:00:00"/>
    <d v="2019-02-09T00:00:00"/>
    <s v="14h39"/>
    <s v="ACCÈS"/>
    <s v="Danger faible"/>
    <s v="Non"/>
    <m/>
    <s v="Homme"/>
    <n v="16"/>
  </r>
  <r>
    <s v="190207-011"/>
    <n v="3"/>
    <x v="14"/>
    <d v="2019-02-07T00:00:00"/>
    <d v="2019-02-07T00:00:00"/>
    <s v="13h48"/>
    <s v="ACCÈS"/>
    <s v="Absence de danger"/>
    <s v="Non"/>
    <m/>
    <s v="Homme"/>
    <n v="43"/>
  </r>
  <r>
    <s v="190205-003"/>
    <n v="3"/>
    <x v="14"/>
    <d v="2019-02-05T00:00:00"/>
    <d v="2019-02-05T00:00:00"/>
    <s v="08h20"/>
    <s v="CCPSHRR"/>
    <s v="Danger modéré"/>
    <s v="Non"/>
    <m/>
    <s v="Homme"/>
    <n v="56"/>
  </r>
  <r>
    <s v="190204-06"/>
    <n v="3"/>
    <x v="14"/>
    <d v="2019-02-04T00:00:00"/>
    <d v="2019-02-04T00:00:00"/>
    <s v="08h25"/>
    <s v="CCPSHRR"/>
    <s v="Danger modéré"/>
    <s v="Non"/>
    <m/>
    <s v="Femme"/>
    <n v="41"/>
  </r>
  <r>
    <s v="190201-009"/>
    <n v="3"/>
    <x v="14"/>
    <d v="2019-02-01T00:00:00"/>
    <d v="2019-02-01T00:00:00"/>
    <s v="09h48"/>
    <m/>
    <s v="Tentative de suicide"/>
    <s v="Oui"/>
    <n v="34"/>
    <s v="Homme"/>
    <n v="21"/>
  </r>
  <r>
    <s v="190131-009"/>
    <n v="3"/>
    <x v="14"/>
    <d v="2019-01-31T00:00:00"/>
    <d v="2019-01-31T00:00:00"/>
    <s v="11h20"/>
    <s v="CCPSHRR"/>
    <s v="Absence de danger"/>
    <s v="Non"/>
    <m/>
    <s v="Homme"/>
    <n v="25"/>
  </r>
  <r>
    <s v="190131-019"/>
    <n v="3"/>
    <x v="14"/>
    <d v="2019-01-31T00:00:00"/>
    <d v="2019-01-31T00:00:00"/>
    <s v="16h38"/>
    <s v="DPJ/CAFE"/>
    <m/>
    <s v="Non"/>
    <m/>
    <s v="Homme"/>
    <n v="12"/>
  </r>
  <r>
    <s v="190127-017"/>
    <n v="3"/>
    <x v="14"/>
    <d v="2019-01-27T00:00:00"/>
    <d v="2019-01-27T00:00:00"/>
    <s v="22h26"/>
    <s v="CCPSHRR"/>
    <s v="Danger faible"/>
    <s v="Non"/>
    <m/>
    <s v="Femme"/>
    <n v="41"/>
  </r>
  <r>
    <s v="190122-045"/>
    <n v="3"/>
    <x v="14"/>
    <d v="2019-01-22T00:00:00"/>
    <d v="2019-01-22T00:00:00"/>
    <s v="22h45"/>
    <m/>
    <s v="P.38 (non-consentant)"/>
    <s v="Oui"/>
    <n v="85"/>
    <s v="Homme"/>
    <n v="56"/>
  </r>
  <r>
    <s v="190117-002"/>
    <n v="3"/>
    <x v="14"/>
    <d v="2019-01-17T00:00:00"/>
    <d v="2019-01-17T00:00:00"/>
    <s v="06h58"/>
    <s v="DPJ/CAFE"/>
    <s v="Danger faible"/>
    <s v="Non"/>
    <m/>
    <s v="Homme"/>
    <n v="8"/>
  </r>
  <r>
    <s v="190110-037"/>
    <n v="3"/>
    <x v="14"/>
    <d v="2019-01-10T00:00:00"/>
    <d v="2019-01-10T00:00:00"/>
    <s v="21h53"/>
    <s v="DPJ/CAFE"/>
    <s v="Danger faible"/>
    <s v="Non"/>
    <m/>
    <s v="Femme"/>
    <n v="13"/>
  </r>
  <r>
    <s v="190106-018"/>
    <n v="3"/>
    <x v="14"/>
    <d v="2019-01-06T00:00:00"/>
    <d v="2019-01-06T00:00:00"/>
    <s v="21h40"/>
    <s v="CCPSHRR"/>
    <s v="Danger grave et immédiat"/>
    <s v="Oui"/>
    <s v="17 mins"/>
    <s v="Homme"/>
    <n v="19"/>
  </r>
  <r>
    <s v="190102-013"/>
    <n v="3"/>
    <x v="14"/>
    <d v="2019-01-02T00:00:00"/>
    <d v="2019-01-02T00:00:00"/>
    <s v="17h16"/>
    <s v="CCPSHRR"/>
    <s v="Danger faible"/>
    <s v="Non"/>
    <m/>
    <s v="Homme"/>
    <n v="68"/>
  </r>
  <r>
    <s v="190101-012"/>
    <n v="3"/>
    <x v="14"/>
    <d v="2019-01-01T00:00:00"/>
    <d v="2019-01-01T00:00:00"/>
    <s v="05h02"/>
    <s v="CCPSHRR"/>
    <s v="Danger grave et immédiat"/>
    <s v="Oui"/>
    <s v="16 mins"/>
    <s v="Femme"/>
    <n v="20"/>
  </r>
  <r>
    <s v="191231-003"/>
    <n v="3"/>
    <x v="15"/>
    <d v="2019-12-31T00:00:00"/>
    <d v="2019-12-31T00:00:00"/>
    <s v="09h35"/>
    <s v="CCPSHRR"/>
    <s v="Danger faible"/>
    <s v="Non"/>
    <m/>
    <s v="Femme"/>
    <n v="56"/>
  </r>
  <r>
    <s v="191229-018a"/>
    <n v="3"/>
    <x v="15"/>
    <d v="2019-12-29T00:00:00"/>
    <d v="2019-12-29T00:00:00"/>
    <s v="19h08"/>
    <s v="CCPSHRR"/>
    <s v="Tentative de suicide"/>
    <s v="Oui"/>
    <n v="17"/>
    <s v="Femme"/>
    <n v="22"/>
  </r>
  <r>
    <s v="191228-013"/>
    <n v="3"/>
    <x v="15"/>
    <d v="2019-12-28T00:00:00"/>
    <d v="2019-12-28T00:00:00"/>
    <s v="16h00"/>
    <s v="CCPSHRR"/>
    <s v="Absence de danger"/>
    <s v="Non"/>
    <m/>
    <s v="Homme"/>
    <n v="92"/>
  </r>
  <r>
    <s v="191217-027"/>
    <n v="3"/>
    <x v="15"/>
    <d v="2019-12-17T00:00:00"/>
    <d v="2019-12-17T00:00:00"/>
    <s v="18H20"/>
    <s v="ACCÈS"/>
    <s v="P.38 (non-consentant)"/>
    <s v="Oui"/>
    <n v="25"/>
    <s v="Homme"/>
    <n v="21"/>
  </r>
  <r>
    <s v="191129-026"/>
    <n v="3"/>
    <x v="15"/>
    <d v="2019-11-29T00:00:00"/>
    <d v="2019-11-29T00:00:00"/>
    <s v="17h00"/>
    <m/>
    <s v="Tentative de suicide"/>
    <s v="Non"/>
    <m/>
    <s v="Femme"/>
    <n v="54"/>
  </r>
  <r>
    <s v="191105-016"/>
    <n v="3"/>
    <x v="15"/>
    <d v="2019-11-05T00:00:00"/>
    <d v="2019-11-05T00:00:00"/>
    <s v="13h20"/>
    <s v="ACCÈS"/>
    <s v="Danger faible"/>
    <s v="Non"/>
    <m/>
    <s v="Homme"/>
    <n v="59"/>
  </r>
  <r>
    <s v="191104-039"/>
    <n v="3"/>
    <x v="15"/>
    <d v="2019-11-04T00:00:00"/>
    <d v="2019-11-04T00:00:00"/>
    <s v="21h10"/>
    <s v="ACCÈS"/>
    <s v="Danger faible"/>
    <s v="Non"/>
    <m/>
    <s v="Homme"/>
    <n v="40"/>
  </r>
  <r>
    <s v="191102-019"/>
    <n v="3"/>
    <x v="15"/>
    <d v="2019-11-02T00:00:00"/>
    <d v="2019-11-02T00:00:00"/>
    <s v="19h42"/>
    <s v="ACCÈS"/>
    <s v="Danger modéré"/>
    <s v="Oui"/>
    <n v="24"/>
    <s v="Femme"/>
    <n v="46"/>
  </r>
  <r>
    <s v="190929-017"/>
    <n v="3"/>
    <x v="15"/>
    <d v="2019-09-29T00:00:00"/>
    <d v="2019-09-29T00:00:00"/>
    <s v="19h44"/>
    <s v="CCPSHRR"/>
    <s v="Tentative de suicide"/>
    <s v="Oui"/>
    <n v="59"/>
    <s v="Homme"/>
    <n v="40"/>
  </r>
  <r>
    <s v="190928-018"/>
    <n v="3"/>
    <x v="15"/>
    <d v="2019-09-28T00:00:00"/>
    <d v="2019-09-28T00:00:00"/>
    <s v="18h00"/>
    <s v="CCPSHRR"/>
    <s v="Tentative de suicide"/>
    <s v="Oui"/>
    <n v="27"/>
    <s v="Femme"/>
    <n v="85"/>
  </r>
  <r>
    <s v="190908-009"/>
    <n v="3"/>
    <x v="15"/>
    <d v="2019-09-08T00:00:00"/>
    <d v="2019-09-08T00:00:00"/>
    <s v="11h40"/>
    <s v="CCPSHRR"/>
    <s v="Danger modéré"/>
    <s v="Non"/>
    <m/>
    <s v="Femme"/>
    <n v="24"/>
  </r>
  <r>
    <s v="190819-022"/>
    <n v="3"/>
    <x v="15"/>
    <d v="2019-08-19T00:00:00"/>
    <d v="2019-08-19T00:00:00"/>
    <s v="20h45"/>
    <m/>
    <s v="P.38 (non-consentant)"/>
    <s v="Oui"/>
    <n v="20"/>
    <s v="Homme"/>
    <n v="21"/>
  </r>
  <r>
    <s v="190806-001"/>
    <n v="3"/>
    <x v="15"/>
    <d v="2019-08-06T00:00:00"/>
    <d v="2019-08-06T00:00:00"/>
    <s v="01h35"/>
    <m/>
    <s v="P.38 (non-consentant)"/>
    <s v="Oui"/>
    <n v="23"/>
    <s v="Femme"/>
    <n v="87"/>
  </r>
  <r>
    <s v="190730-029a"/>
    <n v="3"/>
    <x v="15"/>
    <d v="2019-07-30T00:00:00"/>
    <d v="2019-07-30T00:00:00"/>
    <s v="21h00"/>
    <s v="ACCÈS"/>
    <s v="Danger faible"/>
    <s v="Non"/>
    <m/>
    <s v="Homme"/>
    <n v="37"/>
  </r>
  <r>
    <s v="190704-028"/>
    <n v="3"/>
    <x v="15"/>
    <d v="2019-07-04T00:00:00"/>
    <d v="2019-07-04T00:00:00"/>
    <s v="20h40"/>
    <m/>
    <s v="Tentative de suicide"/>
    <s v="Oui"/>
    <m/>
    <s v="Homme"/>
    <n v="85"/>
  </r>
  <r>
    <s v="190621-004"/>
    <n v="3"/>
    <x v="15"/>
    <d v="2019-06-21T00:00:00"/>
    <d v="2019-06-21T00:00:00"/>
    <s v="3h00"/>
    <s v="CCPSHRR"/>
    <s v="P.38 (non-consentant)"/>
    <s v="Oui"/>
    <n v="15"/>
    <s v="Femme"/>
    <n v="55"/>
  </r>
  <r>
    <s v="190615-008"/>
    <n v="3"/>
    <x v="15"/>
    <d v="2019-06-15T00:00:00"/>
    <d v="2019-06-15T00:00:00"/>
    <s v="15h30"/>
    <s v="ACCÈS"/>
    <s v="P.38 (non-consentant)"/>
    <s v="Oui"/>
    <n v="39"/>
    <s v="Homme"/>
    <n v="61"/>
  </r>
  <r>
    <s v="190603-021B"/>
    <n v="3"/>
    <x v="15"/>
    <d v="2019-06-03T00:00:00"/>
    <d v="2019-06-03T00:00:00"/>
    <s v="19h01"/>
    <m/>
    <s v="Tentative de suicide"/>
    <s v="Oui"/>
    <n v="17"/>
    <s v="Homme"/>
    <n v="18"/>
  </r>
  <r>
    <s v="190601-005"/>
    <n v="3"/>
    <x v="15"/>
    <d v="2019-06-01T00:00:00"/>
    <d v="2019-06-01T00:00:00"/>
    <s v="07h20"/>
    <m/>
    <s v="Tentative de suicide"/>
    <s v="Oui"/>
    <n v="28"/>
    <s v="Femme"/>
    <n v="47"/>
  </r>
  <r>
    <s v="190511-028"/>
    <n v="3"/>
    <x v="15"/>
    <d v="2019-05-12T00:00:00"/>
    <d v="2019-05-12T00:00:00"/>
    <s v="00h00"/>
    <s v="CCPSHRR"/>
    <s v="Danger grave mais non immédiat"/>
    <s v="Non"/>
    <m/>
    <s v="Femme"/>
    <n v="27"/>
  </r>
  <r>
    <s v="190408-016"/>
    <n v="3"/>
    <x v="15"/>
    <d v="2019-04-08T00:00:00"/>
    <d v="2019-04-08T00:00:00"/>
    <s v="16h00"/>
    <s v="CCPSHRR"/>
    <s v="Danger faible"/>
    <s v="Non"/>
    <m/>
    <s v="Homme"/>
    <n v="69"/>
  </r>
  <r>
    <s v="190329-027"/>
    <n v="3"/>
    <x v="15"/>
    <d v="2019-03-29T00:00:00"/>
    <d v="2019-03-29T00:00:00"/>
    <s v="23h27"/>
    <s v="CCPSHRR"/>
    <s v="Danger faible"/>
    <s v="Non"/>
    <m/>
    <s v="Femme"/>
    <n v="46"/>
  </r>
  <r>
    <s v="190329-009"/>
    <n v="3"/>
    <x v="15"/>
    <d v="2019-03-29T00:00:00"/>
    <d v="2019-03-29T00:00:00"/>
    <s v="11h30"/>
    <s v="DPJ/CAFE"/>
    <s v="P.38 (non-consentant)"/>
    <s v="Non"/>
    <m/>
    <s v="Homme"/>
    <n v="17"/>
  </r>
  <r>
    <s v="190317-001"/>
    <n v="3"/>
    <x v="15"/>
    <d v="2019-03-17T00:00:00"/>
    <d v="2019-03-17T00:00:00"/>
    <s v="02h30"/>
    <s v="ACCÈS"/>
    <s v="Danger faible"/>
    <s v="Non"/>
    <m/>
    <s v="Femme"/>
    <n v="26"/>
  </r>
  <r>
    <s v="190221-005"/>
    <n v="3"/>
    <x v="15"/>
    <d v="2019-02-21T00:00:00"/>
    <d v="2019-02-21T00:00:00"/>
    <s v="6h30"/>
    <m/>
    <m/>
    <s v="Oui"/>
    <n v="105"/>
    <s v="Homme"/>
    <n v="39"/>
  </r>
  <r>
    <s v="190112-020"/>
    <n v="3"/>
    <x v="15"/>
    <d v="2019-01-12T00:00:00"/>
    <d v="2019-01-12T00:00:00"/>
    <s v="20h08"/>
    <s v="CCPSHRR"/>
    <s v="Danger modéré"/>
    <s v="Oui"/>
    <s v="25 mins"/>
    <s v="Femme"/>
    <n v="58"/>
  </r>
  <r>
    <s v="190105-013"/>
    <n v="3"/>
    <x v="15"/>
    <d v="2019-01-05T00:00:00"/>
    <d v="2019-01-05T00:00:00"/>
    <s v="20h00"/>
    <s v="CCPSHRR"/>
    <s v="Danger faible"/>
    <s v="Non"/>
    <m/>
    <s v="Homme"/>
    <n v="55"/>
  </r>
  <r>
    <s v="190102-002"/>
    <n v="3"/>
    <x v="15"/>
    <d v="2019-01-02T00:00:00"/>
    <d v="2019-01-02T00:00:00"/>
    <s v="00h55"/>
    <s v="CCPSHRR"/>
    <s v="Danger faible"/>
    <s v="Non"/>
    <m/>
    <s v="Homme"/>
    <n v="18"/>
  </r>
  <r>
    <s v="191130-008"/>
    <n v="3"/>
    <x v="16"/>
    <d v="2019-11-30T00:00:00"/>
    <d v="2019-11-30T00:00:00"/>
    <s v="11h14"/>
    <s v="CCPSHRR"/>
    <s v="Danger faible"/>
    <s v="Non"/>
    <m/>
    <s v="Homme"/>
    <n v="46"/>
  </r>
  <r>
    <s v="191128-039"/>
    <n v="3"/>
    <x v="16"/>
    <d v="2019-11-28T00:00:00"/>
    <d v="2019-11-28T00:00:00"/>
    <s v="21h35"/>
    <s v="CCPSHRR"/>
    <s v="Danger faible"/>
    <s v="Non"/>
    <m/>
    <s v="Homme"/>
    <n v="29"/>
  </r>
  <r>
    <s v="191127-001"/>
    <n v="3"/>
    <x v="16"/>
    <d v="2019-11-27T00:00:00"/>
    <d v="2019-11-27T00:00:00"/>
    <s v="00h15"/>
    <m/>
    <s v="P.38 (non-consentant)"/>
    <s v="Oui"/>
    <n v="48"/>
    <s v="Femme"/>
    <n v="42"/>
  </r>
  <r>
    <s v="191120-002"/>
    <n v="3"/>
    <x v="16"/>
    <d v="2019-11-20T00:00:00"/>
    <d v="2019-11-20T00:00:00"/>
    <s v="07h02"/>
    <s v="ACCÈS"/>
    <s v="Danger modéré"/>
    <s v="Non"/>
    <m/>
    <s v="Femme"/>
    <n v="47"/>
  </r>
  <r>
    <s v="191027-025"/>
    <n v="3"/>
    <x v="16"/>
    <d v="2019-10-27T00:00:00"/>
    <d v="2019-10-27T00:00:00"/>
    <s v="21h15"/>
    <s v="CCPSHRR"/>
    <s v="Danger modéré"/>
    <s v="Non"/>
    <m/>
    <s v="Femme"/>
    <n v="37"/>
  </r>
  <r>
    <s v="190708-021"/>
    <n v="3"/>
    <x v="16"/>
    <d v="2019-07-08T00:00:00"/>
    <d v="2019-07-08T00:00:00"/>
    <s v="16H40"/>
    <m/>
    <s v="Tentative de suicide"/>
    <s v="Oui"/>
    <m/>
    <s v="Homme"/>
    <n v="16"/>
  </r>
  <r>
    <s v="190702-016"/>
    <n v="3"/>
    <x v="16"/>
    <d v="2019-07-02T00:00:00"/>
    <d v="2019-07-02T00:00:00"/>
    <s v="13h00"/>
    <s v="CCPSHRR"/>
    <s v="Absence de danger"/>
    <s v="Non"/>
    <m/>
    <s v="Femme"/>
    <n v="43"/>
  </r>
  <r>
    <s v="190521-012"/>
    <n v="3"/>
    <x v="16"/>
    <d v="2019-05-21T00:00:00"/>
    <d v="2019-05-21T00:00:00"/>
    <s v="17h00"/>
    <s v="ACCÈS"/>
    <s v="P.38 (non-consentant)"/>
    <s v="Oui"/>
    <n v="33"/>
    <s v="Homme"/>
    <n v="17"/>
  </r>
  <r>
    <s v="190518-020"/>
    <n v="3"/>
    <x v="16"/>
    <d v="2019-05-18T00:00:00"/>
    <d v="2019-05-18T00:00:00"/>
    <s v="22h00"/>
    <s v="DPJ/CAFE"/>
    <s v="Danger faible"/>
    <s v="Non"/>
    <m/>
    <s v="Homme"/>
    <n v="17"/>
  </r>
  <r>
    <s v="190509-037"/>
    <n v="3"/>
    <x v="16"/>
    <d v="2019-05-09T00:00:00"/>
    <d v="2019-05-09T00:00:00"/>
    <s v="22h00"/>
    <s v="CCPSHRR"/>
    <s v="Danger faible"/>
    <s v="Oui"/>
    <m/>
    <s v="Homme"/>
    <n v="35"/>
  </r>
  <r>
    <s v="190426-018"/>
    <n v="3"/>
    <x v="16"/>
    <d v="2019-04-26T00:00:00"/>
    <d v="2019-04-26T00:00:00"/>
    <s v="17h51"/>
    <m/>
    <s v="Tentative de suicide"/>
    <s v="Oui"/>
    <n v="41"/>
    <s v="Femme"/>
    <n v="44"/>
  </r>
  <r>
    <s v="190421-020"/>
    <n v="3"/>
    <x v="16"/>
    <d v="2019-04-21T00:00:00"/>
    <d v="2019-04-21T00:00:00"/>
    <s v="18h03"/>
    <s v="CCPSHRR"/>
    <s v="Danger modéré"/>
    <s v="Non"/>
    <m/>
    <s v="Femme"/>
    <n v="27"/>
  </r>
  <r>
    <s v="190417-008"/>
    <n v="3"/>
    <x v="16"/>
    <d v="2019-04-17T00:00:00"/>
    <d v="2019-04-17T00:00:00"/>
    <s v="12h07"/>
    <s v="CCPSHRR"/>
    <s v="Danger faible"/>
    <s v="Non"/>
    <m/>
    <s v="Femme"/>
    <n v="58"/>
  </r>
  <r>
    <s v="190216-017"/>
    <n v="3"/>
    <x v="16"/>
    <d v="2019-02-16T00:00:00"/>
    <d v="2019-02-16T00:00:00"/>
    <s v="20h40"/>
    <s v="DPJ/CAFE"/>
    <s v="Danger faible"/>
    <s v="Non"/>
    <m/>
    <s v="Homme"/>
    <n v="18"/>
  </r>
  <r>
    <s v="190130-026"/>
    <n v="3"/>
    <x v="16"/>
    <d v="2019-01-30T00:00:00"/>
    <d v="2019-01-30T00:00:00"/>
    <s v="23h38"/>
    <m/>
    <s v="Tentative de suicide"/>
    <s v="Oui"/>
    <n v="104"/>
    <s v="Femme"/>
    <n v="23"/>
  </r>
  <r>
    <s v="190513-026"/>
    <e v="#N/A"/>
    <x v="17"/>
    <d v="2019-05-13T00:00:00"/>
    <d v="2019-05-13T00:00:00"/>
    <s v="19h15"/>
    <s v="CCPSHRR"/>
    <s v="Danger grave mais non immédiat"/>
    <s v="Oui"/>
    <n v="22"/>
    <s v="Homme"/>
    <n v="47"/>
  </r>
  <r>
    <s v="190304-010"/>
    <e v="#N/A"/>
    <x v="17"/>
    <d v="2019-03-04T00:00:00"/>
    <d v="2019-03-04T00:00:00"/>
    <s v="11h45"/>
    <m/>
    <m/>
    <s v="Oui"/>
    <n v="75"/>
    <s v="Homme"/>
    <n v="21"/>
  </r>
  <r>
    <s v="190225-001"/>
    <e v="#N/A"/>
    <x v="17"/>
    <d v="2019-02-25T00:00:00"/>
    <d v="2019-02-25T00:00:00"/>
    <s v="00h35"/>
    <s v="ACCÈS"/>
    <s v="Danger faible"/>
    <s v="Non"/>
    <m/>
    <s v="Homme"/>
    <n v="49"/>
  </r>
  <r>
    <s v="190224-004"/>
    <e v="#N/A"/>
    <x v="17"/>
    <d v="2019-02-24T00:00:00"/>
    <d v="2019-02-24T00:00:00"/>
    <m/>
    <s v="CCPSHRR"/>
    <m/>
    <m/>
    <m/>
    <s v="Homme"/>
    <n v="23"/>
  </r>
  <r>
    <s v="190119-018"/>
    <e v="#N/A"/>
    <x v="17"/>
    <d v="2019-01-19T00:00:00"/>
    <d v="2019-01-19T00:00:00"/>
    <s v="20h05"/>
    <s v="ACCÈS"/>
    <s v="Danger faible"/>
    <s v="Non"/>
    <m/>
    <s v="Homme"/>
    <n v="19"/>
  </r>
  <r>
    <m/>
    <e v="#N/A"/>
    <x v="17"/>
    <m/>
    <s v=""/>
    <m/>
    <m/>
    <m/>
    <m/>
    <m/>
    <m/>
    <m/>
  </r>
  <r>
    <m/>
    <e v="#N/A"/>
    <x v="17"/>
    <m/>
    <s v=""/>
    <m/>
    <m/>
    <m/>
    <m/>
    <m/>
    <m/>
    <m/>
  </r>
  <r>
    <m/>
    <e v="#N/A"/>
    <x v="17"/>
    <m/>
    <s v=""/>
    <m/>
    <m/>
    <m/>
    <m/>
    <m/>
    <m/>
    <m/>
  </r>
  <r>
    <m/>
    <e v="#N/A"/>
    <x v="17"/>
    <m/>
    <s v=""/>
    <m/>
    <m/>
    <m/>
    <m/>
    <m/>
    <m/>
    <m/>
  </r>
  <r>
    <m/>
    <e v="#N/A"/>
    <x v="17"/>
    <m/>
    <s v=""/>
    <m/>
    <m/>
    <m/>
    <m/>
    <m/>
    <m/>
    <m/>
  </r>
  <r>
    <m/>
    <e v="#N/A"/>
    <x v="17"/>
    <m/>
    <s v=""/>
    <m/>
    <m/>
    <m/>
    <m/>
    <m/>
    <m/>
    <m/>
  </r>
  <r>
    <m/>
    <e v="#N/A"/>
    <x v="17"/>
    <m/>
    <s v=""/>
    <m/>
    <m/>
    <m/>
    <m/>
    <m/>
    <m/>
    <m/>
  </r>
  <r>
    <m/>
    <e v="#N/A"/>
    <x v="17"/>
    <m/>
    <s v=""/>
    <m/>
    <m/>
    <m/>
    <m/>
    <m/>
    <m/>
    <m/>
  </r>
  <r>
    <m/>
    <e v="#N/A"/>
    <x v="17"/>
    <m/>
    <s v=""/>
    <m/>
    <m/>
    <m/>
    <m/>
    <m/>
    <m/>
    <m/>
  </r>
  <r>
    <m/>
    <e v="#N/A"/>
    <x v="17"/>
    <m/>
    <s v=""/>
    <m/>
    <m/>
    <m/>
    <m/>
    <m/>
    <m/>
    <m/>
  </r>
  <r>
    <m/>
    <e v="#N/A"/>
    <x v="17"/>
    <m/>
    <s v=""/>
    <m/>
    <m/>
    <m/>
    <m/>
    <m/>
    <m/>
    <m/>
  </r>
  <r>
    <m/>
    <e v="#N/A"/>
    <x v="17"/>
    <m/>
    <s v=""/>
    <m/>
    <m/>
    <m/>
    <m/>
    <m/>
    <m/>
    <m/>
  </r>
  <r>
    <m/>
    <e v="#N/A"/>
    <x v="17"/>
    <m/>
    <s v=""/>
    <m/>
    <m/>
    <m/>
    <m/>
    <m/>
    <m/>
    <m/>
  </r>
  <r>
    <m/>
    <e v="#N/A"/>
    <x v="17"/>
    <m/>
    <s v=""/>
    <m/>
    <m/>
    <m/>
    <m/>
    <m/>
    <m/>
    <m/>
  </r>
  <r>
    <m/>
    <e v="#N/A"/>
    <x v="17"/>
    <m/>
    <s v=""/>
    <m/>
    <m/>
    <m/>
    <m/>
    <m/>
    <m/>
    <m/>
  </r>
  <r>
    <m/>
    <e v="#N/A"/>
    <x v="17"/>
    <m/>
    <s v=""/>
    <m/>
    <m/>
    <m/>
    <m/>
    <m/>
    <m/>
    <m/>
  </r>
  <r>
    <m/>
    <e v="#N/A"/>
    <x v="17"/>
    <m/>
    <s v=""/>
    <m/>
    <m/>
    <m/>
    <m/>
    <m/>
    <m/>
    <m/>
  </r>
  <r>
    <m/>
    <e v="#N/A"/>
    <x v="17"/>
    <m/>
    <s v=""/>
    <m/>
    <m/>
    <m/>
    <m/>
    <m/>
    <m/>
    <m/>
  </r>
  <r>
    <m/>
    <e v="#N/A"/>
    <x v="17"/>
    <m/>
    <s v=""/>
    <m/>
    <m/>
    <m/>
    <m/>
    <m/>
    <m/>
    <m/>
  </r>
  <r>
    <m/>
    <e v="#N/A"/>
    <x v="17"/>
    <m/>
    <s v=""/>
    <m/>
    <m/>
    <m/>
    <m/>
    <m/>
    <m/>
    <m/>
  </r>
  <r>
    <m/>
    <e v="#N/A"/>
    <x v="17"/>
    <m/>
    <s v=""/>
    <m/>
    <m/>
    <m/>
    <m/>
    <m/>
    <m/>
    <m/>
  </r>
  <r>
    <m/>
    <e v="#N/A"/>
    <x v="17"/>
    <m/>
    <s v=""/>
    <m/>
    <m/>
    <m/>
    <m/>
    <m/>
    <m/>
    <m/>
  </r>
  <r>
    <m/>
    <e v="#N/A"/>
    <x v="17"/>
    <m/>
    <s v=""/>
    <m/>
    <m/>
    <m/>
    <m/>
    <m/>
    <m/>
    <m/>
  </r>
  <r>
    <m/>
    <e v="#N/A"/>
    <x v="17"/>
    <m/>
    <s v=""/>
    <m/>
    <m/>
    <m/>
    <m/>
    <m/>
    <m/>
    <m/>
  </r>
  <r>
    <m/>
    <e v="#N/A"/>
    <x v="17"/>
    <m/>
    <s v=""/>
    <m/>
    <m/>
    <m/>
    <m/>
    <m/>
    <m/>
    <m/>
  </r>
  <r>
    <m/>
    <e v="#N/A"/>
    <x v="17"/>
    <m/>
    <s v=""/>
    <m/>
    <m/>
    <m/>
    <m/>
    <m/>
    <m/>
    <m/>
  </r>
  <r>
    <m/>
    <e v="#N/A"/>
    <x v="17"/>
    <m/>
    <s v=""/>
    <m/>
    <m/>
    <m/>
    <m/>
    <m/>
    <m/>
    <m/>
  </r>
  <r>
    <m/>
    <e v="#N/A"/>
    <x v="17"/>
    <m/>
    <s v=""/>
    <m/>
    <m/>
    <m/>
    <m/>
    <m/>
    <m/>
    <m/>
  </r>
  <r>
    <m/>
    <e v="#N/A"/>
    <x v="17"/>
    <m/>
    <s v=""/>
    <m/>
    <m/>
    <m/>
    <m/>
    <m/>
    <m/>
    <m/>
  </r>
  <r>
    <m/>
    <e v="#N/A"/>
    <x v="17"/>
    <m/>
    <s v=""/>
    <m/>
    <m/>
    <m/>
    <m/>
    <m/>
    <m/>
    <m/>
  </r>
  <r>
    <m/>
    <e v="#N/A"/>
    <x v="17"/>
    <m/>
    <s v=""/>
    <m/>
    <m/>
    <m/>
    <m/>
    <m/>
    <m/>
    <m/>
  </r>
  <r>
    <m/>
    <e v="#N/A"/>
    <x v="17"/>
    <m/>
    <s v=""/>
    <m/>
    <m/>
    <m/>
    <m/>
    <m/>
    <m/>
    <m/>
  </r>
  <r>
    <m/>
    <e v="#N/A"/>
    <x v="17"/>
    <m/>
    <s v=""/>
    <m/>
    <m/>
    <m/>
    <m/>
    <m/>
    <m/>
    <m/>
  </r>
  <r>
    <m/>
    <e v="#N/A"/>
    <x v="17"/>
    <m/>
    <s v=""/>
    <m/>
    <m/>
    <m/>
    <m/>
    <m/>
    <m/>
    <m/>
  </r>
  <r>
    <m/>
    <e v="#N/A"/>
    <x v="17"/>
    <m/>
    <s v=""/>
    <m/>
    <m/>
    <m/>
    <m/>
    <m/>
    <m/>
    <m/>
  </r>
  <r>
    <m/>
    <e v="#N/A"/>
    <x v="17"/>
    <m/>
    <s v=""/>
    <m/>
    <m/>
    <m/>
    <m/>
    <m/>
    <m/>
    <m/>
  </r>
  <r>
    <m/>
    <e v="#N/A"/>
    <x v="17"/>
    <m/>
    <s v=""/>
    <m/>
    <m/>
    <m/>
    <m/>
    <m/>
    <m/>
    <m/>
  </r>
  <r>
    <m/>
    <e v="#N/A"/>
    <x v="17"/>
    <m/>
    <s v=""/>
    <m/>
    <m/>
    <m/>
    <m/>
    <m/>
    <m/>
    <m/>
  </r>
  <r>
    <m/>
    <e v="#N/A"/>
    <x v="17"/>
    <m/>
    <s v=""/>
    <m/>
    <m/>
    <m/>
    <m/>
    <m/>
    <m/>
    <m/>
  </r>
  <r>
    <m/>
    <e v="#N/A"/>
    <x v="17"/>
    <m/>
    <s v=""/>
    <m/>
    <m/>
    <m/>
    <m/>
    <m/>
    <m/>
    <m/>
  </r>
  <r>
    <m/>
    <e v="#N/A"/>
    <x v="17"/>
    <m/>
    <s v=""/>
    <m/>
    <m/>
    <m/>
    <m/>
    <m/>
    <m/>
    <m/>
  </r>
  <r>
    <m/>
    <e v="#N/A"/>
    <x v="17"/>
    <m/>
    <s v=""/>
    <m/>
    <m/>
    <m/>
    <m/>
    <m/>
    <m/>
    <m/>
  </r>
  <r>
    <m/>
    <e v="#N/A"/>
    <x v="17"/>
    <m/>
    <s v=""/>
    <m/>
    <m/>
    <m/>
    <m/>
    <m/>
    <m/>
    <m/>
  </r>
  <r>
    <m/>
    <e v="#N/A"/>
    <x v="17"/>
    <m/>
    <s v=""/>
    <m/>
    <m/>
    <m/>
    <m/>
    <m/>
    <m/>
    <m/>
  </r>
  <r>
    <m/>
    <e v="#N/A"/>
    <x v="17"/>
    <m/>
    <s v=""/>
    <m/>
    <m/>
    <m/>
    <m/>
    <m/>
    <m/>
    <m/>
  </r>
  <r>
    <m/>
    <e v="#N/A"/>
    <x v="17"/>
    <m/>
    <s v=""/>
    <m/>
    <m/>
    <m/>
    <m/>
    <m/>
    <m/>
    <m/>
  </r>
  <r>
    <m/>
    <e v="#N/A"/>
    <x v="17"/>
    <m/>
    <s v=""/>
    <m/>
    <m/>
    <m/>
    <m/>
    <m/>
    <m/>
    <m/>
  </r>
  <r>
    <m/>
    <e v="#N/A"/>
    <x v="17"/>
    <m/>
    <s v=""/>
    <m/>
    <m/>
    <m/>
    <m/>
    <m/>
    <m/>
    <m/>
  </r>
  <r>
    <m/>
    <e v="#N/A"/>
    <x v="17"/>
    <m/>
    <s v=""/>
    <m/>
    <m/>
    <m/>
    <m/>
    <m/>
    <m/>
    <m/>
  </r>
  <r>
    <m/>
    <e v="#N/A"/>
    <x v="17"/>
    <m/>
    <s v=""/>
    <m/>
    <m/>
    <m/>
    <m/>
    <m/>
    <m/>
    <m/>
  </r>
  <r>
    <m/>
    <e v="#N/A"/>
    <x v="17"/>
    <m/>
    <s v=""/>
    <m/>
    <m/>
    <m/>
    <m/>
    <m/>
    <m/>
    <m/>
  </r>
  <r>
    <m/>
    <e v="#N/A"/>
    <x v="17"/>
    <m/>
    <s v=""/>
    <m/>
    <m/>
    <m/>
    <m/>
    <m/>
    <m/>
    <m/>
  </r>
  <r>
    <m/>
    <e v="#N/A"/>
    <x v="17"/>
    <m/>
    <s v=""/>
    <m/>
    <m/>
    <m/>
    <m/>
    <m/>
    <m/>
    <m/>
  </r>
  <r>
    <m/>
    <e v="#N/A"/>
    <x v="17"/>
    <m/>
    <s v=""/>
    <m/>
    <m/>
    <m/>
    <m/>
    <m/>
    <m/>
    <m/>
  </r>
  <r>
    <m/>
    <e v="#N/A"/>
    <x v="17"/>
    <m/>
    <s v=""/>
    <m/>
    <m/>
    <m/>
    <m/>
    <m/>
    <m/>
    <m/>
  </r>
  <r>
    <m/>
    <e v="#N/A"/>
    <x v="17"/>
    <m/>
    <s v=""/>
    <m/>
    <m/>
    <m/>
    <m/>
    <m/>
    <m/>
    <m/>
  </r>
  <r>
    <m/>
    <e v="#N/A"/>
    <x v="17"/>
    <m/>
    <s v=""/>
    <m/>
    <m/>
    <m/>
    <m/>
    <m/>
    <m/>
    <m/>
  </r>
  <r>
    <m/>
    <e v="#N/A"/>
    <x v="17"/>
    <m/>
    <s v=""/>
    <m/>
    <m/>
    <m/>
    <m/>
    <m/>
    <m/>
    <m/>
  </r>
  <r>
    <m/>
    <e v="#N/A"/>
    <x v="17"/>
    <m/>
    <s v=""/>
    <m/>
    <m/>
    <m/>
    <m/>
    <m/>
    <m/>
    <m/>
  </r>
  <r>
    <m/>
    <e v="#N/A"/>
    <x v="17"/>
    <m/>
    <s v=""/>
    <m/>
    <m/>
    <m/>
    <m/>
    <m/>
    <m/>
    <m/>
  </r>
  <r>
    <m/>
    <e v="#N/A"/>
    <x v="17"/>
    <m/>
    <s v=""/>
    <m/>
    <m/>
    <m/>
    <m/>
    <m/>
    <m/>
    <m/>
  </r>
  <r>
    <m/>
    <e v="#N/A"/>
    <x v="17"/>
    <m/>
    <s v=""/>
    <m/>
    <m/>
    <m/>
    <m/>
    <m/>
    <m/>
    <m/>
  </r>
  <r>
    <m/>
    <e v="#N/A"/>
    <x v="17"/>
    <m/>
    <s v=""/>
    <m/>
    <m/>
    <m/>
    <m/>
    <m/>
    <m/>
    <m/>
  </r>
  <r>
    <m/>
    <e v="#N/A"/>
    <x v="17"/>
    <m/>
    <s v=""/>
    <m/>
    <m/>
    <m/>
    <m/>
    <m/>
    <m/>
    <m/>
  </r>
  <r>
    <m/>
    <e v="#N/A"/>
    <x v="17"/>
    <m/>
    <s v=""/>
    <m/>
    <m/>
    <m/>
    <m/>
    <m/>
    <m/>
    <m/>
  </r>
  <r>
    <m/>
    <e v="#N/A"/>
    <x v="17"/>
    <m/>
    <s v=""/>
    <m/>
    <m/>
    <m/>
    <m/>
    <m/>
    <m/>
    <m/>
  </r>
  <r>
    <m/>
    <e v="#N/A"/>
    <x v="17"/>
    <m/>
    <s v=""/>
    <m/>
    <m/>
    <m/>
    <m/>
    <m/>
    <m/>
    <m/>
  </r>
  <r>
    <m/>
    <e v="#N/A"/>
    <x v="17"/>
    <m/>
    <s v=""/>
    <m/>
    <m/>
    <m/>
    <m/>
    <m/>
    <m/>
    <m/>
  </r>
  <r>
    <m/>
    <e v="#N/A"/>
    <x v="17"/>
    <m/>
    <s v=""/>
    <m/>
    <m/>
    <m/>
    <m/>
    <m/>
    <m/>
    <m/>
  </r>
  <r>
    <m/>
    <e v="#N/A"/>
    <x v="17"/>
    <m/>
    <s v=""/>
    <m/>
    <m/>
    <m/>
    <m/>
    <m/>
    <m/>
    <m/>
  </r>
  <r>
    <m/>
    <e v="#N/A"/>
    <x v="17"/>
    <m/>
    <s v=""/>
    <m/>
    <m/>
    <m/>
    <m/>
    <m/>
    <m/>
    <m/>
  </r>
  <r>
    <m/>
    <e v="#N/A"/>
    <x v="17"/>
    <m/>
    <s v=""/>
    <m/>
    <m/>
    <m/>
    <m/>
    <m/>
    <m/>
    <m/>
  </r>
  <r>
    <m/>
    <e v="#N/A"/>
    <x v="17"/>
    <m/>
    <s v=""/>
    <m/>
    <m/>
    <m/>
    <m/>
    <m/>
    <m/>
    <m/>
  </r>
  <r>
    <m/>
    <e v="#N/A"/>
    <x v="17"/>
    <m/>
    <s v=""/>
    <m/>
    <m/>
    <m/>
    <m/>
    <m/>
    <m/>
    <m/>
  </r>
  <r>
    <m/>
    <e v="#N/A"/>
    <x v="17"/>
    <m/>
    <s v=""/>
    <m/>
    <m/>
    <m/>
    <m/>
    <m/>
    <m/>
    <m/>
  </r>
  <r>
    <m/>
    <e v="#N/A"/>
    <x v="17"/>
    <m/>
    <s v=""/>
    <m/>
    <m/>
    <m/>
    <m/>
    <m/>
    <m/>
    <m/>
  </r>
  <r>
    <m/>
    <e v="#N/A"/>
    <x v="17"/>
    <m/>
    <s v=""/>
    <m/>
    <m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998">
  <r>
    <s v="190716-029"/>
    <x v="0"/>
    <s v="Calixa-Lavallée"/>
    <d v="2019-07-16T00:00:00"/>
    <d v="2019-07-16T00:00:00"/>
    <s v="18h18"/>
    <s v="ACCÈS"/>
    <s v="Danger faible"/>
    <s v="Non"/>
    <m/>
    <s v="Femme"/>
    <n v="30"/>
  </r>
  <r>
    <s v="190701-002"/>
    <x v="0"/>
    <s v="Calixa-Lavallée"/>
    <d v="2019-07-01T00:00:00"/>
    <d v="2019-07-01T00:00:00"/>
    <s v="03h16"/>
    <s v="ACCÈS"/>
    <s v="Absence de danger"/>
    <s v="Non"/>
    <m/>
    <s v="Homme"/>
    <n v="42"/>
  </r>
  <r>
    <s v="190121-012"/>
    <x v="0"/>
    <s v="Contrecoeur"/>
    <d v="2019-01-21T00:00:00"/>
    <d v="2019-01-21T00:00:00"/>
    <s v="10h04"/>
    <s v="ACCÈS"/>
    <s v="P.38 (non-consentant)"/>
    <s v="Oui"/>
    <s v="70 mins"/>
    <s v="Homme"/>
    <n v="57"/>
  </r>
  <r>
    <s v="191210-012"/>
    <x v="0"/>
    <s v="Contrecoeur"/>
    <d v="2019-12-10T00:00:00"/>
    <d v="2019-12-10T00:00:00"/>
    <s v="14h30"/>
    <s v="ACCÈS"/>
    <s v="Absence de danger"/>
    <s v="Non"/>
    <m/>
    <s v="Femme"/>
    <n v="50"/>
  </r>
  <r>
    <s v="191111-032"/>
    <x v="0"/>
    <s v="Contrecoeur"/>
    <d v="2019-11-11T00:00:00"/>
    <d v="2019-11-11T00:00:00"/>
    <s v="20h31"/>
    <s v="ACCÈS"/>
    <s v="Danger faible"/>
    <s v="Non"/>
    <m/>
    <s v="Homme"/>
    <n v="36"/>
  </r>
  <r>
    <s v="191110-009"/>
    <x v="0"/>
    <s v="Contrecoeur"/>
    <d v="2019-11-10T00:00:00"/>
    <d v="2019-11-10T00:00:00"/>
    <s v="11h00"/>
    <s v="ACCÈS"/>
    <s v="Absence de danger"/>
    <s v="Non"/>
    <m/>
    <s v="Homme"/>
    <n v="29"/>
  </r>
  <r>
    <s v="191106-023"/>
    <x v="0"/>
    <s v="Contrecoeur"/>
    <d v="2019-11-06T00:00:00"/>
    <d v="2019-11-06T00:00:00"/>
    <s v="18h40"/>
    <s v="ACCÈS"/>
    <s v="Absence de danger"/>
    <s v="Non"/>
    <m/>
    <s v="Femme"/>
    <n v="58"/>
  </r>
  <r>
    <s v="191104-020"/>
    <x v="0"/>
    <s v="Contrecoeur"/>
    <d v="2019-11-04T00:00:00"/>
    <d v="2019-11-04T00:00:00"/>
    <s v="15h35"/>
    <s v="ACCÈS"/>
    <s v="Danger faible"/>
    <s v="Non"/>
    <m/>
    <s v="Homme"/>
    <n v="53"/>
  </r>
  <r>
    <s v="191023-029"/>
    <x v="0"/>
    <s v="Contrecoeur"/>
    <d v="2019-10-23T00:00:00"/>
    <d v="2019-10-23T00:00:00"/>
    <s v="19h15"/>
    <s v="ACCÈS"/>
    <s v="Danger faible"/>
    <s v="Non"/>
    <m/>
    <s v="Homme"/>
    <n v="58"/>
  </r>
  <r>
    <s v="191014-028"/>
    <x v="0"/>
    <s v="Contrecoeur"/>
    <d v="2019-10-14T00:00:00"/>
    <d v="2019-10-14T00:00:00"/>
    <s v="23h08"/>
    <s v="ACCÈS"/>
    <s v="Danger faible"/>
    <s v="Non"/>
    <m/>
    <s v="Femme"/>
    <n v="18"/>
  </r>
  <r>
    <s v="190406-001"/>
    <x v="0"/>
    <s v="Contrecoeur"/>
    <d v="2019-04-06T00:00:00"/>
    <d v="2019-04-06T00:00:00"/>
    <s v="02h00"/>
    <m/>
    <s v="Tentative de suicide"/>
    <s v="Oui"/>
    <m/>
    <s v="Homme"/>
    <n v="28"/>
  </r>
  <r>
    <s v="190408-001"/>
    <x v="0"/>
    <s v="Contrecoeur"/>
    <d v="2019-04-08T00:00:00"/>
    <d v="2019-04-08T00:00:00"/>
    <s v="02h30"/>
    <m/>
    <s v="P.38 (non-consentant)"/>
    <s v="Oui"/>
    <m/>
    <s v="Femme"/>
    <n v="56"/>
  </r>
  <r>
    <s v="190409-037"/>
    <x v="0"/>
    <s v="Contrecoeur"/>
    <d v="2019-04-09T00:00:00"/>
    <d v="2019-04-09T00:00:00"/>
    <s v="17h30"/>
    <m/>
    <s v="P.38 (non-consentant)"/>
    <s v="Oui"/>
    <n v="43"/>
    <s v="Homme"/>
    <n v="68"/>
  </r>
  <r>
    <s v="191002-031"/>
    <x v="0"/>
    <s v="Contrecoeur"/>
    <d v="2019-10-02T00:00:00"/>
    <d v="2019-10-02T00:00:00"/>
    <s v="10h40"/>
    <m/>
    <m/>
    <s v="Oui"/>
    <n v="20"/>
    <s v="Homme"/>
    <n v="58"/>
  </r>
  <r>
    <s v="190930--34"/>
    <x v="0"/>
    <s v="Contrecoeur"/>
    <d v="2019-09-30T00:00:00"/>
    <d v="2019-09-30T00:00:00"/>
    <s v="23h15"/>
    <s v="ACCÈS"/>
    <s v="Danger grave et immédiat"/>
    <s v="Oui"/>
    <n v="60"/>
    <s v="Femme"/>
    <n v="22"/>
  </r>
  <r>
    <s v="190927-036"/>
    <x v="0"/>
    <s v="Contrecoeur"/>
    <d v="2019-09-27T00:00:00"/>
    <d v="2019-09-27T00:00:00"/>
    <s v="10h30"/>
    <s v="CCPSHRR"/>
    <s v="Danger grave mais non immédiat"/>
    <s v="Oui"/>
    <n v="35"/>
    <s v="Homme"/>
    <n v="21"/>
  </r>
  <r>
    <s v="190418-004"/>
    <x v="0"/>
    <s v="Contrecoeur"/>
    <d v="2019-04-18T00:00:00"/>
    <d v="2019-04-18T00:00:00"/>
    <s v="08h00"/>
    <m/>
    <s v="P.38 (non-consentant)"/>
    <s v="Oui"/>
    <n v="45"/>
    <s v="Femme"/>
    <n v="56"/>
  </r>
  <r>
    <s v="190909-019"/>
    <x v="0"/>
    <s v="Contrecoeur"/>
    <d v="2019-09-09T00:00:00"/>
    <d v="2019-09-09T00:00:00"/>
    <s v="14h55"/>
    <s v="DPJ/CAFE"/>
    <s v="Danger faible"/>
    <s v="Non"/>
    <m/>
    <s v="Homme"/>
    <n v="15"/>
  </r>
  <r>
    <s v="190824-013"/>
    <x v="0"/>
    <s v="Contrecoeur"/>
    <d v="2019-08-24T00:00:00"/>
    <d v="2019-08-24T00:00:00"/>
    <s v="21h30"/>
    <m/>
    <s v="Danger grave et immédiat"/>
    <s v="Oui"/>
    <n v="52"/>
    <s v="Homme"/>
    <n v="21"/>
  </r>
  <r>
    <s v="190815-027"/>
    <x v="0"/>
    <s v="Contrecoeur"/>
    <d v="2019-08-15T00:00:00"/>
    <d v="2019-08-15T00:00:00"/>
    <m/>
    <s v="ACCÈS"/>
    <s v="Danger faible"/>
    <s v="Non"/>
    <m/>
    <s v="Homme"/>
    <n v="34"/>
  </r>
  <r>
    <s v="190613-011"/>
    <x v="0"/>
    <s v="Contrecoeur"/>
    <d v="2019-06-13T00:00:00"/>
    <d v="2019-06-13T00:00:00"/>
    <s v="10H20"/>
    <m/>
    <s v="P.38 (non-consentant)"/>
    <s v="Oui"/>
    <n v="53"/>
    <s v="Homme"/>
    <n v="9"/>
  </r>
  <r>
    <s v="190806-013"/>
    <x v="0"/>
    <s v="Contrecoeur"/>
    <d v="2019-08-06T00:00:00"/>
    <d v="2019-08-06T00:00:00"/>
    <s v="10H20"/>
    <s v="ACCÈS"/>
    <s v="Danger faible"/>
    <s v="Non"/>
    <m/>
    <s v="Homme"/>
    <n v="74"/>
  </r>
  <r>
    <s v="190803-024"/>
    <x v="0"/>
    <s v="Contrecoeur"/>
    <d v="2019-08-03T00:00:00"/>
    <d v="2019-08-03T00:00:00"/>
    <s v="23h50"/>
    <m/>
    <s v="Absence de danger"/>
    <s v="Non"/>
    <m/>
    <s v="Homme"/>
    <n v="30"/>
  </r>
  <r>
    <s v="190726-010"/>
    <x v="0"/>
    <s v="Contrecoeur"/>
    <d v="2019-07-26T00:00:00"/>
    <d v="2019-07-26T00:00:00"/>
    <s v="11h25"/>
    <s v="ACCÈS"/>
    <s v="Absence de danger"/>
    <s v="Non"/>
    <m/>
    <s v="Femme"/>
    <n v="34"/>
  </r>
  <r>
    <s v="190726-026"/>
    <x v="0"/>
    <s v="Contrecoeur"/>
    <d v="2019-07-26T00:00:00"/>
    <d v="2019-07-26T00:00:00"/>
    <s v="20h30"/>
    <s v="ACCÈS"/>
    <s v="Danger grave et immédiat"/>
    <s v="Oui"/>
    <m/>
    <s v="Femme"/>
    <n v="34"/>
  </r>
  <r>
    <s v="190710-024"/>
    <x v="0"/>
    <s v="Contrecoeur"/>
    <d v="2019-07-10T00:00:00"/>
    <d v="2019-07-10T00:00:00"/>
    <s v="16h00"/>
    <s v="ACCÈS"/>
    <s v="P.38 (non-consentant)"/>
    <s v="Oui"/>
    <n v="20"/>
    <s v="Homme"/>
    <n v="64"/>
  </r>
  <r>
    <s v="190713-005"/>
    <x v="0"/>
    <s v="Contrecoeur"/>
    <d v="2019-07-13T00:00:00"/>
    <d v="2019-07-13T00:00:00"/>
    <s v="07H58"/>
    <m/>
    <s v="Tentative de suicide"/>
    <s v="Oui"/>
    <n v="29"/>
    <s v="Femme"/>
    <n v="75"/>
  </r>
  <r>
    <s v="190714-002a"/>
    <x v="0"/>
    <s v="Contrecoeur"/>
    <d v="2019-07-14T00:00:00"/>
    <d v="2019-07-14T00:00:00"/>
    <s v="02h42"/>
    <m/>
    <s v="P.38 (non-consentant)"/>
    <s v="Oui"/>
    <n v="25"/>
    <s v="Homme"/>
    <n v="39"/>
  </r>
  <r>
    <s v="190719-008"/>
    <x v="0"/>
    <s v="Contrecoeur"/>
    <d v="2019-07-19T00:00:00"/>
    <d v="2019-07-19T00:00:00"/>
    <s v="10h30"/>
    <s v="DPJ/CAFE"/>
    <s v="P.38 (non-consentant)"/>
    <s v="Oui"/>
    <n v="38"/>
    <s v="Homme"/>
    <n v="17"/>
  </r>
  <r>
    <s v="190719-015"/>
    <x v="0"/>
    <s v="Contrecoeur"/>
    <d v="2019-07-19T00:00:00"/>
    <d v="2019-07-19T00:00:00"/>
    <s v="11h13"/>
    <m/>
    <s v="Tentative de suicide"/>
    <s v="Oui"/>
    <n v="14"/>
    <s v="Homme"/>
    <n v="15"/>
  </r>
  <r>
    <s v="190626-001"/>
    <x v="0"/>
    <s v="Contrecoeur"/>
    <d v="2019-06-26T00:00:00"/>
    <d v="2019-06-26T00:00:00"/>
    <s v="00h45"/>
    <s v="ACCÈS"/>
    <s v="Danger grave et immédiat"/>
    <s v="Oui"/>
    <n v="44"/>
    <s v="Femme"/>
    <n v="21"/>
  </r>
  <r>
    <s v="190623-021"/>
    <x v="0"/>
    <s v="Contrecoeur"/>
    <d v="2019-06-23T00:00:00"/>
    <d v="2019-06-23T00:00:00"/>
    <s v="13H15"/>
    <s v="DPJ/CAFE"/>
    <s v="Absence de danger"/>
    <s v="Non"/>
    <m/>
    <s v="Femme"/>
    <n v="14"/>
  </r>
  <r>
    <s v="190807-033"/>
    <x v="0"/>
    <s v="Contrecoeur"/>
    <d v="2019-08-07T00:00:00"/>
    <d v="2019-08-07T00:00:00"/>
    <s v="21h00"/>
    <s v="ACCÈS"/>
    <s v="P.38 (non-consentant)"/>
    <s v="Oui"/>
    <n v="41"/>
    <s v="Homme"/>
    <n v="77"/>
  </r>
  <r>
    <s v="190613-015"/>
    <x v="0"/>
    <s v="Contrecoeur"/>
    <d v="2019-06-13T00:00:00"/>
    <d v="2019-06-13T00:00:00"/>
    <s v="12H20"/>
    <s v="DPJ/CAFE"/>
    <s v="Absence de danger"/>
    <s v="Non"/>
    <m/>
    <s v="Femme"/>
    <n v="20"/>
  </r>
  <r>
    <s v="190605-033"/>
    <x v="0"/>
    <s v="Contrecoeur"/>
    <d v="2019-06-06T00:00:00"/>
    <d v="2019-06-06T00:00:00"/>
    <s v="00h30"/>
    <s v="ACCÈS"/>
    <s v="Danger faible"/>
    <s v="Non"/>
    <m/>
    <s v="Homme"/>
    <n v="30"/>
  </r>
  <r>
    <s v="190819-01"/>
    <x v="0"/>
    <s v="Contrecoeur"/>
    <d v="2019-08-19T00:00:00"/>
    <d v="2019-08-19T00:00:00"/>
    <s v="03h06"/>
    <m/>
    <s v="Tentative de suicide"/>
    <s v="Oui"/>
    <n v="24"/>
    <s v="Homme"/>
    <n v="53"/>
  </r>
  <r>
    <s v="190830-030"/>
    <x v="0"/>
    <s v="Contrecoeur"/>
    <d v="2019-08-30T00:00:00"/>
    <d v="2019-08-30T00:00:00"/>
    <s v="22h14"/>
    <m/>
    <s v="Tentative de suicide"/>
    <s v="Oui"/>
    <m/>
    <s v="Femme"/>
    <n v="57"/>
  </r>
  <r>
    <s v="190903-003"/>
    <x v="0"/>
    <s v="Contrecoeur"/>
    <d v="2019-09-03T00:00:00"/>
    <d v="2019-09-03T00:00:00"/>
    <s v="09h00"/>
    <s v="ACCÈS"/>
    <s v="P.38 (non-consentant)"/>
    <s v="Oui"/>
    <n v="26"/>
    <s v="Femme"/>
    <n v="43"/>
  </r>
  <r>
    <s v="190512-004"/>
    <x v="0"/>
    <s v="Contrecoeur"/>
    <d v="2019-05-12T00:00:00"/>
    <d v="2019-05-12T00:00:00"/>
    <s v="02h57"/>
    <s v="ACCÈS"/>
    <s v="Absence de danger"/>
    <s v="Non"/>
    <m/>
    <s v="Homme"/>
    <n v="29"/>
  </r>
  <r>
    <s v="190507-015"/>
    <x v="0"/>
    <s v="Contrecoeur"/>
    <d v="2019-05-07T00:00:00"/>
    <d v="2019-05-07T00:00:00"/>
    <s v="11h55"/>
    <m/>
    <s v="Danger modéré"/>
    <s v="Oui"/>
    <n v="62"/>
    <s v="Homme"/>
    <n v="9"/>
  </r>
  <r>
    <s v="190918-019"/>
    <x v="0"/>
    <s v="Contrecoeur"/>
    <d v="2019-09-18T00:00:00"/>
    <d v="2019-09-18T00:00:00"/>
    <s v="19h48"/>
    <m/>
    <s v="P.38 (non-consentant)"/>
    <s v="Oui"/>
    <n v="27"/>
    <s v="Homme"/>
    <n v="39"/>
  </r>
  <r>
    <s v="190918-019"/>
    <x v="0"/>
    <s v="Contrecoeur"/>
    <d v="2019-09-18T00:00:00"/>
    <d v="2019-09-18T00:00:00"/>
    <s v="19h48"/>
    <m/>
    <s v="P.38 (non-consentant)"/>
    <s v="Oui"/>
    <n v="27"/>
    <s v="Homme"/>
    <n v="39"/>
  </r>
  <r>
    <s v="190416-007"/>
    <x v="0"/>
    <s v="Contrecoeur"/>
    <d v="2019-04-16T00:00:00"/>
    <d v="2019-04-16T00:00:00"/>
    <s v="09h40"/>
    <s v="ACCÈS"/>
    <s v="Absence de danger"/>
    <s v="Non"/>
    <m/>
    <s v="Homme"/>
    <n v="58"/>
  </r>
  <r>
    <s v="190925-012"/>
    <x v="0"/>
    <s v="Contrecoeur"/>
    <d v="2019-09-25T00:00:00"/>
    <d v="2019-09-25T00:00:00"/>
    <m/>
    <s v="ACCÈS"/>
    <s v="P.38 (non-consentant)"/>
    <s v="Oui"/>
    <n v="30"/>
    <s v="Femme"/>
    <n v="57"/>
  </r>
  <r>
    <s v="191003-030"/>
    <x v="0"/>
    <s v="Contrecoeur"/>
    <d v="2019-10-03T00:00:00"/>
    <d v="2019-10-03T00:00:00"/>
    <s v="19h25"/>
    <m/>
    <s v="P.38 (non-consentant)"/>
    <s v="Oui"/>
    <m/>
    <s v="Homme"/>
    <n v="10"/>
  </r>
  <r>
    <s v="190314-008"/>
    <x v="0"/>
    <s v="Contrecoeur"/>
    <d v="2019-03-14T00:00:00"/>
    <d v="2019-03-14T00:00:00"/>
    <s v="09h45"/>
    <s v="ACCÈS"/>
    <s v="Danger modéré"/>
    <s v="Oui"/>
    <m/>
    <s v="Femme"/>
    <n v="56"/>
  </r>
  <r>
    <s v="190223-013"/>
    <x v="0"/>
    <s v="Contrecoeur"/>
    <d v="2019-02-23T00:00:00"/>
    <d v="2019-02-23T00:00:00"/>
    <s v="12h00"/>
    <s v="CCPSHRR"/>
    <s v="Absence de danger"/>
    <s v="Non"/>
    <m/>
    <s v="Homme"/>
    <n v="37"/>
  </r>
  <r>
    <s v="191205-019"/>
    <x v="0"/>
    <s v="Contrecoeur"/>
    <d v="2019-12-05T00:00:00"/>
    <d v="2019-12-05T00:00:00"/>
    <s v="12h44"/>
    <s v="ACCÈS"/>
    <s v="P.38 (non-consentant)"/>
    <s v="Oui"/>
    <n v="60"/>
    <s v="Femme"/>
    <n v="57"/>
  </r>
  <r>
    <s v="191209-007"/>
    <x v="0"/>
    <s v="Contrecoeur"/>
    <d v="2019-12-09T00:00:00"/>
    <d v="2019-12-09T00:00:00"/>
    <s v="13h10"/>
    <m/>
    <s v="P.38 (non-consentant)"/>
    <s v="Oui"/>
    <n v="43"/>
    <s v="Femme"/>
    <n v="57"/>
  </r>
  <r>
    <s v="191211-015"/>
    <x v="0"/>
    <s v="Contrecoeur"/>
    <d v="2019-12-11T00:00:00"/>
    <d v="2019-12-11T00:00:00"/>
    <s v="14h20"/>
    <s v="DPJ/CAFE"/>
    <s v="Tentative de suicide"/>
    <s v="Oui"/>
    <n v="60"/>
    <s v="Femme"/>
    <n v="16"/>
  </r>
  <r>
    <s v="190115-017"/>
    <x v="0"/>
    <s v="Contrecoeur"/>
    <d v="2019-01-15T00:00:00"/>
    <d v="2019-01-15T00:00:00"/>
    <s v="15h15"/>
    <m/>
    <s v="Danger modéré"/>
    <s v="Oui"/>
    <s v="52 mins"/>
    <s v="Femme"/>
    <n v="35"/>
  </r>
  <r>
    <s v="190113-012"/>
    <x v="0"/>
    <s v="Contrecoeur"/>
    <d v="2019-01-13T00:00:00"/>
    <d v="2019-01-13T00:00:00"/>
    <s v="20h30"/>
    <s v="DPJ/CAFE"/>
    <s v="Absence de danger"/>
    <s v="Non"/>
    <m/>
    <s v="Femme"/>
    <n v="16"/>
  </r>
  <r>
    <s v="190113-014"/>
    <x v="0"/>
    <s v="Contrecoeur"/>
    <d v="2019-01-13T00:00:00"/>
    <d v="2019-01-13T00:00:00"/>
    <s v="22h00"/>
    <s v="ACCÈS"/>
    <s v="Danger faible"/>
    <s v="Non"/>
    <m/>
    <s v="Femme"/>
    <n v="22"/>
  </r>
  <r>
    <s v="191226-013"/>
    <x v="0"/>
    <s v="Contrecoeur"/>
    <d v="2019-12-26T00:00:00"/>
    <d v="2019-12-26T00:00:00"/>
    <s v="23h05"/>
    <m/>
    <s v="Tentative de suicide"/>
    <s v="Oui"/>
    <m/>
    <s v="Homme"/>
    <n v="68"/>
  </r>
  <r>
    <s v="191230-012"/>
    <x v="0"/>
    <s v="Contrecoeur"/>
    <d v="2019-12-30T00:00:00"/>
    <d v="2019-12-30T00:00:00"/>
    <s v="14h32"/>
    <s v="ACCÈS"/>
    <s v="P.38 (non-consentant)"/>
    <s v="Oui"/>
    <n v="57"/>
    <s v="Homme"/>
    <n v="52"/>
  </r>
  <r>
    <s v="190101-025"/>
    <x v="0"/>
    <s v="Contrecoeur"/>
    <d v="2019-01-01T00:00:00"/>
    <d v="2019-01-01T00:00:00"/>
    <s v="17h24"/>
    <s v="ACCÈS"/>
    <s v="Danger faible"/>
    <s v="Non"/>
    <m/>
    <s v="Femme"/>
    <n v="32"/>
  </r>
  <r>
    <s v="191125-032"/>
    <x v="0"/>
    <s v="st-amable"/>
    <d v="2019-11-25T00:00:00"/>
    <d v="2019-11-25T00:00:00"/>
    <s v="23h30"/>
    <s v="ACCÈS"/>
    <s v="Danger grave mais non immédiat"/>
    <s v="Non"/>
    <m/>
    <s v="Homme"/>
    <n v="45"/>
  </r>
  <r>
    <s v="190107-002"/>
    <x v="0"/>
    <s v="st-amable"/>
    <d v="2019-01-07T00:00:00"/>
    <d v="2019-01-07T00:00:00"/>
    <s v="04h20"/>
    <m/>
    <s v="Tentative de suicide"/>
    <s v="Oui"/>
    <s v="35 mins"/>
    <s v="Femme"/>
    <n v="26"/>
  </r>
  <r>
    <s v="191228-001"/>
    <x v="0"/>
    <s v="st-amable"/>
    <d v="2019-12-28T00:00:00"/>
    <d v="2019-12-28T00:00:00"/>
    <s v="00h30"/>
    <s v="ACCÈS"/>
    <s v="Absence de danger"/>
    <s v="Non"/>
    <m/>
    <s v="Homme"/>
    <n v="32"/>
  </r>
  <r>
    <s v="190116-025"/>
    <x v="0"/>
    <s v="st-amable"/>
    <d v="2019-01-16T00:00:00"/>
    <d v="2019-01-16T00:00:00"/>
    <m/>
    <m/>
    <s v="P.38 (non-consentant)"/>
    <s v="Oui"/>
    <s v="5 mins"/>
    <s v="Homme"/>
    <n v="34"/>
  </r>
  <r>
    <s v="191217-003"/>
    <x v="0"/>
    <s v="st-amable"/>
    <d v="2019-12-17T00:00:00"/>
    <d v="2019-12-17T00:00:00"/>
    <s v="10h00"/>
    <s v="ACCÈS"/>
    <s v="Absence de danger"/>
    <s v="Non"/>
    <m/>
    <s v="Homme"/>
    <n v="42"/>
  </r>
  <r>
    <s v="191212-031"/>
    <x v="0"/>
    <s v="st-amable"/>
    <d v="2019-12-12T00:00:00"/>
    <d v="2019-12-12T00:00:00"/>
    <s v="21h05"/>
    <s v="ACCÈS"/>
    <s v="Danger modéré"/>
    <s v="Non"/>
    <m/>
    <s v="Homme"/>
    <n v="28"/>
  </r>
  <r>
    <s v="190207-001"/>
    <x v="0"/>
    <s v="st-amable"/>
    <d v="2019-02-07T00:00:00"/>
    <d v="2019-02-07T00:00:00"/>
    <s v="03h12"/>
    <m/>
    <s v="P.38 (non-consentant)"/>
    <s v="Oui"/>
    <n v="50"/>
    <s v="Homme"/>
    <n v="53"/>
  </r>
  <r>
    <s v="191209-004"/>
    <x v="0"/>
    <s v="st-amable"/>
    <d v="2019-12-09T00:00:00"/>
    <d v="2019-12-09T00:00:00"/>
    <s v="10h50"/>
    <s v="ACCÈS"/>
    <s v="Absence de danger"/>
    <s v="Oui"/>
    <n v="29"/>
    <s v="Femme"/>
    <n v="70"/>
  </r>
  <r>
    <s v="191202-014"/>
    <x v="0"/>
    <s v="st-amable"/>
    <d v="2019-12-03T00:00:00"/>
    <d v="2019-12-03T00:00:00"/>
    <m/>
    <s v="ACCÈS"/>
    <s v="Danger faible"/>
    <s v="Non"/>
    <m/>
    <s v="Homme"/>
    <n v="32"/>
  </r>
  <r>
    <s v="190308-012"/>
    <x v="0"/>
    <s v="st-amable"/>
    <d v="2019-03-08T00:00:00"/>
    <d v="2019-03-08T00:00:00"/>
    <s v="14h44"/>
    <m/>
    <s v="Tentative de suicide"/>
    <s v="Oui"/>
    <n v="15"/>
    <s v="Femme"/>
    <n v="91"/>
  </r>
  <r>
    <s v="191129-018"/>
    <x v="0"/>
    <s v="st-amable"/>
    <d v="2019-11-29T00:00:00"/>
    <d v="2019-11-29T00:00:00"/>
    <m/>
    <m/>
    <s v="Danger grave et immédiat"/>
    <s v="Non"/>
    <m/>
    <s v="Femme"/>
    <n v="33"/>
  </r>
  <r>
    <s v="191126-017"/>
    <x v="0"/>
    <s v="st-amable"/>
    <d v="2019-11-26T00:00:00"/>
    <d v="2019-11-26T00:00:00"/>
    <s v="15h15"/>
    <s v="DPJ/CAFE"/>
    <s v="Danger faible"/>
    <s v="Non"/>
    <m/>
    <s v="Homme"/>
    <n v="13"/>
  </r>
  <r>
    <s v="191121-014"/>
    <x v="0"/>
    <s v="st-amable"/>
    <d v="2019-11-21T00:00:00"/>
    <d v="2019-11-21T00:00:00"/>
    <s v="14h50"/>
    <s v="ACCÈS"/>
    <s v="Danger grave et immédiat"/>
    <s v="Oui"/>
    <n v="17"/>
    <s v="Homme"/>
    <n v="43"/>
  </r>
  <r>
    <s v="191195-024"/>
    <x v="0"/>
    <s v="st-amable"/>
    <d v="2019-11-05T00:00:00"/>
    <d v="2019-11-05T00:00:00"/>
    <s v="21H10"/>
    <s v="DPJ/CAFE"/>
    <s v="Danger faible"/>
    <s v="Non"/>
    <m/>
    <s v="Femme"/>
    <n v="15"/>
  </r>
  <r>
    <s v="190315-001"/>
    <x v="0"/>
    <s v="st-amable"/>
    <d v="2019-03-15T00:00:00"/>
    <d v="2019-03-15T00:00:00"/>
    <s v="04h55"/>
    <s v="ACCÈS"/>
    <s v="Tentative de suicide"/>
    <s v="Oui"/>
    <n v="35"/>
    <s v="Femme"/>
    <n v="37"/>
  </r>
  <r>
    <s v="190401-015"/>
    <x v="0"/>
    <s v="st-amable"/>
    <d v="2019-04-01T00:00:00"/>
    <d v="2019-04-01T00:00:00"/>
    <s v="13h50"/>
    <m/>
    <s v="Tentative de suicide"/>
    <s v="Oui"/>
    <n v="25"/>
    <s v="Femme"/>
    <n v="26"/>
  </r>
  <r>
    <s v="191014-008"/>
    <x v="0"/>
    <s v="st-amable"/>
    <d v="2019-10-14T00:00:00"/>
    <d v="2019-10-14T00:00:00"/>
    <s v="11h30"/>
    <s v="DPJ/CAFE"/>
    <s v="Danger faible"/>
    <s v="Non"/>
    <m/>
    <s v="Femme"/>
    <n v="15"/>
  </r>
  <r>
    <s v="191009-016"/>
    <x v="0"/>
    <s v="st-amable"/>
    <d v="2019-10-09T00:00:00"/>
    <d v="2019-10-09T00:00:00"/>
    <s v="00h30"/>
    <s v="ACCÈS"/>
    <s v="Absence de danger"/>
    <s v="Non"/>
    <m/>
    <s v="Homme"/>
    <n v="30"/>
  </r>
  <r>
    <s v="190928-015"/>
    <x v="0"/>
    <s v="st-amable"/>
    <d v="2019-09-28T00:00:00"/>
    <d v="2019-09-28T00:00:00"/>
    <s v="16h10"/>
    <s v="DPJ/CAFE"/>
    <s v="Absence de danger"/>
    <s v="Non"/>
    <m/>
    <s v="Homme"/>
    <n v="16"/>
  </r>
  <r>
    <s v="190413-009"/>
    <x v="0"/>
    <s v="st-amable"/>
    <d v="2019-04-13T00:00:00"/>
    <d v="2019-04-13T00:00:00"/>
    <s v="14h09"/>
    <m/>
    <s v="Tentative de suicide"/>
    <s v="Oui"/>
    <n v="26"/>
    <s v="Homme"/>
    <n v="31"/>
  </r>
  <r>
    <s v="190924-029"/>
    <x v="0"/>
    <s v="st-amable"/>
    <d v="2019-09-24T00:00:00"/>
    <d v="2019-09-24T00:00:00"/>
    <s v="18h27"/>
    <s v="ACCÈS"/>
    <s v="Danger faible"/>
    <s v="Non"/>
    <m/>
    <s v="Femme"/>
    <n v="34"/>
  </r>
  <r>
    <s v="190429-019"/>
    <x v="0"/>
    <s v="st-amable"/>
    <d v="2019-04-29T00:00:00"/>
    <d v="2019-04-29T00:00:00"/>
    <s v="14h50"/>
    <s v="ACCÈS"/>
    <s v="P.38 (non-consentant)"/>
    <s v="Oui"/>
    <s v="?"/>
    <s v="Homme"/>
    <n v="39"/>
  </r>
  <r>
    <s v="190502-027"/>
    <x v="0"/>
    <s v="st-amable"/>
    <d v="2019-05-02T00:00:00"/>
    <d v="2019-05-02T00:00:00"/>
    <s v="18h46"/>
    <m/>
    <s v="Tentative de suicide"/>
    <s v="Oui"/>
    <n v="50"/>
    <s v="Homme"/>
    <n v="18"/>
  </r>
  <r>
    <s v="190511-001B"/>
    <x v="0"/>
    <s v="st-amable"/>
    <d v="2019-05-11T00:00:00"/>
    <d v="2019-05-11T00:00:00"/>
    <s v="01h20"/>
    <s v="ACCÈS"/>
    <s v="P.38 (non-consentant)"/>
    <s v="Oui"/>
    <n v="61"/>
    <s v="Homme"/>
    <n v="38"/>
  </r>
  <r>
    <s v="190521-024"/>
    <x v="0"/>
    <s v="st-amable"/>
    <d v="2019-05-21T00:00:00"/>
    <d v="2019-05-21T00:00:00"/>
    <s v="18h34"/>
    <s v="ACCÈS"/>
    <s v="P.38 (non-consentant)"/>
    <s v="Oui"/>
    <n v="35"/>
    <s v="Homme"/>
    <n v="31"/>
  </r>
  <r>
    <s v="190902-002"/>
    <x v="0"/>
    <s v="st-amable"/>
    <d v="2019-09-02T00:00:00"/>
    <d v="2019-09-02T00:00:00"/>
    <s v="02h11"/>
    <s v="ACCÈS"/>
    <s v="Danger faible"/>
    <s v="Non"/>
    <m/>
    <s v="Homme"/>
    <n v="41"/>
  </r>
  <r>
    <s v="190901-011"/>
    <x v="0"/>
    <s v="st-amable"/>
    <d v="2019-09-01T00:00:00"/>
    <d v="2019-09-01T00:00:00"/>
    <s v="08h58"/>
    <s v="ACCÈS"/>
    <s v="Danger faible"/>
    <s v="Non"/>
    <m/>
    <s v="Homme"/>
    <n v="41"/>
  </r>
  <r>
    <s v="190830-024"/>
    <x v="0"/>
    <s v="st-amable"/>
    <d v="2019-08-30T00:00:00"/>
    <d v="2019-08-30T00:00:00"/>
    <s v="17h00"/>
    <s v="ACCÈS"/>
    <s v="Danger faible"/>
    <s v="Non"/>
    <m/>
    <s v="Homme"/>
    <n v="41"/>
  </r>
  <r>
    <s v="190826-018"/>
    <x v="0"/>
    <s v="st-amable"/>
    <d v="2019-08-26T00:00:00"/>
    <d v="2019-08-26T00:00:00"/>
    <s v="16h15"/>
    <s v="ACCÈS"/>
    <s v="Danger faible"/>
    <s v="Non"/>
    <m/>
    <s v="Femme"/>
    <n v="40"/>
  </r>
  <r>
    <s v="190823-027"/>
    <x v="0"/>
    <s v="st-amable"/>
    <d v="2019-08-23T00:00:00"/>
    <d v="2019-08-23T00:00:00"/>
    <s v="18h00"/>
    <s v="ACCÈS"/>
    <s v="Danger faible"/>
    <s v="Non"/>
    <m/>
    <s v="Homme"/>
    <n v="37"/>
  </r>
  <r>
    <s v="190822-007"/>
    <x v="0"/>
    <s v="st-amable"/>
    <d v="2019-08-22T00:00:00"/>
    <d v="2019-08-22T00:00:00"/>
    <s v="09h53"/>
    <s v="ACCÈS"/>
    <s v="Absence de danger"/>
    <s v="Non"/>
    <m/>
    <s v="Homme"/>
    <n v="28"/>
  </r>
  <r>
    <s v="190526-023"/>
    <x v="0"/>
    <s v="st-amable"/>
    <d v="2019-05-27T00:00:00"/>
    <d v="2019-05-27T00:00:00"/>
    <s v="00h10"/>
    <m/>
    <s v="P.38 (non-consentant)"/>
    <s v="Oui"/>
    <n v="45"/>
    <s v="Homme"/>
    <n v="25"/>
  </r>
  <r>
    <s v="190802-025"/>
    <x v="0"/>
    <s v="st-amable"/>
    <d v="2019-08-02T00:00:00"/>
    <d v="2019-08-02T00:00:00"/>
    <s v="19h45"/>
    <s v="ACCÈS"/>
    <s v="Danger faible"/>
    <s v="Non"/>
    <m/>
    <s v="Homme"/>
    <n v="28"/>
  </r>
  <r>
    <s v="190731-016"/>
    <x v="0"/>
    <s v="st-amable"/>
    <d v="2019-07-31T00:00:00"/>
    <d v="2019-07-31T00:00:00"/>
    <s v="14H30"/>
    <s v="ACCÈS"/>
    <s v="Danger faible"/>
    <s v="Non"/>
    <m/>
    <s v="Homme"/>
    <n v="47"/>
  </r>
  <r>
    <s v="190728-004"/>
    <x v="0"/>
    <s v="st-amable"/>
    <d v="2019-07-28T00:00:00"/>
    <d v="2019-07-28T00:00:00"/>
    <s v="06h00"/>
    <s v="ACCÈS"/>
    <s v="Danger faible"/>
    <s v="Non"/>
    <m/>
    <s v="Homme"/>
    <n v="36"/>
  </r>
  <r>
    <s v="190626-037"/>
    <x v="0"/>
    <s v="st-amable"/>
    <d v="2019-06-26T00:00:00"/>
    <d v="2019-06-26T00:00:00"/>
    <s v="21h59"/>
    <m/>
    <s v="Tentative de suicide"/>
    <s v="Oui"/>
    <n v="24"/>
    <s v="Homme"/>
    <n v="25"/>
  </r>
  <r>
    <s v="190629-012"/>
    <x v="0"/>
    <s v="st-amable"/>
    <d v="2019-06-29T00:00:00"/>
    <d v="2019-06-29T00:00:00"/>
    <s v="11h05"/>
    <m/>
    <s v="Tentative de suicide"/>
    <s v="Oui"/>
    <n v="25"/>
    <s v="Femme"/>
    <n v="53"/>
  </r>
  <r>
    <s v="190701-020"/>
    <x v="0"/>
    <s v="st-amable"/>
    <d v="2019-07-01T00:00:00"/>
    <d v="2019-07-01T00:00:00"/>
    <s v="16H00"/>
    <s v="ACCÈS"/>
    <s v="P.38 (non-consentant)"/>
    <s v="Oui"/>
    <n v="44"/>
    <s v="Homme"/>
    <n v="25"/>
  </r>
  <r>
    <s v="190705-018"/>
    <x v="0"/>
    <s v="st-amable"/>
    <d v="2019-07-05T00:00:00"/>
    <d v="2019-07-05T00:00:00"/>
    <s v="13h50"/>
    <m/>
    <s v="Tentative de suicide"/>
    <s v="Oui"/>
    <n v="25"/>
    <s v="Femme"/>
    <n v="46"/>
  </r>
  <r>
    <s v="190710-035"/>
    <x v="0"/>
    <s v="st-amable"/>
    <d v="2019-07-10T00:00:00"/>
    <d v="2019-07-10T00:00:00"/>
    <s v="21h00"/>
    <s v="ACCÈS"/>
    <s v="P.38 (non-consentant)"/>
    <s v="Oui"/>
    <n v="27"/>
    <s v="Femme"/>
    <n v="56"/>
  </r>
  <r>
    <s v="190716-017"/>
    <x v="0"/>
    <s v="st-amable"/>
    <d v="2019-07-16T00:00:00"/>
    <d v="2019-07-16T00:00:00"/>
    <s v="14H00"/>
    <s v="ACCÈS"/>
    <s v="Danger faible"/>
    <s v="Non"/>
    <m/>
    <s v="Homme"/>
    <n v="33"/>
  </r>
  <r>
    <s v="190708-026A"/>
    <x v="0"/>
    <s v="st-amable"/>
    <d v="2019-07-08T00:00:00"/>
    <d v="2019-07-08T00:00:00"/>
    <s v="19H00"/>
    <s v="ACCÈS"/>
    <s v="Danger faible"/>
    <s v="Non"/>
    <m/>
    <s v="Homme"/>
    <n v="44"/>
  </r>
  <r>
    <s v="190706-025"/>
    <x v="0"/>
    <s v="st-amable"/>
    <d v="2019-07-06T00:00:00"/>
    <d v="2019-07-06T00:00:00"/>
    <s v="23H09"/>
    <s v="ACCÈS"/>
    <s v="Absence de danger"/>
    <s v="Non"/>
    <m/>
    <s v="Homme"/>
    <n v="33"/>
  </r>
  <r>
    <s v="190602-020"/>
    <x v="0"/>
    <s v="st-amable"/>
    <d v="2019-06-02T00:00:00"/>
    <d v="2019-06-02T00:00:00"/>
    <s v="21h50"/>
    <s v="CCPSHRR"/>
    <s v="Danger faible"/>
    <s v="Non"/>
    <m/>
    <s v="Homme"/>
    <n v="19"/>
  </r>
  <r>
    <s v="190531-037"/>
    <x v="0"/>
    <s v="st-amable"/>
    <d v="2019-05-31T00:00:00"/>
    <d v="2019-05-31T00:00:00"/>
    <s v="22h34"/>
    <s v="ACCÈS"/>
    <s v="Danger faible"/>
    <s v="Non"/>
    <m/>
    <s v="Femme"/>
    <n v="36"/>
  </r>
  <r>
    <s v="190516-016"/>
    <x v="0"/>
    <s v="st-amable"/>
    <d v="2019-05-16T00:00:00"/>
    <d v="2019-05-16T00:00:00"/>
    <s v="17h51"/>
    <s v="DPJ/CAFE"/>
    <s v="Danger faible"/>
    <s v="Non"/>
    <m/>
    <s v="Homme"/>
    <n v="14"/>
  </r>
  <r>
    <s v="190509-007"/>
    <x v="0"/>
    <s v="st-amable"/>
    <d v="2019-05-09T00:00:00"/>
    <d v="2019-05-09T00:00:00"/>
    <s v="06h54"/>
    <s v="ACCÈS"/>
    <s v="Danger faible"/>
    <s v="Non"/>
    <m/>
    <s v="Homme"/>
    <n v="51"/>
  </r>
  <r>
    <s v="190507-038"/>
    <x v="0"/>
    <s v="st-amable"/>
    <d v="2019-05-08T00:00:00"/>
    <d v="2019-05-08T00:00:00"/>
    <s v="00h10"/>
    <s v="ACCÈS"/>
    <s v="Absence de danger"/>
    <s v="Non"/>
    <m/>
    <s v="Homme"/>
    <n v="34"/>
  </r>
  <r>
    <s v="190425-034"/>
    <x v="0"/>
    <s v="st-amable"/>
    <d v="2019-04-25T00:00:00"/>
    <d v="2019-04-25T00:00:00"/>
    <s v="19h01"/>
    <s v="ACCÈS"/>
    <s v="Danger faible"/>
    <s v="Non"/>
    <m/>
    <s v="Homme"/>
    <n v="23"/>
  </r>
  <r>
    <s v="190423-029A"/>
    <x v="0"/>
    <s v="st-amable"/>
    <d v="2019-04-23T00:00:00"/>
    <d v="2019-04-23T00:00:00"/>
    <s v="21h00"/>
    <s v="DPJ/CAFE"/>
    <m/>
    <s v="Non"/>
    <m/>
    <s v="Femme"/>
    <n v="16"/>
  </r>
  <r>
    <s v="190417-034"/>
    <x v="0"/>
    <s v="st-amable"/>
    <d v="2019-04-17T00:00:00"/>
    <d v="2019-04-17T00:00:00"/>
    <s v="23h00"/>
    <s v="ACCÈS"/>
    <s v="Absence de danger"/>
    <s v="Non"/>
    <m/>
    <s v="Homme"/>
    <n v="19"/>
  </r>
  <r>
    <s v="190413-017"/>
    <x v="0"/>
    <s v="st-amable"/>
    <d v="2019-04-13T00:00:00"/>
    <d v="2019-04-13T00:00:00"/>
    <s v="21h15"/>
    <s v="DPJ/CAFE"/>
    <s v="Danger faible"/>
    <s v="Non"/>
    <m/>
    <s v="Femme"/>
    <n v="28"/>
  </r>
  <r>
    <s v="190406-001"/>
    <x v="0"/>
    <s v="st-amable"/>
    <d v="2019-04-06T00:00:00"/>
    <d v="2019-04-06T00:00:00"/>
    <s v="00h41"/>
    <s v="ACCÈS"/>
    <s v="Absence de danger"/>
    <s v="Non"/>
    <m/>
    <s v="Homme"/>
    <n v="33"/>
  </r>
  <r>
    <s v="191031-016"/>
    <x v="0"/>
    <s v="st-amable"/>
    <d v="2019-10-31T00:00:00"/>
    <d v="2019-10-31T00:00:00"/>
    <s v="12h05"/>
    <s v="ACCÈS"/>
    <s v="P.38 (non-consentant)"/>
    <s v="Oui"/>
    <n v="49"/>
    <s v="Homme"/>
    <n v="18"/>
  </r>
  <r>
    <s v="191031-021"/>
    <x v="0"/>
    <s v="st-amable"/>
    <d v="2019-10-31T00:00:00"/>
    <d v="2019-10-31T00:00:00"/>
    <m/>
    <m/>
    <s v="Tentative de suicide"/>
    <s v="Oui"/>
    <n v="24"/>
    <s v="Homme"/>
    <n v="42"/>
  </r>
  <r>
    <s v="190303-005"/>
    <x v="0"/>
    <s v="st-amable"/>
    <d v="2019-03-05T00:00:00"/>
    <d v="2019-03-05T00:00:00"/>
    <s v="10h30"/>
    <m/>
    <s v="Danger grave et immédiat"/>
    <s v="Oui"/>
    <n v="70"/>
    <s v="Homme"/>
    <n v="29"/>
  </r>
  <r>
    <n v="190303021"/>
    <x v="0"/>
    <s v="st-amable"/>
    <d v="2019-03-04T00:00:00"/>
    <d v="2019-03-04T00:00:00"/>
    <s v="00h10"/>
    <s v="ACCÈS"/>
    <s v="Absence de danger"/>
    <s v="Non"/>
    <m/>
    <s v="Homme"/>
    <n v="35"/>
  </r>
  <r>
    <s v="190301-006"/>
    <x v="0"/>
    <s v="st-amable"/>
    <d v="2019-03-01T00:00:00"/>
    <d v="2019-03-01T00:00:00"/>
    <s v="10h18"/>
    <s v="ACCÈS"/>
    <s v="Danger faible"/>
    <s v="Non"/>
    <m/>
    <s v="Homme"/>
    <n v="28"/>
  </r>
  <r>
    <s v="190301-024"/>
    <x v="0"/>
    <s v="st-amable"/>
    <d v="2019-03-01T00:00:00"/>
    <d v="2019-03-01T00:00:00"/>
    <s v="18h55"/>
    <m/>
    <s v="Danger grave et immédiat"/>
    <s v="Oui"/>
    <n v="33"/>
    <s v="Homme"/>
    <n v="28"/>
  </r>
  <r>
    <s v="191204-004"/>
    <x v="0"/>
    <s v="st-amable"/>
    <d v="2019-12-04T00:00:00"/>
    <d v="2019-12-04T00:00:00"/>
    <s v="07h00"/>
    <s v="ACCÈS"/>
    <s v="P.38 (non-consentant)"/>
    <s v="Oui"/>
    <n v="50"/>
    <s v="Femme"/>
    <n v="33"/>
  </r>
  <r>
    <s v="190228-024"/>
    <x v="0"/>
    <s v="st-amable"/>
    <d v="2019-02-28T00:00:00"/>
    <d v="2019-02-28T00:00:00"/>
    <s v="19h18"/>
    <s v="ACCÈS"/>
    <s v="Danger faible"/>
    <s v="Non"/>
    <m/>
    <s v="Femme"/>
    <n v="39"/>
  </r>
  <r>
    <s v="190207-023"/>
    <x v="0"/>
    <s v="st-amable"/>
    <d v="2019-02-07T00:00:00"/>
    <d v="2019-02-07T00:00:00"/>
    <s v="20h02"/>
    <s v="ACCÈS"/>
    <s v="Danger faible"/>
    <s v="Non"/>
    <m/>
    <s v="Homme"/>
    <n v="55"/>
  </r>
  <r>
    <s v="191216-002"/>
    <x v="0"/>
    <s v="st-amable"/>
    <d v="2019-12-16T00:00:00"/>
    <d v="2019-12-16T00:00:00"/>
    <s v="00h20"/>
    <m/>
    <s v="Tentative de suicide"/>
    <s v="Oui"/>
    <n v="50"/>
    <s v="Femme"/>
    <n v="26"/>
  </r>
  <r>
    <s v="190204-019"/>
    <x v="0"/>
    <s v="st-amable"/>
    <d v="2019-02-04T00:00:00"/>
    <d v="2019-02-04T00:00:00"/>
    <s v="14h10"/>
    <s v="CCPSHRR"/>
    <s v="Danger grave mais non immédiat"/>
    <s v="Non"/>
    <m/>
    <s v="Femme"/>
    <n v="36"/>
  </r>
  <r>
    <s v="190126-012"/>
    <x v="0"/>
    <s v="st-amable"/>
    <d v="2019-01-26T00:00:00"/>
    <d v="2019-01-26T00:00:00"/>
    <s v="20h30"/>
    <s v="ACCÈS"/>
    <s v="Danger grave et immédiat"/>
    <s v="Oui"/>
    <n v="25"/>
    <s v="Femme"/>
    <n v="26"/>
  </r>
  <r>
    <s v="190124-007"/>
    <x v="0"/>
    <s v="st-amable"/>
    <d v="2019-01-24T00:00:00"/>
    <d v="2019-01-24T00:00:00"/>
    <s v="09h30"/>
    <s v="DPJ/CAFE"/>
    <s v="Danger grave mais non immédiat"/>
    <s v="Non"/>
    <m/>
    <s v="Femme"/>
    <n v="12"/>
  </r>
  <r>
    <s v="190120-008"/>
    <x v="0"/>
    <s v="st-amable"/>
    <d v="2019-01-20T00:00:00"/>
    <d v="2019-01-20T00:00:00"/>
    <s v="10h43"/>
    <m/>
    <s v="Absence de danger"/>
    <s v="Oui"/>
    <s v="25 mins"/>
    <s v="Femme"/>
    <n v="46"/>
  </r>
  <r>
    <s v="191218-023"/>
    <x v="0"/>
    <s v="st-amable"/>
    <d v="2019-12-18T00:00:00"/>
    <d v="2019-12-18T00:00:00"/>
    <s v="21h45"/>
    <s v="ACCÈS"/>
    <s v="P.38 (non-consentant)"/>
    <s v="Oui"/>
    <n v="15"/>
    <s v="Femme"/>
    <n v="29"/>
  </r>
  <r>
    <s v="191227-029"/>
    <x v="0"/>
    <s v="Ste-Julie"/>
    <d v="2019-12-27T00:00:00"/>
    <d v="2019-12-27T00:00:00"/>
    <s v="12h45"/>
    <m/>
    <s v="Absence de danger"/>
    <s v="Non"/>
    <m/>
    <s v="Homme"/>
    <n v="17"/>
  </r>
  <r>
    <s v="190121-030"/>
    <x v="0"/>
    <s v="Ste-Julie"/>
    <d v="2019-01-21T00:00:00"/>
    <d v="2019-01-21T00:00:00"/>
    <s v="19h30"/>
    <m/>
    <s v="P.38 (non-consentant)"/>
    <s v="Oui"/>
    <s v="?"/>
    <s v="Homme"/>
    <n v="17"/>
  </r>
  <r>
    <s v="190206-019"/>
    <x v="0"/>
    <s v="Ste-Julie"/>
    <d v="2019-02-06T00:00:00"/>
    <d v="2019-02-06T00:00:00"/>
    <s v="14h06"/>
    <s v="DPJ/CAFE"/>
    <s v="P.38 (non-consentant)"/>
    <s v="Oui"/>
    <n v="28"/>
    <s v="Homme"/>
    <n v="10"/>
  </r>
  <r>
    <s v="190213-032"/>
    <x v="0"/>
    <s v="Ste-Julie"/>
    <d v="2019-02-13T00:00:00"/>
    <d v="2019-02-13T00:00:00"/>
    <s v="19h57"/>
    <m/>
    <s v="P.38 (non-consentant)"/>
    <s v="Oui"/>
    <n v="73"/>
    <s v="Femme"/>
    <n v="44"/>
  </r>
  <r>
    <s v="191128-043"/>
    <x v="0"/>
    <s v="Ste-Julie"/>
    <d v="2019-02-19T00:00:00"/>
    <d v="2019-02-19T00:00:00"/>
    <s v="22h55"/>
    <s v="CCPSHRR"/>
    <s v="Tentative de suicide"/>
    <s v="Oui"/>
    <n v="20"/>
    <s v="Homme"/>
    <n v="53"/>
  </r>
  <r>
    <s v="190304-023"/>
    <x v="0"/>
    <s v="Ste-Julie"/>
    <d v="2019-03-06T00:00:00"/>
    <d v="2019-03-06T00:00:00"/>
    <s v="16h17"/>
    <s v="DPJ/CAFE"/>
    <s v="Tentative de suicide"/>
    <s v="Oui"/>
    <n v="45"/>
    <s v="Homme"/>
    <n v="18"/>
  </r>
  <r>
    <s v="191125-025"/>
    <x v="0"/>
    <s v="Ste-Julie"/>
    <d v="2019-11-25T00:00:00"/>
    <d v="2019-11-25T00:00:00"/>
    <s v="19h10"/>
    <s v="ACCÈS"/>
    <s v="Danger faible"/>
    <s v="Non"/>
    <m/>
    <s v="Femme"/>
    <n v="19"/>
  </r>
  <r>
    <s v="190308-010"/>
    <x v="0"/>
    <s v="Ste-Julie"/>
    <d v="2019-03-08T00:00:00"/>
    <d v="2019-03-08T00:00:00"/>
    <s v="13h55"/>
    <m/>
    <s v="Tentative de suicide"/>
    <s v="Oui"/>
    <n v="41"/>
    <s v="Homme"/>
    <n v="25"/>
  </r>
  <r>
    <s v="1911190991b"/>
    <x v="0"/>
    <s v="Ste-Julie"/>
    <d v="2019-11-19T00:00:00"/>
    <d v="2019-11-19T00:00:00"/>
    <s v="04h30"/>
    <s v="ACCÈS"/>
    <s v="Danger faible "/>
    <s v="Non"/>
    <m/>
    <s v="Homme"/>
    <n v="19"/>
  </r>
  <r>
    <s v="191117-019a"/>
    <x v="0"/>
    <s v="Ste-Julie"/>
    <d v="2019-11-17T00:00:00"/>
    <d v="2019-11-17T00:00:00"/>
    <m/>
    <s v="ACCÈS"/>
    <s v="Danger faible"/>
    <s v="Non"/>
    <m/>
    <s v="Femme"/>
    <n v="22"/>
  </r>
  <r>
    <s v="191114-019"/>
    <x v="0"/>
    <s v="Ste-Julie"/>
    <d v="2019-11-14T00:00:00"/>
    <d v="2019-11-14T00:00:00"/>
    <s v="15h45"/>
    <s v="ACCÈS"/>
    <s v="Absence de danger"/>
    <s v="Non"/>
    <m/>
    <s v="Femme"/>
    <n v="58"/>
  </r>
  <r>
    <s v="191101-014"/>
    <x v="0"/>
    <s v="Ste-Julie"/>
    <d v="2019-11-01T00:00:00"/>
    <d v="2019-11-01T00:00:00"/>
    <s v="13h24"/>
    <s v="ACCÈS"/>
    <s v="Danger modéré"/>
    <s v="Non"/>
    <m/>
    <s v="Homme"/>
    <n v="43"/>
  </r>
  <r>
    <s v="150315-021"/>
    <x v="0"/>
    <s v="Ste-Julie"/>
    <d v="2019-03-15T00:00:00"/>
    <d v="2019-03-15T00:00:00"/>
    <s v="17h40"/>
    <m/>
    <s v="P.38 (non-consentant)"/>
    <s v="Oui"/>
    <n v="56"/>
    <s v="Femme"/>
    <n v="71"/>
  </r>
  <r>
    <s v="190318-029"/>
    <x v="0"/>
    <s v="Ste-Julie"/>
    <d v="2019-03-18T00:00:00"/>
    <d v="2019-03-18T00:00:00"/>
    <s v="19h38"/>
    <s v="ACCÈS"/>
    <s v="P.38 (non-consentant)"/>
    <s v="Oui"/>
    <n v="37"/>
    <s v="Femme"/>
    <n v="46"/>
  </r>
  <r>
    <s v="190321-020A"/>
    <x v="0"/>
    <s v="Ste-Julie"/>
    <d v="2019-03-21T00:00:00"/>
    <d v="2019-03-21T00:00:00"/>
    <s v="13h57"/>
    <s v="DIVERS"/>
    <s v="P.38 (non-consentant)"/>
    <s v="Oui"/>
    <n v="41"/>
    <s v="Femme"/>
    <n v="23"/>
  </r>
  <r>
    <s v="191030-027A"/>
    <x v="0"/>
    <s v="Ste-Julie"/>
    <d v="2019-10-30T00:00:00"/>
    <d v="2019-10-30T00:00:00"/>
    <s v="21h00"/>
    <s v="ACCÈS"/>
    <s v="Danger faible"/>
    <s v="Non"/>
    <m/>
    <s v="Femme"/>
    <n v="43"/>
  </r>
  <r>
    <s v="191029-006"/>
    <x v="0"/>
    <s v="Ste-Julie"/>
    <d v="2019-10-29T00:00:00"/>
    <d v="2019-10-29T00:00:00"/>
    <s v="09h40"/>
    <s v="ACCÈS"/>
    <s v="Danger faible"/>
    <s v="Non"/>
    <m/>
    <s v="Homme"/>
    <n v="55"/>
  </r>
  <r>
    <s v="190325-006"/>
    <x v="0"/>
    <s v="Ste-Julie"/>
    <d v="2019-03-25T00:00:00"/>
    <d v="2019-03-25T00:00:00"/>
    <s v="10h33"/>
    <s v="DIVERS"/>
    <s v="P.38 (non-consentant)"/>
    <s v="Oui"/>
    <n v="41"/>
    <s v="Femme"/>
    <n v="32"/>
  </r>
  <r>
    <s v="190327-019"/>
    <x v="0"/>
    <s v="Ste-Julie"/>
    <d v="2019-03-27T00:00:00"/>
    <d v="2019-03-27T00:00:00"/>
    <s v="17h14"/>
    <s v="DPJ/CAFE"/>
    <s v="P.38 (non-consentant)"/>
    <s v="Oui"/>
    <n v="20"/>
    <s v="Homme"/>
    <n v="21"/>
  </r>
  <r>
    <s v="191025-024B"/>
    <x v="0"/>
    <s v="Ste-Julie"/>
    <d v="2019-10-25T00:00:00"/>
    <d v="2019-10-25T00:00:00"/>
    <s v="23h30"/>
    <m/>
    <s v="Danger grave et immédiat"/>
    <s v="Oui"/>
    <s v="?"/>
    <s v="Homme"/>
    <n v="31"/>
  </r>
  <r>
    <s v="191019-022"/>
    <x v="0"/>
    <s v="Ste-Julie"/>
    <d v="2019-10-19T00:00:00"/>
    <d v="2019-10-19T00:00:00"/>
    <s v="12h38"/>
    <s v="ACCÈS"/>
    <s v="Danger faible"/>
    <s v="Non"/>
    <m/>
    <s v="Femme"/>
    <n v="57"/>
  </r>
  <r>
    <s v="191012-016"/>
    <x v="0"/>
    <s v="Ste-Julie"/>
    <d v="2019-10-12T00:00:00"/>
    <d v="2019-10-12T00:00:00"/>
    <s v="14h00"/>
    <s v="DPJ/CAFE"/>
    <s v="Absence de danger"/>
    <s v="Non"/>
    <m/>
    <s v="Femme"/>
    <n v="16"/>
  </r>
  <r>
    <s v="191013-012"/>
    <x v="0"/>
    <s v="Ste-Julie"/>
    <d v="2019-10-12T00:00:00"/>
    <d v="2019-10-12T00:00:00"/>
    <s v="16h50"/>
    <s v="ACCÈS"/>
    <s v="Danger faible"/>
    <s v="Non"/>
    <m/>
    <s v="Femme"/>
    <n v="45"/>
  </r>
  <r>
    <s v="190407-021"/>
    <x v="0"/>
    <s v="Ste-Julie"/>
    <d v="2019-04-07T00:00:00"/>
    <d v="2019-04-07T00:00:00"/>
    <s v="18h00"/>
    <m/>
    <s v="P.38 (non-consentant)"/>
    <s v="Oui"/>
    <n v="15"/>
    <s v="Femme"/>
    <n v="54"/>
  </r>
  <r>
    <s v="191010-017"/>
    <x v="0"/>
    <s v="Ste-Julie"/>
    <d v="2019-10-10T00:00:00"/>
    <d v="2019-10-10T00:00:00"/>
    <s v="12h50"/>
    <s v="CCPSHRR"/>
    <s v="Absence de danger"/>
    <s v="Non"/>
    <m/>
    <s v="Femme"/>
    <n v="68"/>
  </r>
  <r>
    <s v="190930-020"/>
    <x v="0"/>
    <s v="Ste-Julie"/>
    <d v="2019-09-30T00:00:00"/>
    <d v="2019-09-30T00:00:00"/>
    <s v="13h47"/>
    <s v="ACCÈS"/>
    <s v="Danger faible"/>
    <s v="Non"/>
    <m/>
    <s v="Homme"/>
    <n v="30"/>
  </r>
  <r>
    <s v="190928-002a"/>
    <x v="0"/>
    <s v="Ste-Julie"/>
    <d v="2019-09-28T00:00:00"/>
    <d v="2019-09-28T00:00:00"/>
    <s v="07h55"/>
    <s v="CCPSHRR"/>
    <s v="Danger faible"/>
    <s v="Non"/>
    <m/>
    <s v="Homme"/>
    <n v="26"/>
  </r>
  <r>
    <s v="190422-023A"/>
    <x v="0"/>
    <s v="Ste-Julie"/>
    <d v="2019-04-22T00:00:00"/>
    <d v="2019-04-22T00:00:00"/>
    <s v="03h51"/>
    <m/>
    <s v="Tentative de suicide"/>
    <s v="Oui"/>
    <n v="38"/>
    <s v="Femme"/>
    <n v="49"/>
  </r>
  <r>
    <s v="190918-015"/>
    <x v="0"/>
    <s v="Ste-Julie"/>
    <d v="2019-09-18T00:00:00"/>
    <d v="2019-09-18T00:00:00"/>
    <s v="17h20"/>
    <s v="ACCÈS"/>
    <s v="Danger faible"/>
    <s v="Non"/>
    <m/>
    <s v="Femme"/>
    <n v="64"/>
  </r>
  <r>
    <s v="190916-001"/>
    <x v="0"/>
    <s v="Ste-Julie"/>
    <d v="2019-09-16T00:00:00"/>
    <d v="2019-09-16T00:00:00"/>
    <s v="06h35"/>
    <s v="ACCÈS"/>
    <s v="Danger faible"/>
    <s v="Non"/>
    <m/>
    <s v="Homme"/>
    <n v="43"/>
  </r>
  <r>
    <s v="190518-001"/>
    <x v="0"/>
    <s v="Ste-Julie"/>
    <d v="2019-05-18T00:00:00"/>
    <d v="2019-05-18T00:00:00"/>
    <s v="00h40"/>
    <s v="ACCÈS"/>
    <s v="P.38 (non-consentant)"/>
    <s v="Oui"/>
    <n v="20"/>
    <s v="Femme"/>
    <n v="18"/>
  </r>
  <r>
    <s v="190905-028"/>
    <x v="0"/>
    <s v="Ste-Julie"/>
    <d v="2019-09-05T00:00:00"/>
    <d v="2019-09-05T00:00:00"/>
    <s v="22h12"/>
    <s v="ACCÈS"/>
    <s v="Danger grave et immédiat"/>
    <s v="Oui"/>
    <n v="47"/>
    <s v="Femme"/>
    <n v="39"/>
  </r>
  <r>
    <s v="190521-022"/>
    <x v="0"/>
    <s v="Ste-Julie"/>
    <d v="2019-05-21T00:00:00"/>
    <d v="2019-05-21T00:00:00"/>
    <s v="18h30"/>
    <m/>
    <s v="P.38 (non-consentant)"/>
    <s v="Oui"/>
    <n v="28"/>
    <s v="Femme"/>
    <n v="46"/>
  </r>
  <r>
    <s v="190825-003"/>
    <x v="0"/>
    <s v="Ste-Julie"/>
    <d v="2019-08-25T00:00:00"/>
    <d v="2019-08-25T00:00:00"/>
    <s v="01h11"/>
    <s v="ACCÈS"/>
    <s v="Danger faible"/>
    <s v="Non"/>
    <m/>
    <s v="Homme"/>
    <n v="18"/>
  </r>
  <r>
    <s v="190818-018"/>
    <x v="0"/>
    <s v="Ste-Julie"/>
    <d v="2019-08-19T00:00:00"/>
    <d v="2019-08-19T00:00:00"/>
    <s v="15h40"/>
    <s v="ACCÈS"/>
    <s v="Danger faible"/>
    <s v="Non"/>
    <m/>
    <s v="Femme"/>
    <n v="46"/>
  </r>
  <r>
    <s v="190530-036"/>
    <x v="0"/>
    <s v="Ste-Julie"/>
    <d v="2019-05-30T00:00:00"/>
    <d v="2019-05-30T00:00:00"/>
    <s v="20h33"/>
    <s v="ACCÈS"/>
    <s v="P.38 (non-consentant)"/>
    <s v="Oui"/>
    <n v="24"/>
    <s v="Femme"/>
    <n v="53"/>
  </r>
  <r>
    <s v="190814-028"/>
    <x v="0"/>
    <s v="Ste-Julie"/>
    <d v="2019-08-14T00:00:00"/>
    <d v="2019-08-14T00:00:00"/>
    <s v="22h54"/>
    <s v="ACCÈS"/>
    <s v="Absence de danger"/>
    <s v="Non"/>
    <m/>
    <s v="Homme"/>
    <n v="28"/>
  </r>
  <r>
    <s v="190812-019"/>
    <x v="0"/>
    <s v="Ste-Julie"/>
    <d v="2019-08-12T00:00:00"/>
    <d v="2019-08-12T00:00:00"/>
    <s v="15h36"/>
    <s v="ACCÈS"/>
    <s v="Danger faible"/>
    <s v="Non"/>
    <m/>
    <s v="Femme"/>
    <n v="26"/>
  </r>
  <r>
    <s v="190811-017"/>
    <x v="0"/>
    <s v="Ste-Julie"/>
    <d v="2019-08-11T00:00:00"/>
    <d v="2019-08-11T00:00:00"/>
    <s v="17h29"/>
    <s v="ACCÈS"/>
    <s v="Danger faible"/>
    <s v="Non"/>
    <m/>
    <s v="Femme"/>
    <n v="26"/>
  </r>
  <r>
    <s v="190607-043"/>
    <x v="0"/>
    <s v="Ste-Julie"/>
    <d v="2019-06-07T00:00:00"/>
    <d v="2019-06-07T00:00:00"/>
    <s v="22h40"/>
    <m/>
    <s v="P.38 (non-consentant)"/>
    <s v="Oui"/>
    <n v="45"/>
    <s v="Homme"/>
    <n v="38"/>
  </r>
  <r>
    <s v="190810-012"/>
    <x v="0"/>
    <s v="Ste-Julie"/>
    <d v="2019-08-10T00:00:00"/>
    <d v="2019-08-10T00:00:00"/>
    <s v="18h42"/>
    <s v="ACCÈS"/>
    <s v="Danger modéré"/>
    <s v="Non"/>
    <m/>
    <s v="Femme"/>
    <n v="26"/>
  </r>
  <r>
    <s v="190620-015"/>
    <x v="0"/>
    <s v="Ste-Julie"/>
    <d v="2019-06-20T00:00:00"/>
    <d v="2019-06-20T00:00:00"/>
    <s v="12H24"/>
    <s v="ACCÈS"/>
    <s v="P.38 (non-consentant)"/>
    <s v="Oui"/>
    <s v="?"/>
    <s v="Homme"/>
    <n v="39"/>
  </r>
  <r>
    <s v="190728-018"/>
    <x v="0"/>
    <s v="Ste-Julie"/>
    <d v="2019-07-28T00:00:00"/>
    <d v="2019-07-28T00:00:00"/>
    <s v="17h29"/>
    <m/>
    <s v="Danger modéré"/>
    <s v="Oui"/>
    <m/>
    <s v="Femme"/>
    <n v="22"/>
  </r>
  <r>
    <s v="190622-010"/>
    <x v="0"/>
    <s v="Ste-Julie"/>
    <d v="2019-06-22T00:00:00"/>
    <d v="2019-06-22T00:00:00"/>
    <s v="10h53"/>
    <m/>
    <s v="Tentative de suicide"/>
    <s v="Oui"/>
    <n v="25"/>
    <s v="Homme"/>
    <n v="68"/>
  </r>
  <r>
    <s v="190724-015"/>
    <x v="0"/>
    <s v="Ste-Julie"/>
    <d v="2019-07-24T00:00:00"/>
    <d v="2019-07-24T00:00:00"/>
    <s v="12h35"/>
    <s v="ACCÈS"/>
    <s v="Danger modéré"/>
    <s v="Non"/>
    <m/>
    <s v="Femme"/>
    <n v="26"/>
  </r>
  <r>
    <s v="190724-023"/>
    <x v="0"/>
    <s v="Ste-Julie"/>
    <d v="2019-07-24T00:00:00"/>
    <d v="2019-07-24T00:00:00"/>
    <s v="14h38"/>
    <s v="ACCÈS"/>
    <s v="Danger faible"/>
    <s v="Non"/>
    <m/>
    <s v="Homme"/>
    <n v="85"/>
  </r>
  <r>
    <s v="190723-021"/>
    <x v="0"/>
    <s v="Ste-Julie"/>
    <d v="2019-07-23T00:00:00"/>
    <d v="2019-07-23T00:00:00"/>
    <s v="19h00"/>
    <s v="ACCÈS"/>
    <s v="Danger faible"/>
    <s v="Non"/>
    <m/>
    <s v="Femme"/>
    <n v="25"/>
  </r>
  <r>
    <s v="190717-045"/>
    <x v="0"/>
    <s v="Ste-Julie"/>
    <d v="2019-07-17T00:00:00"/>
    <d v="2019-07-17T00:00:00"/>
    <s v="23h26"/>
    <s v="ACCÈS"/>
    <s v="Absence de danger"/>
    <s v="Non"/>
    <m/>
    <s v="Homme"/>
    <n v="18"/>
  </r>
  <r>
    <s v="190716-009"/>
    <x v="0"/>
    <s v="Ste-Julie"/>
    <d v="2019-07-16T00:00:00"/>
    <d v="2019-07-16T00:00:00"/>
    <s v="09H40"/>
    <s v="ACCÈS"/>
    <s v="Absence de danger"/>
    <s v="Non"/>
    <m/>
    <s v="Femme"/>
    <n v="19"/>
  </r>
  <r>
    <s v="190712-03"/>
    <x v="0"/>
    <s v="Ste-Julie"/>
    <d v="2019-07-12T00:00:00"/>
    <d v="2019-07-12T00:00:00"/>
    <s v="02H53"/>
    <s v="ACCÈS"/>
    <s v="Danger grave et immédiat"/>
    <s v="Oui"/>
    <n v="51"/>
    <s v="Femme"/>
    <n v="64"/>
  </r>
  <r>
    <s v="190712-009"/>
    <x v="0"/>
    <s v="Ste-Julie"/>
    <d v="2019-07-12T00:00:00"/>
    <d v="2019-07-12T00:00:00"/>
    <s v="11h00"/>
    <s v="CCPSHRR"/>
    <s v="Danger modéré"/>
    <s v="Oui"/>
    <n v="29"/>
    <s v="Homme"/>
    <n v="29"/>
  </r>
  <r>
    <s v="190716-025"/>
    <x v="0"/>
    <s v="Ste-Julie"/>
    <d v="2019-07-16T00:00:00"/>
    <d v="2019-07-16T00:00:00"/>
    <s v="17h00"/>
    <m/>
    <s v="Tentative de suicide"/>
    <s v="Oui"/>
    <n v="12"/>
    <s v="Femme"/>
    <n v="19"/>
  </r>
  <r>
    <s v="190629-001"/>
    <x v="0"/>
    <s v="Ste-Julie"/>
    <d v="2019-06-29T00:00:00"/>
    <d v="2019-06-29T00:00:00"/>
    <s v="00H10"/>
    <m/>
    <s v="Danger grave et immédiat"/>
    <s v="Oui"/>
    <n v="24"/>
    <s v="Homme"/>
    <n v="39"/>
  </r>
  <r>
    <s v="190629-007a"/>
    <x v="0"/>
    <s v="Ste-Julie"/>
    <d v="2019-06-29T00:00:00"/>
    <d v="2019-06-29T00:00:00"/>
    <s v="02h15"/>
    <s v="ACCÈS"/>
    <s v="Absence de danger"/>
    <s v="Non"/>
    <m/>
    <s v="Homme"/>
    <n v="25"/>
  </r>
  <r>
    <s v="190725-010"/>
    <x v="0"/>
    <s v="Ste-Julie"/>
    <d v="2019-07-25T00:00:00"/>
    <d v="2019-07-25T00:00:00"/>
    <s v="12h15"/>
    <m/>
    <s v="P.38 (non-consentant)"/>
    <s v="Oui"/>
    <n v="20"/>
    <s v="Femme"/>
    <n v="64"/>
  </r>
  <r>
    <s v="190623-038"/>
    <x v="0"/>
    <s v="Ste-Julie"/>
    <d v="2019-06-23T00:00:00"/>
    <d v="2019-06-23T00:00:00"/>
    <s v="22h39"/>
    <s v="ACCÈS"/>
    <s v="Absence de danger"/>
    <s v="Non"/>
    <m/>
    <s v="Homme"/>
    <n v="21"/>
  </r>
  <r>
    <s v="190727-012"/>
    <x v="0"/>
    <s v="Ste-Julie"/>
    <d v="2019-07-27T00:00:00"/>
    <d v="2019-07-27T00:00:00"/>
    <s v="11h30"/>
    <s v="ACCÈS"/>
    <s v="P.38 (non-consentant)"/>
    <s v="Oui"/>
    <n v="17"/>
    <s v="Homme"/>
    <n v="59"/>
  </r>
  <r>
    <s v="190803-022a"/>
    <x v="0"/>
    <s v="Ste-Julie"/>
    <d v="2019-08-03T00:00:00"/>
    <d v="2019-08-03T00:00:00"/>
    <s v="23h40"/>
    <m/>
    <s v="P.38 (non-consentant)"/>
    <s v="Oui"/>
    <n v="41"/>
    <s v="Femme"/>
    <n v="53"/>
  </r>
  <r>
    <s v="190621-039"/>
    <x v="0"/>
    <s v="Ste-Julie"/>
    <d v="2019-06-21T00:00:00"/>
    <d v="2019-06-21T00:00:00"/>
    <s v="22h31"/>
    <s v="DPJ/CAFE"/>
    <s v="Danger faible"/>
    <s v="Non"/>
    <m/>
    <s v="Homme"/>
    <n v="17"/>
  </r>
  <r>
    <s v="190620-026"/>
    <x v="0"/>
    <s v="Ste-Julie"/>
    <d v="2019-06-20T00:00:00"/>
    <d v="2019-06-20T00:00:00"/>
    <s v="18h20"/>
    <s v="ACCÈS"/>
    <s v="Absence de danger"/>
    <s v="Non"/>
    <m/>
    <s v="Femme"/>
    <n v="19"/>
  </r>
  <r>
    <s v="190613-019"/>
    <x v="0"/>
    <s v="Ste-Julie"/>
    <d v="2019-06-13T00:00:00"/>
    <d v="2019-06-13T00:00:00"/>
    <s v="15H00"/>
    <s v="ACCÈS"/>
    <s v="Danger faible"/>
    <s v="Non"/>
    <m/>
    <s v="Femme"/>
    <n v="38"/>
  </r>
  <r>
    <s v="190613-026"/>
    <x v="0"/>
    <s v="Ste-Julie"/>
    <d v="2019-06-13T00:00:00"/>
    <d v="2019-06-13T00:00:00"/>
    <s v="17h20"/>
    <s v="ACCÈS"/>
    <s v="Danger faible"/>
    <s v="Non"/>
    <m/>
    <s v="Femme"/>
    <n v="46"/>
  </r>
  <r>
    <s v="190612-033"/>
    <x v="0"/>
    <s v="Ste-Julie"/>
    <d v="2019-06-12T00:00:00"/>
    <d v="2019-06-12T00:00:00"/>
    <s v="22H46"/>
    <s v="DPJ/CAFE"/>
    <s v="Absence de danger"/>
    <s v="Non"/>
    <m/>
    <s v="Homme"/>
    <n v="14"/>
  </r>
  <r>
    <s v="190820-005"/>
    <x v="0"/>
    <s v="Ste-Julie"/>
    <d v="2019-08-20T00:00:00"/>
    <d v="2019-08-20T00:00:00"/>
    <s v="08h23"/>
    <s v="ACCÈS"/>
    <s v="Tentative de suicide"/>
    <s v="Oui"/>
    <n v="26"/>
    <s v="Femme"/>
    <n v="62"/>
  </r>
  <r>
    <s v="190528-007"/>
    <x v="0"/>
    <s v="Ste-Julie"/>
    <d v="2019-05-28T00:00:00"/>
    <d v="2019-05-28T00:00:00"/>
    <s v="10h55"/>
    <s v="DPJ/CAFE"/>
    <m/>
    <s v="Non"/>
    <m/>
    <s v="Homme"/>
    <n v="14"/>
  </r>
  <r>
    <s v="190526-012"/>
    <x v="0"/>
    <s v="Ste-Julie"/>
    <d v="2019-05-26T00:00:00"/>
    <d v="2019-05-26T00:00:00"/>
    <s v="15h05"/>
    <s v="ACCÈS"/>
    <s v="Danger faible"/>
    <s v="Non"/>
    <m/>
    <s v="Femme"/>
    <n v="18"/>
  </r>
  <r>
    <s v="180526-019"/>
    <x v="0"/>
    <s v="Ste-Julie"/>
    <d v="2019-05-26T00:00:00"/>
    <d v="2019-05-26T00:00:00"/>
    <s v="21h30"/>
    <s v="CCPSHRR"/>
    <s v="Danger faible"/>
    <s v="Non"/>
    <m/>
    <s v="Homme"/>
    <n v="17"/>
  </r>
  <r>
    <s v="190523-014"/>
    <x v="0"/>
    <s v="Ste-Julie"/>
    <d v="2019-05-23T00:00:00"/>
    <d v="2019-05-23T00:00:00"/>
    <s v="14h50"/>
    <s v="ACCÈS"/>
    <m/>
    <s v="Oui"/>
    <n v="46"/>
    <s v="Homme"/>
    <n v="44"/>
  </r>
  <r>
    <s v="190522-022"/>
    <x v="0"/>
    <s v="Ste-Julie"/>
    <d v="2019-05-22T00:00:00"/>
    <d v="2019-05-22T00:00:00"/>
    <s v="18h30"/>
    <s v="DPJ/CAFE"/>
    <m/>
    <s v="Non"/>
    <m/>
    <s v="Femme"/>
    <n v="11"/>
  </r>
  <r>
    <s v="190830-008"/>
    <x v="0"/>
    <s v="Ste-Julie"/>
    <d v="2019-08-30T00:00:00"/>
    <d v="2019-08-30T00:00:00"/>
    <s v="10h25"/>
    <m/>
    <s v="Tentative de suicide"/>
    <s v="Oui"/>
    <n v="29"/>
    <s v="Homme"/>
    <n v="17"/>
  </r>
  <r>
    <s v="190520-017"/>
    <x v="0"/>
    <s v="Ste-Julie"/>
    <d v="2019-05-20T00:00:00"/>
    <d v="2019-05-20T00:00:00"/>
    <s v="16h50"/>
    <s v="ACCÈS"/>
    <s v="Absence de danger"/>
    <s v="Non"/>
    <m/>
    <s v="Homme"/>
    <n v="19"/>
  </r>
  <r>
    <s v="190909-024"/>
    <x v="0"/>
    <s v="Ste-Julie"/>
    <d v="2019-09-09T00:00:00"/>
    <d v="2019-09-09T00:00:00"/>
    <s v="15h29"/>
    <m/>
    <s v="P.38 (non-consentant)"/>
    <s v="Oui"/>
    <n v="38"/>
    <s v="Homme"/>
    <n v="36"/>
  </r>
  <r>
    <s v="190909-032"/>
    <x v="0"/>
    <s v="Ste-Julie"/>
    <d v="2019-09-09T00:00:00"/>
    <d v="2019-09-09T00:00:00"/>
    <s v="22h30"/>
    <s v="ACCÈS"/>
    <s v="P.38 (non-consentant)"/>
    <s v="Oui"/>
    <n v="15"/>
    <s v="Homme"/>
    <n v="50"/>
  </r>
  <r>
    <s v="190511-025"/>
    <x v="0"/>
    <s v="Ste-Julie"/>
    <d v="2019-05-11T00:00:00"/>
    <d v="2019-05-11T00:00:00"/>
    <s v="21h30"/>
    <s v="ACCÈS"/>
    <s v="Absence de danger"/>
    <s v="Oui"/>
    <m/>
    <s v="Femme"/>
    <n v="95"/>
  </r>
  <r>
    <s v="190912-028"/>
    <x v="0"/>
    <s v="Ste-Julie"/>
    <d v="2019-09-12T00:00:00"/>
    <d v="2019-09-12T00:00:00"/>
    <s v="22h25"/>
    <s v="ACCÈS"/>
    <s v="P.38 (non-consentant)"/>
    <s v="Oui"/>
    <n v="35"/>
    <s v="Femme"/>
    <n v="49"/>
  </r>
  <r>
    <s v="190509-034"/>
    <x v="0"/>
    <s v="Ste-Julie"/>
    <d v="2019-05-09T00:00:00"/>
    <d v="2019-05-09T00:00:00"/>
    <s v="22h40"/>
    <s v="ACCÈS"/>
    <s v="Absence de danger"/>
    <s v="Non"/>
    <m/>
    <s v="Femme"/>
    <n v="37"/>
  </r>
  <r>
    <s v="190509-027"/>
    <x v="0"/>
    <s v="Ste-Julie"/>
    <d v="2019-05-09T00:00:00"/>
    <d v="2019-05-09T00:00:00"/>
    <s v="17h11"/>
    <s v="ACCÈS"/>
    <s v="Danger faible"/>
    <s v="Non"/>
    <m/>
    <s v="Homme"/>
    <n v="49"/>
  </r>
  <r>
    <s v="190507-033"/>
    <x v="0"/>
    <s v="Ste-Julie"/>
    <d v="2019-05-07T00:00:00"/>
    <d v="2019-05-07T00:00:00"/>
    <s v="21h40"/>
    <s v="ACCÈS"/>
    <s v="Danger grave mais non immédiat"/>
    <s v="Oui"/>
    <n v="45"/>
    <s v="Homme"/>
    <n v="49"/>
  </r>
  <r>
    <s v="190507-036"/>
    <x v="0"/>
    <s v="Ste-Julie"/>
    <d v="2019-05-07T00:00:00"/>
    <d v="2019-05-07T00:00:00"/>
    <s v="22h00"/>
    <s v="ACCÈS"/>
    <s v="Danger grave et immédiat"/>
    <s v="Oui"/>
    <n v="51"/>
    <s v="Homme"/>
    <n v="31"/>
  </r>
  <r>
    <s v="190990-020"/>
    <x v="0"/>
    <s v="Ste-Julie"/>
    <d v="2019-09-20T00:00:00"/>
    <d v="2019-09-20T00:00:00"/>
    <s v="13h50"/>
    <m/>
    <s v="Tentative de suicide"/>
    <s v="Oui"/>
    <n v="25"/>
    <s v="Femme"/>
    <n v="50"/>
  </r>
  <r>
    <s v="190428-018"/>
    <x v="0"/>
    <s v="Ste-Julie"/>
    <d v="2019-04-28T00:00:00"/>
    <d v="2019-04-28T00:00:00"/>
    <s v="22h00"/>
    <s v="ACCÈS"/>
    <s v="Danger faible"/>
    <s v="Non"/>
    <m/>
    <s v="Femme"/>
    <n v="18"/>
  </r>
  <r>
    <s v="190426-019"/>
    <x v="0"/>
    <s v="Ste-Julie"/>
    <d v="2019-04-26T00:00:00"/>
    <d v="2019-04-26T00:00:00"/>
    <s v="18h48"/>
    <s v="ACCÈS"/>
    <s v="Absence de danger"/>
    <s v="Non"/>
    <m/>
    <s v="Homme"/>
    <n v="29"/>
  </r>
  <r>
    <s v="190921-010"/>
    <x v="0"/>
    <s v="Ste-Julie"/>
    <d v="2019-09-21T00:00:00"/>
    <d v="2019-09-21T00:00:00"/>
    <s v="13h56"/>
    <m/>
    <s v="Tentative de suicide"/>
    <s v="Oui"/>
    <n v="20"/>
    <s v="Femme"/>
    <n v="65"/>
  </r>
  <r>
    <s v="190421-013"/>
    <x v="0"/>
    <s v="Ste-Julie"/>
    <d v="2019-04-21T00:00:00"/>
    <d v="2019-04-21T00:00:00"/>
    <s v="15h30"/>
    <s v="ACCÈS"/>
    <s v="Danger faible"/>
    <s v="Non"/>
    <m/>
    <s v="Homme"/>
    <n v="45"/>
  </r>
  <r>
    <s v="190927-027"/>
    <x v="0"/>
    <s v="Ste-Julie"/>
    <d v="2019-09-27T00:00:00"/>
    <d v="2019-09-27T00:00:00"/>
    <s v="19h15"/>
    <s v="DPJ/CAFE"/>
    <s v="P.38 (non-consentant)"/>
    <s v="Oui"/>
    <n v="20"/>
    <s v="Homme"/>
    <n v="17"/>
  </r>
  <r>
    <s v="190412-031"/>
    <x v="0"/>
    <s v="Ste-Julie"/>
    <d v="2019-04-12T00:00:00"/>
    <d v="2019-04-12T00:00:00"/>
    <s v="23h40"/>
    <s v="DPJ/CAFE"/>
    <s v="Absence de danger"/>
    <s v="Non"/>
    <m/>
    <s v="Femme"/>
    <n v="14"/>
  </r>
  <r>
    <s v="190412-010a"/>
    <x v="0"/>
    <s v="Ste-Julie"/>
    <d v="2019-04-12T00:00:00"/>
    <d v="2019-04-12T00:00:00"/>
    <s v="15h55"/>
    <s v="ACCÈS"/>
    <s v="Absence de danger"/>
    <s v="Non"/>
    <m/>
    <s v="Homme"/>
    <n v="28"/>
  </r>
  <r>
    <s v="191002-008"/>
    <x v="0"/>
    <s v="Ste-Julie"/>
    <d v="2019-10-02T00:00:00"/>
    <d v="2019-10-02T00:00:00"/>
    <s v="10h31"/>
    <m/>
    <s v="Tentative de suicide"/>
    <s v="Oui"/>
    <n v="9"/>
    <s v="Femme"/>
    <n v="65"/>
  </r>
  <r>
    <s v="190408-017"/>
    <x v="0"/>
    <s v="Ste-Julie"/>
    <d v="2019-04-08T00:00:00"/>
    <d v="2019-04-08T00:00:00"/>
    <s v="18h20"/>
    <m/>
    <s v="Danger grave mais non immédiat"/>
    <s v="Oui"/>
    <n v="15"/>
    <s v="Femme"/>
    <n v="19"/>
  </r>
  <r>
    <s v="191012-026"/>
    <x v="0"/>
    <s v="Ste-Julie"/>
    <d v="2019-10-12T00:00:00"/>
    <d v="2019-10-12T00:00:00"/>
    <s v="22h35"/>
    <s v="DPJ/CAFE"/>
    <s v="P.38 (non-consentant)"/>
    <s v="Oui"/>
    <n v="25"/>
    <s v="Homme"/>
    <n v="17"/>
  </r>
  <r>
    <s v="191021-031"/>
    <x v="0"/>
    <s v="Ste-Julie"/>
    <d v="2019-10-21T00:00:00"/>
    <d v="2019-10-21T00:00:00"/>
    <s v="16h39"/>
    <m/>
    <s v="Tentative de suicide"/>
    <s v="Oui"/>
    <n v="55"/>
    <s v="Femme"/>
    <n v="38"/>
  </r>
  <r>
    <s v="190402-020"/>
    <x v="0"/>
    <s v="Ste-Julie"/>
    <d v="2019-04-02T00:00:00"/>
    <d v="2019-04-02T00:00:00"/>
    <s v="19h39"/>
    <s v="DPJ/CAFE"/>
    <s v="Danger faible"/>
    <s v="Non"/>
    <m/>
    <s v="Homme"/>
    <n v="17"/>
  </r>
  <r>
    <s v="190401-021"/>
    <x v="0"/>
    <s v="Ste-Julie"/>
    <d v="2019-04-01T00:00:00"/>
    <d v="2019-04-01T00:00:00"/>
    <s v="17h57"/>
    <s v="ACCÈS"/>
    <s v="Danger faible"/>
    <s v="Non"/>
    <m/>
    <s v="Homme"/>
    <n v="48"/>
  </r>
  <r>
    <s v="190401-033"/>
    <x v="0"/>
    <s v="Ste-Julie"/>
    <d v="2019-04-01T00:00:00"/>
    <d v="2019-04-01T00:00:00"/>
    <s v="20h45"/>
    <s v="ACCÈS"/>
    <s v="Danger grave et immédiat"/>
    <s v="Oui"/>
    <n v="20"/>
    <s v="Homme"/>
    <n v="22"/>
  </r>
  <r>
    <s v="190330-003A"/>
    <x v="0"/>
    <s v="Ste-Julie"/>
    <d v="2019-03-30T00:00:00"/>
    <d v="2019-03-30T00:00:00"/>
    <s v="04h25"/>
    <s v="ACCÈS"/>
    <s v="Danger faible"/>
    <s v="Non"/>
    <m/>
    <s v="Femme"/>
    <n v="44"/>
  </r>
  <r>
    <s v="190330-015"/>
    <x v="0"/>
    <s v="Ste-Julie"/>
    <d v="2019-03-30T00:00:00"/>
    <d v="2019-03-30T00:00:00"/>
    <s v="13h38"/>
    <s v="ACCÈS"/>
    <s v="Danger modéré"/>
    <s v="Oui"/>
    <n v="25"/>
    <s v="Femme"/>
    <n v="23"/>
  </r>
  <r>
    <s v="190328-022"/>
    <x v="0"/>
    <s v="Ste-Julie"/>
    <d v="2019-03-28T00:00:00"/>
    <d v="2019-03-28T00:00:00"/>
    <s v="14h20"/>
    <m/>
    <s v="Danger grave et immédiat"/>
    <s v="Oui"/>
    <n v="35"/>
    <s v="Femme"/>
    <n v="38"/>
  </r>
  <r>
    <s v="191025-003"/>
    <x v="0"/>
    <s v="Ste-Julie"/>
    <d v="2019-10-25T00:00:00"/>
    <d v="2019-10-25T00:00:00"/>
    <s v="08h10"/>
    <m/>
    <s v="Tentative de suicide"/>
    <s v="Oui"/>
    <n v="14"/>
    <s v="Femme"/>
    <n v="65"/>
  </r>
  <r>
    <s v="190325-025"/>
    <x v="0"/>
    <s v="Ste-Julie"/>
    <d v="2019-03-25T00:00:00"/>
    <d v="2019-03-25T00:00:00"/>
    <s v="23h00"/>
    <s v="DIVERS"/>
    <s v="Danger grave et immédiat"/>
    <s v="Oui"/>
    <n v="15"/>
    <s v="Homme"/>
    <n v="57"/>
  </r>
  <r>
    <s v="190323-004"/>
    <x v="0"/>
    <s v="Ste-Julie"/>
    <d v="2019-03-23T00:00:00"/>
    <d v="2019-03-23T00:00:00"/>
    <s v="02h04"/>
    <s v="DPJ/CAFE"/>
    <s v="Danger grave mais non immédiat"/>
    <s v="Oui"/>
    <n v="30"/>
    <s v="Homme"/>
    <n v="16"/>
  </r>
  <r>
    <s v="190323-026"/>
    <x v="0"/>
    <s v="Ste-Julie"/>
    <d v="2019-03-23T00:00:00"/>
    <d v="2019-03-23T00:00:00"/>
    <s v="16h53"/>
    <s v="DIVERS"/>
    <s v="Danger faible"/>
    <s v="Non"/>
    <m/>
    <s v="Homme"/>
    <n v="39"/>
  </r>
  <r>
    <s v="190321-001A"/>
    <x v="0"/>
    <s v="Ste-Julie"/>
    <d v="2019-03-21T00:00:00"/>
    <d v="2019-03-21T00:00:00"/>
    <s v="04h15"/>
    <s v="ACCÈS"/>
    <s v="Danger grave et immédiat"/>
    <s v="Oui"/>
    <m/>
    <s v="Homme"/>
    <n v="32"/>
  </r>
  <r>
    <s v="190321-008"/>
    <x v="0"/>
    <s v="Ste-Julie"/>
    <d v="2019-03-21T00:00:00"/>
    <d v="2019-03-21T00:00:00"/>
    <s v="09h45"/>
    <s v="DPJ/CAFE"/>
    <s v="Danger modéré"/>
    <s v="Non"/>
    <m/>
    <s v="Homme"/>
    <n v="14"/>
  </r>
  <r>
    <s v="190320-010"/>
    <x v="0"/>
    <s v="Ste-Julie"/>
    <d v="2019-03-20T00:00:00"/>
    <d v="2019-03-20T00:00:00"/>
    <s v="11h41"/>
    <s v="ACCÈS"/>
    <s v="Absence de danger"/>
    <s v="Non"/>
    <m/>
    <s v="Femme"/>
    <n v="50"/>
  </r>
  <r>
    <s v="190310-007"/>
    <x v="0"/>
    <s v="Ste-Julie"/>
    <d v="2019-03-10T00:00:00"/>
    <d v="2019-03-10T00:00:00"/>
    <s v="12h50"/>
    <s v="ACCÈS"/>
    <s v="Danger faible"/>
    <s v="Non"/>
    <m/>
    <s v="Homme"/>
    <n v="27"/>
  </r>
  <r>
    <s v="191108-002"/>
    <x v="0"/>
    <s v="Ste-Julie"/>
    <d v="2019-11-08T00:00:00"/>
    <d v="2019-11-08T00:00:00"/>
    <s v="07H30"/>
    <m/>
    <s v="Tentative de suicide"/>
    <s v="Oui"/>
    <n v="45"/>
    <s v="Femme"/>
    <n v="79"/>
  </r>
  <r>
    <s v="190305-013"/>
    <x v="0"/>
    <s v="Ste-Julie"/>
    <d v="2019-03-06T00:00:00"/>
    <d v="2019-03-06T00:00:00"/>
    <s v="14h15"/>
    <s v="CCPSHRR"/>
    <s v="Absence de danger"/>
    <s v="Non"/>
    <m/>
    <s v="Homme"/>
    <n v="28"/>
  </r>
  <r>
    <s v="191202-015"/>
    <x v="0"/>
    <s v="Ste-Julie"/>
    <d v="2019-12-02T00:00:00"/>
    <d v="2019-12-02T00:00:00"/>
    <s v="15h41"/>
    <s v="ACCÈS"/>
    <s v="P.38 (non-consentant)"/>
    <s v="Oui"/>
    <n v="55"/>
    <s v="Homme"/>
    <n v="70"/>
  </r>
  <r>
    <s v="190302-010"/>
    <x v="0"/>
    <s v="Ste-Julie"/>
    <d v="2019-03-05T00:00:00"/>
    <d v="2019-03-05T00:00:00"/>
    <s v="12h30"/>
    <m/>
    <s v="Danger grave et immédiat"/>
    <s v="Oui"/>
    <n v="50"/>
    <s v="Homme"/>
    <n v="51"/>
  </r>
  <r>
    <s v="190221-031"/>
    <x v="0"/>
    <s v="Ste-Julie"/>
    <d v="2019-02-21T00:00:00"/>
    <d v="2019-02-21T00:00:00"/>
    <s v="16h15"/>
    <s v="CCPSHRR"/>
    <s v="Danger grave et immédiat"/>
    <s v="Oui"/>
    <n v="45"/>
    <s v="Homme"/>
    <n v="18"/>
  </r>
  <r>
    <s v="190220-008"/>
    <x v="0"/>
    <s v="Ste-Julie"/>
    <d v="2019-02-20T00:00:00"/>
    <d v="2019-02-20T00:00:00"/>
    <s v="13h00"/>
    <s v="CCPSHRR"/>
    <s v="Danger faible"/>
    <m/>
    <m/>
    <s v="Homme"/>
    <n v="63"/>
  </r>
  <r>
    <s v="190219-009"/>
    <x v="0"/>
    <s v="Ste-Julie"/>
    <d v="2019-02-19T00:00:00"/>
    <d v="2019-02-19T00:00:00"/>
    <s v="12h40"/>
    <s v="ACCÈS"/>
    <s v="Absence de danger"/>
    <s v="Non"/>
    <m/>
    <s v="Femme"/>
    <n v="45"/>
  </r>
  <r>
    <s v="190212-023"/>
    <x v="0"/>
    <s v="Ste-Julie"/>
    <d v="2019-02-12T00:00:00"/>
    <d v="2019-02-12T00:00:00"/>
    <s v="16h33"/>
    <s v="ACCÈS"/>
    <s v="Danger faible"/>
    <s v="Non"/>
    <m/>
    <s v="Femme"/>
    <n v="46"/>
  </r>
  <r>
    <s v="190203-015A"/>
    <x v="0"/>
    <s v="Ste-Julie"/>
    <d v="2019-02-03T00:00:00"/>
    <d v="2019-02-03T00:00:00"/>
    <s v="20h18"/>
    <s v="ACCÈS"/>
    <s v="Danger faible"/>
    <s v="Non"/>
    <m/>
    <s v="Femme"/>
    <n v="38"/>
  </r>
  <r>
    <s v="190202-007"/>
    <x v="0"/>
    <s v="Ste-Julie"/>
    <d v="2019-02-02T00:00:00"/>
    <d v="2019-02-02T00:00:00"/>
    <s v="06h00"/>
    <m/>
    <s v="Danger modéré"/>
    <s v="Oui"/>
    <n v="33"/>
    <s v="Homme"/>
    <n v="21"/>
  </r>
  <r>
    <s v="190201-024A"/>
    <x v="0"/>
    <s v="Ste-Julie"/>
    <d v="2019-02-01T00:00:00"/>
    <d v="2019-02-01T00:00:00"/>
    <s v="20h57"/>
    <s v="CCPSHRR"/>
    <s v="Absence de danger"/>
    <s v="Non"/>
    <m/>
    <s v="Homme"/>
    <n v="27"/>
  </r>
  <r>
    <s v="190129-034B"/>
    <x v="0"/>
    <s v="Ste-Julie"/>
    <d v="2019-01-29T00:00:00"/>
    <d v="2019-01-29T00:00:00"/>
    <s v="00h35"/>
    <s v="DPJ/CAFE"/>
    <s v="Absence de danger"/>
    <s v="Non"/>
    <m/>
    <s v="Homme"/>
    <n v="42"/>
  </r>
  <r>
    <s v="190122-046"/>
    <x v="0"/>
    <s v="Ste-Julie"/>
    <d v="2019-01-22T00:00:00"/>
    <d v="2019-01-22T00:00:00"/>
    <s v="22h23"/>
    <s v="ACCÈS"/>
    <s v="Danger faible"/>
    <s v="Non"/>
    <m/>
    <s v="Femme"/>
    <n v="53"/>
  </r>
  <r>
    <s v="191216-001"/>
    <x v="0"/>
    <s v="Ste-Julie"/>
    <d v="2019-12-16T00:00:00"/>
    <d v="2019-12-16T00:00:00"/>
    <s v="00h24"/>
    <s v="ACCÈS"/>
    <s v="Tentative de suicide"/>
    <s v="Oui"/>
    <n v="15"/>
    <s v="Femme"/>
    <n v="65"/>
  </r>
  <r>
    <s v="191216-028"/>
    <x v="0"/>
    <s v="Ste-Julie"/>
    <d v="2019-12-16T00:00:00"/>
    <d v="2019-12-16T00:00:00"/>
    <s v="17h40"/>
    <m/>
    <s v="Tentative de suicide"/>
    <s v="Oui"/>
    <n v="13"/>
    <s v="Femme"/>
    <n v="48"/>
  </r>
  <r>
    <s v="190115-021"/>
    <x v="0"/>
    <s v="Ste-Julie"/>
    <d v="2019-01-15T00:00:00"/>
    <d v="2019-01-15T00:00:00"/>
    <s v="18h48"/>
    <m/>
    <s v="Danger modéré"/>
    <s v="Oui"/>
    <s v="21 mins"/>
    <s v="Femme"/>
    <n v="44"/>
  </r>
  <r>
    <s v="190112-001"/>
    <x v="0"/>
    <s v="Ste-Julie"/>
    <d v="2019-01-12T00:00:00"/>
    <d v="2019-01-12T00:00:00"/>
    <s v="00h57"/>
    <s v="ACCÈS"/>
    <s v="Absence de danger"/>
    <s v="Non"/>
    <m/>
    <s v="Femme"/>
    <n v="77"/>
  </r>
  <r>
    <s v="190110-032"/>
    <x v="0"/>
    <s v="Ste-Julie"/>
    <d v="2019-01-10T00:00:00"/>
    <d v="2019-01-10T00:00:00"/>
    <s v="18h40"/>
    <s v="ACCÈS"/>
    <s v="Danger faible"/>
    <s v="Non"/>
    <m/>
    <s v="Homme"/>
    <n v="36"/>
  </r>
  <r>
    <s v="190107-016"/>
    <x v="0"/>
    <s v="Varennes"/>
    <d v="2019-01-07T00:00:00"/>
    <d v="2019-01-07T00:00:00"/>
    <s v="15h35"/>
    <s v="ACCÈS"/>
    <s v="P.38 (non-consentant)"/>
    <s v="Oui"/>
    <s v="26 mins"/>
    <s v="Femme"/>
    <n v="63"/>
  </r>
  <r>
    <s v="191224-008"/>
    <x v="0"/>
    <s v="Varennes"/>
    <d v="2019-12-24T00:00:00"/>
    <d v="2019-12-24T00:00:00"/>
    <s v="12h15"/>
    <s v="ACCÈS"/>
    <s v="Danger faible"/>
    <s v="Non"/>
    <m/>
    <s v="Femme"/>
    <n v="20"/>
  </r>
  <r>
    <s v="191209-013"/>
    <x v="0"/>
    <s v="Varennes"/>
    <d v="2019-12-09T00:00:00"/>
    <d v="2019-12-09T00:00:00"/>
    <s v="13h39"/>
    <s v="DPJ/CAFE"/>
    <s v="absence de transport"/>
    <s v="Non"/>
    <m/>
    <s v="Homme"/>
    <n v="9"/>
  </r>
  <r>
    <s v="190223-017"/>
    <x v="0"/>
    <s v="Varennes"/>
    <d v="2019-02-23T00:00:00"/>
    <d v="2019-02-23T00:00:00"/>
    <s v="18h33"/>
    <s v="CCPSHRR"/>
    <s v="Tentative de suicide"/>
    <s v="Oui"/>
    <n v="37"/>
    <s v="Homme"/>
    <n v="34"/>
  </r>
  <r>
    <s v="190228-014"/>
    <x v="0"/>
    <s v="Varennes"/>
    <d v="2019-02-28T00:00:00"/>
    <d v="2019-02-28T00:00:00"/>
    <s v="14h00"/>
    <s v="DIVERS"/>
    <s v="P.38 (non-consentant)"/>
    <s v="Oui"/>
    <n v="37"/>
    <s v="Femme"/>
    <n v="36"/>
  </r>
  <r>
    <s v="191204-001"/>
    <x v="0"/>
    <s v="Varennes"/>
    <d v="2019-12-04T00:00:00"/>
    <d v="2019-12-04T00:00:00"/>
    <s v="00h00"/>
    <s v="ACCÈS"/>
    <s v="Danger grave et immédiat"/>
    <s v="Oui"/>
    <n v="26"/>
    <s v="Homme"/>
    <n v="25"/>
  </r>
  <r>
    <s v="191203-004"/>
    <x v="0"/>
    <s v="Varennes"/>
    <d v="2019-12-03T00:00:00"/>
    <d v="2019-12-03T00:00:00"/>
    <s v="09h01"/>
    <s v="ACCÈS"/>
    <s v="Danger faible"/>
    <s v="Non"/>
    <m/>
    <s v="Femme"/>
    <n v="26"/>
  </r>
  <r>
    <s v="191201-010"/>
    <x v="0"/>
    <s v="Varennes"/>
    <d v="2019-12-01T00:00:00"/>
    <d v="2019-12-01T00:00:00"/>
    <s v="11H58"/>
    <s v="ACCÈS"/>
    <s v="Danger faible"/>
    <s v="Non"/>
    <m/>
    <s v="Homme"/>
    <n v="18"/>
  </r>
  <r>
    <s v="191128-017"/>
    <x v="0"/>
    <s v="Varennes"/>
    <d v="2019-11-28T00:00:00"/>
    <d v="2019-11-28T00:00:00"/>
    <m/>
    <s v="DPJ/CAFE"/>
    <s v="absence de transport"/>
    <s v="Non"/>
    <m/>
    <s v="Femme"/>
    <n v="14"/>
  </r>
  <r>
    <s v="191117-020"/>
    <x v="0"/>
    <s v="Varennes"/>
    <d v="2019-11-17T00:00:00"/>
    <d v="2019-11-17T00:00:00"/>
    <s v="21h15"/>
    <s v="ACCÈS"/>
    <s v="Danger faible"/>
    <s v="Non"/>
    <m/>
    <s v="Femme"/>
    <n v="57"/>
  </r>
  <r>
    <s v="191114-037"/>
    <x v="0"/>
    <s v="Varennes"/>
    <d v="2019-11-14T00:00:00"/>
    <d v="2019-11-14T00:00:00"/>
    <s v="22h00"/>
    <s v="ACCÈS"/>
    <s v="Danger faible"/>
    <s v="Non"/>
    <m/>
    <s v="Femme"/>
    <n v="41"/>
  </r>
  <r>
    <s v="190309-013"/>
    <x v="0"/>
    <s v="Varennes"/>
    <d v="2019-03-09T00:00:00"/>
    <d v="2019-03-09T00:00:00"/>
    <s v="20h00"/>
    <m/>
    <s v="Tentative de suicide"/>
    <s v="Oui"/>
    <n v="31"/>
    <s v="Homme"/>
    <n v="73"/>
  </r>
  <r>
    <s v="191106-011"/>
    <x v="0"/>
    <s v="Varennes"/>
    <d v="2019-11-06T00:00:00"/>
    <d v="2019-11-06T00:00:00"/>
    <s v="11h20"/>
    <s v="ACCÈS"/>
    <s v="Danger grave et immédiat"/>
    <s v="Oui"/>
    <n v="46"/>
    <s v="Homme"/>
    <n v="23"/>
  </r>
  <r>
    <s v="191025-020"/>
    <x v="0"/>
    <s v="Varennes"/>
    <d v="2019-10-25T00:00:00"/>
    <d v="2019-10-25T00:00:00"/>
    <s v="19h45"/>
    <s v="ACCÈS"/>
    <s v="Danger grave et immédiat"/>
    <s v="Oui"/>
    <n v="35"/>
    <s v="Homme"/>
    <n v="22"/>
  </r>
  <r>
    <s v="190405-020"/>
    <x v="0"/>
    <s v="Varennes"/>
    <d v="2019-04-05T00:00:00"/>
    <d v="2019-04-05T00:00:00"/>
    <s v="20h30"/>
    <s v="ACCÈS"/>
    <s v="P.38 (non-consentant)"/>
    <s v="Oui"/>
    <n v="66"/>
    <s v="Femme"/>
    <n v="90"/>
  </r>
  <r>
    <s v="191020-011"/>
    <x v="0"/>
    <s v="Varennes"/>
    <d v="2019-10-20T00:00:00"/>
    <d v="2019-10-20T00:00:00"/>
    <s v="18h40"/>
    <s v="DPJ/CAFE"/>
    <s v="absence de transport"/>
    <s v="Non"/>
    <m/>
    <s v="Femme"/>
    <n v="16"/>
  </r>
  <r>
    <s v="191020-004"/>
    <x v="0"/>
    <s v="Varennes"/>
    <d v="2019-10-20T00:00:00"/>
    <d v="2019-10-20T00:00:00"/>
    <s v="11h20"/>
    <s v="DPJ/CAFE"/>
    <s v="Danger faible"/>
    <s v="Non"/>
    <m/>
    <s v="Homme"/>
    <n v="87"/>
  </r>
  <r>
    <s v="191020-013"/>
    <x v="0"/>
    <s v="Varennes"/>
    <d v="2019-10-20T00:00:00"/>
    <d v="2019-10-20T00:00:00"/>
    <s v="19h13"/>
    <s v="DPJ/CAFE"/>
    <s v="Absence de danger"/>
    <s v="Non"/>
    <m/>
    <s v="Homme"/>
    <n v="12"/>
  </r>
  <r>
    <s v="190405-028"/>
    <x v="0"/>
    <s v="Varennes"/>
    <d v="2019-04-07T00:00:00"/>
    <d v="2019-04-07T00:00:00"/>
    <s v="23h29"/>
    <s v="ACCÈS"/>
    <s v="P.38 (non-consentant)"/>
    <s v="Oui"/>
    <n v="43"/>
    <s v="Homme"/>
    <n v="41"/>
  </r>
  <r>
    <s v="191010-026"/>
    <x v="0"/>
    <s v="Varennes"/>
    <d v="2019-10-10T00:00:00"/>
    <d v="2019-10-10T00:00:00"/>
    <s v="17h25"/>
    <s v="ACCÈS"/>
    <s v="Danger faible"/>
    <s v="Non"/>
    <m/>
    <s v="Homme"/>
    <n v="35"/>
  </r>
  <r>
    <s v="190929-004"/>
    <x v="0"/>
    <s v="Varennes"/>
    <d v="2019-09-29T00:00:00"/>
    <d v="2019-09-29T00:00:00"/>
    <s v="11h40"/>
    <s v="ACCÈS"/>
    <s v="Danger grave et immédiat"/>
    <s v="Oui"/>
    <n v="28"/>
    <s v="Homme"/>
    <n v="61"/>
  </r>
  <r>
    <s v="190929-025"/>
    <x v="0"/>
    <s v="Varennes"/>
    <d v="2019-09-29T00:00:00"/>
    <d v="2019-09-29T00:00:00"/>
    <s v="23h54"/>
    <s v="ACCÈS"/>
    <s v="Absence de danger"/>
    <s v="Non"/>
    <m/>
    <s v="Homme"/>
    <n v="46"/>
  </r>
  <r>
    <s v="190415-025"/>
    <x v="0"/>
    <s v="Varennes"/>
    <d v="2019-04-15T00:00:00"/>
    <d v="2019-04-15T00:00:00"/>
    <s v="18h15"/>
    <m/>
    <s v="Tentative de suicide"/>
    <s v="Oui"/>
    <n v="47"/>
    <s v="Femme"/>
    <n v="15"/>
  </r>
  <r>
    <s v="190925-022"/>
    <x v="0"/>
    <s v="Varennes"/>
    <d v="2019-09-25T00:00:00"/>
    <d v="2019-09-25T00:00:00"/>
    <s v="14h15"/>
    <s v="DPJ/CAFE"/>
    <s v="Danger faible"/>
    <s v="Non"/>
    <m/>
    <s v="Homme"/>
    <n v="17"/>
  </r>
  <r>
    <s v="190925-022"/>
    <x v="0"/>
    <s v="Varennes"/>
    <d v="2019-09-25T00:00:00"/>
    <d v="2019-09-25T00:00:00"/>
    <s v="14h15"/>
    <s v="DPJ/CAFE"/>
    <s v="Danger faible"/>
    <s v="Non"/>
    <m/>
    <s v="Homme"/>
    <n v="17"/>
  </r>
  <r>
    <s v="190503-017"/>
    <x v="0"/>
    <s v="Varennes"/>
    <d v="2019-05-03T00:00:00"/>
    <d v="2019-05-03T00:00:00"/>
    <s v="12h30"/>
    <m/>
    <s v="Tentative de suicide"/>
    <s v="Oui"/>
    <n v="14"/>
    <s v="Femme"/>
    <n v="35"/>
  </r>
  <r>
    <s v="190907-014"/>
    <x v="0"/>
    <s v="Varennes"/>
    <d v="2019-09-07T00:00:00"/>
    <d v="2019-09-07T00:00:00"/>
    <s v="11h10"/>
    <s v="ACCÈS"/>
    <m/>
    <m/>
    <m/>
    <s v="Femme"/>
    <n v="31"/>
  </r>
  <r>
    <s v="190905-026"/>
    <x v="0"/>
    <s v="Varennes"/>
    <d v="2019-09-05T00:00:00"/>
    <d v="2019-09-05T00:00:00"/>
    <s v="21h54"/>
    <s v="ACCÈS"/>
    <s v="Danger faible"/>
    <s v="Non"/>
    <m/>
    <s v="Homme"/>
    <n v="25"/>
  </r>
  <r>
    <s v="190829-033"/>
    <x v="0"/>
    <s v="Varennes"/>
    <d v="2019-08-29T00:00:00"/>
    <d v="2019-08-29T00:00:00"/>
    <s v="17H30"/>
    <s v="ACCÈS"/>
    <s v="Danger faible"/>
    <s v="Non"/>
    <m/>
    <s v="Femme"/>
    <n v="49"/>
  </r>
  <r>
    <s v="190828-028"/>
    <x v="0"/>
    <s v="Varennes"/>
    <d v="2019-08-28T00:00:00"/>
    <d v="2019-08-28T00:00:00"/>
    <s v="23H40"/>
    <s v="ACCÈS"/>
    <s v="Danger faible"/>
    <s v="Non"/>
    <m/>
    <s v="Homme"/>
    <n v="26"/>
  </r>
  <r>
    <s v="190826-029"/>
    <x v="0"/>
    <s v="Varennes"/>
    <d v="2019-08-26T00:00:00"/>
    <d v="2019-08-26T00:00:00"/>
    <s v="20h30"/>
    <s v="ACCÈS"/>
    <s v="Absence de danger"/>
    <m/>
    <m/>
    <s v="Femme"/>
    <n v="26"/>
  </r>
  <r>
    <s v="190824-014"/>
    <x v="0"/>
    <s v="Varennes"/>
    <d v="2019-08-24T00:00:00"/>
    <d v="2019-08-24T00:00:00"/>
    <s v="21h56"/>
    <m/>
    <s v="Absence de danger"/>
    <s v="Oui"/>
    <m/>
    <s v="Homme"/>
    <n v="61"/>
  </r>
  <r>
    <s v="190821-015"/>
    <x v="0"/>
    <s v="Varennes"/>
    <d v="2019-08-21T00:00:00"/>
    <d v="2019-08-21T00:00:00"/>
    <s v="16h57"/>
    <s v="DPJ/CAFE"/>
    <s v="Absence de danger"/>
    <s v="Non"/>
    <m/>
    <s v="Femme"/>
    <n v="13"/>
  </r>
  <r>
    <s v="190818-013"/>
    <x v="0"/>
    <s v="Varennes"/>
    <d v="2019-08-18T00:00:00"/>
    <d v="2019-08-18T00:00:00"/>
    <s v="11h51"/>
    <s v="DPJ/CAFE"/>
    <s v="Danger faible"/>
    <s v="Non"/>
    <m/>
    <s v="Homme"/>
    <n v="17"/>
  </r>
  <r>
    <s v="190818-028"/>
    <x v="0"/>
    <s v="Varennes"/>
    <d v="2019-08-18T00:00:00"/>
    <d v="2019-08-18T00:00:00"/>
    <s v="22h52"/>
    <s v="ACCÈS"/>
    <s v="Absence de danger"/>
    <s v="Non"/>
    <m/>
    <s v="Homme"/>
    <n v="23"/>
  </r>
  <r>
    <s v="190810-014b"/>
    <x v="0"/>
    <s v="Varennes"/>
    <d v="2019-08-10T00:00:00"/>
    <d v="2019-08-10T00:00:00"/>
    <s v="21h38"/>
    <s v="ACCÈS"/>
    <s v="Danger faible"/>
    <s v="Non"/>
    <m/>
    <s v="Homme"/>
    <n v="32"/>
  </r>
  <r>
    <s v="190807-027"/>
    <x v="0"/>
    <s v="Varennes"/>
    <d v="2019-08-07T00:00:00"/>
    <d v="2019-08-07T00:00:00"/>
    <s v="16h45"/>
    <s v="ACCÈS"/>
    <s v="Absence de danger"/>
    <s v="Non"/>
    <m/>
    <s v="Homme"/>
    <n v="36"/>
  </r>
  <r>
    <s v="190615-016"/>
    <x v="0"/>
    <s v="Varennes"/>
    <d v="2019-06-15T00:00:00"/>
    <d v="2019-06-15T00:00:00"/>
    <s v="23h45"/>
    <m/>
    <s v="P.38 (non-consentant)"/>
    <s v="Oui"/>
    <s v="?"/>
    <s v="Femme"/>
    <n v="31"/>
  </r>
  <r>
    <s v="190621-036"/>
    <x v="0"/>
    <s v="Varennes"/>
    <d v="2019-06-21T00:00:00"/>
    <d v="2019-06-21T00:00:00"/>
    <s v="21h00"/>
    <m/>
    <s v="P.38 (non-consentant)"/>
    <s v="Oui"/>
    <n v="20"/>
    <s v="Homme"/>
    <n v="19"/>
  </r>
  <r>
    <s v="190801-017"/>
    <x v="0"/>
    <s v="Varennes"/>
    <d v="2019-08-01T00:00:00"/>
    <d v="2019-08-01T00:00:00"/>
    <s v="13H59"/>
    <m/>
    <s v="Danger faible"/>
    <s v="Non"/>
    <m/>
    <s v="Homme"/>
    <n v="42"/>
  </r>
  <r>
    <s v="190731-024"/>
    <x v="0"/>
    <s v="Varennes"/>
    <d v="2019-07-31T00:00:00"/>
    <d v="2019-07-31T00:00:00"/>
    <s v="16h40"/>
    <m/>
    <s v="Danger modéré"/>
    <s v="Oui"/>
    <m/>
    <s v="Homme"/>
    <n v="86"/>
  </r>
  <r>
    <s v="190723-018"/>
    <x v="0"/>
    <s v="Varennes"/>
    <d v="2019-07-23T00:00:00"/>
    <d v="2019-07-23T00:00:00"/>
    <s v="17h50"/>
    <s v="DPJ/CAFE"/>
    <m/>
    <s v="Non"/>
    <m/>
    <s v="Femme"/>
    <n v="14"/>
  </r>
  <r>
    <s v="190723-018"/>
    <x v="0"/>
    <s v="Varennes"/>
    <d v="2019-07-23T00:00:00"/>
    <d v="2019-07-23T00:00:00"/>
    <s v="18h02"/>
    <s v="ACCÈS"/>
    <s v="Danger faible"/>
    <s v="Non"/>
    <m/>
    <s v="Homme"/>
    <n v="43"/>
  </r>
  <r>
    <s v="190722-022"/>
    <x v="0"/>
    <s v="Varennes"/>
    <d v="2019-07-22T00:00:00"/>
    <d v="2019-07-22T00:00:00"/>
    <s v="18h52"/>
    <m/>
    <s v="Absence de danger"/>
    <s v="Non"/>
    <m/>
    <s v="Femme"/>
    <n v="76"/>
  </r>
  <r>
    <s v="190722-035"/>
    <x v="0"/>
    <s v="Varennes"/>
    <d v="2019-07-22T00:00:00"/>
    <d v="2019-07-22T00:00:00"/>
    <s v="23h00"/>
    <s v="ACCÈS"/>
    <s v="Danger faible"/>
    <s v="Oui"/>
    <n v="39"/>
    <s v="Homme"/>
    <n v="38"/>
  </r>
  <r>
    <s v="190721-006"/>
    <x v="0"/>
    <s v="Varennes"/>
    <d v="2019-07-21T00:00:00"/>
    <d v="2019-07-21T00:00:00"/>
    <s v="10h10"/>
    <s v="ACCÈS"/>
    <s v="Danger modéré"/>
    <s v="Oui"/>
    <n v="29"/>
    <s v="Homme"/>
    <n v="67"/>
  </r>
  <r>
    <s v="190721-019"/>
    <x v="0"/>
    <s v="Varennes"/>
    <d v="2019-07-21T00:00:00"/>
    <d v="2019-07-21T00:00:00"/>
    <s v="20h00"/>
    <s v="ACCÈS"/>
    <s v="Absence de danger"/>
    <s v="Non"/>
    <m/>
    <s v="Homme"/>
    <n v="42"/>
  </r>
  <r>
    <s v="190719-031"/>
    <x v="0"/>
    <s v="Varennes"/>
    <d v="2019-07-19T00:00:00"/>
    <d v="2019-07-19T00:00:00"/>
    <s v="20h50"/>
    <s v="ACCÈS"/>
    <s v="Absence de danger"/>
    <s v="Non"/>
    <m/>
    <s v="Femme"/>
    <n v="43"/>
  </r>
  <r>
    <s v="190717-039"/>
    <x v="0"/>
    <s v="Varennes"/>
    <d v="2019-07-17T00:00:00"/>
    <d v="2019-07-17T00:00:00"/>
    <s v="18h30"/>
    <s v="ACCÈS"/>
    <s v="Danger faible"/>
    <s v="Non"/>
    <m/>
    <s v="Femme"/>
    <n v="84"/>
  </r>
  <r>
    <s v="190716-003"/>
    <x v="0"/>
    <s v="Varennes"/>
    <d v="2019-07-16T00:00:00"/>
    <d v="2019-07-16T00:00:00"/>
    <s v="06h15"/>
    <m/>
    <s v="Danger modéré"/>
    <s v="Oui"/>
    <n v="62"/>
    <s v="Femme"/>
    <n v="29"/>
  </r>
  <r>
    <s v="190712-025"/>
    <x v="0"/>
    <s v="Varennes"/>
    <d v="2019-07-12T00:00:00"/>
    <d v="2019-07-12T00:00:00"/>
    <s v="16h31"/>
    <s v="ACCÈS"/>
    <s v="Absence de danger"/>
    <s v="Non"/>
    <m/>
    <s v="Homme"/>
    <n v="21"/>
  </r>
  <r>
    <s v="190705-027"/>
    <x v="0"/>
    <s v="Varennes"/>
    <d v="2019-07-05T00:00:00"/>
    <d v="2019-07-05T00:00:00"/>
    <s v="17H02"/>
    <s v="ACCÈS"/>
    <s v="Absence de danger"/>
    <s v="Non"/>
    <m/>
    <s v="Homme"/>
    <n v="38"/>
  </r>
  <r>
    <s v="190702-023"/>
    <x v="0"/>
    <s v="Varennes"/>
    <d v="2019-07-02T00:00:00"/>
    <d v="2019-07-02T00:00:00"/>
    <s v="15h14"/>
    <s v="ACCÈS"/>
    <s v="Danger faible"/>
    <s v="Non"/>
    <m/>
    <s v="Femme"/>
    <n v="20"/>
  </r>
  <r>
    <s v="190724-010"/>
    <x v="0"/>
    <s v="Varennes"/>
    <d v="2019-07-24T00:00:00"/>
    <d v="2019-07-24T00:00:00"/>
    <s v="9h20"/>
    <m/>
    <s v="P.38 (non-consentant)"/>
    <s v="Oui"/>
    <n v="40"/>
    <s v="Femme"/>
    <n v="21"/>
  </r>
  <r>
    <s v="190626-031"/>
    <x v="0"/>
    <s v="Varennes"/>
    <d v="2019-06-26T00:00:00"/>
    <d v="2019-06-26T00:00:00"/>
    <s v="20h15"/>
    <s v="ACCÈS"/>
    <s v="Danger faible"/>
    <s v="Non"/>
    <m/>
    <s v="Femme"/>
    <n v="21"/>
  </r>
  <r>
    <s v="190624-019"/>
    <x v="0"/>
    <s v="Varennes"/>
    <d v="2019-06-24T00:00:00"/>
    <d v="2019-06-24T00:00:00"/>
    <s v="15h40"/>
    <s v="ACCÈS"/>
    <s v="Danger faible"/>
    <s v="Non"/>
    <m/>
    <s v="Homme"/>
    <n v="19"/>
  </r>
  <r>
    <s v="190805-021"/>
    <x v="0"/>
    <s v="Varennes"/>
    <d v="2019-08-05T00:00:00"/>
    <d v="2019-08-05T00:00:00"/>
    <s v="16h45"/>
    <m/>
    <s v="Tentative de suicide"/>
    <s v="Oui"/>
    <n v="11"/>
    <s v="Homme"/>
    <n v="25"/>
  </r>
  <r>
    <s v="190809-001"/>
    <x v="0"/>
    <s v="Varennes"/>
    <d v="2019-08-09T00:00:00"/>
    <d v="2019-08-09T00:00:00"/>
    <s v="02h43"/>
    <m/>
    <s v="Tentative de suicide"/>
    <s v="Oui"/>
    <n v="33"/>
    <s v="Femme"/>
    <n v="18"/>
  </r>
  <r>
    <s v="190613-041a"/>
    <x v="0"/>
    <s v="Varennes"/>
    <d v="2019-06-13T00:00:00"/>
    <d v="2019-06-13T00:00:00"/>
    <s v="22h20"/>
    <s v="ACCÈS"/>
    <s v="Absence de danger"/>
    <s v="Non"/>
    <m/>
    <s v="Homme"/>
    <n v="53"/>
  </r>
  <r>
    <s v="190604-015"/>
    <x v="0"/>
    <s v="Varennes"/>
    <d v="2019-06-04T00:00:00"/>
    <d v="2019-06-04T00:00:00"/>
    <s v="10h36"/>
    <m/>
    <s v="Danger grave et immédiat"/>
    <s v="Oui"/>
    <n v="55"/>
    <s v="Homme"/>
    <n v="9"/>
  </r>
  <r>
    <s v="190601-019A"/>
    <x v="0"/>
    <s v="Varennes"/>
    <d v="2019-06-01T00:00:00"/>
    <d v="2019-06-01T00:00:00"/>
    <s v="19h49"/>
    <s v="ACCÈS"/>
    <s v="Danger modéré"/>
    <s v="Oui"/>
    <n v="32"/>
    <s v="Homme"/>
    <n v="70"/>
  </r>
  <r>
    <s v="190821-004"/>
    <x v="0"/>
    <s v="Varennes"/>
    <d v="2019-08-21T00:00:00"/>
    <d v="2019-08-21T00:00:00"/>
    <s v="09h37"/>
    <s v="DIVERS"/>
    <s v="P.38 (non-consentant)"/>
    <s v="Oui"/>
    <n v="43"/>
    <s v="Homme"/>
    <n v="74"/>
  </r>
  <r>
    <s v="190519-005"/>
    <x v="0"/>
    <s v="Varennes"/>
    <d v="2019-05-19T00:00:00"/>
    <d v="2019-05-19T00:00:00"/>
    <s v="05h04"/>
    <m/>
    <s v="Danger grave et immédiat"/>
    <s v="Oui"/>
    <n v="21"/>
    <s v="Homme"/>
    <n v="21"/>
  </r>
  <r>
    <s v="190514-008"/>
    <x v="0"/>
    <s v="Varennes"/>
    <d v="2019-05-14T00:00:00"/>
    <d v="2019-05-14T00:00:00"/>
    <s v="09h00"/>
    <s v="DPJ/CAFE"/>
    <s v="Danger faible"/>
    <s v="Non"/>
    <m/>
    <s v="Femme"/>
    <n v="27"/>
  </r>
  <r>
    <s v="190512-005"/>
    <x v="0"/>
    <s v="Varennes"/>
    <d v="2019-05-12T00:00:00"/>
    <d v="2019-05-12T00:00:00"/>
    <s v="05h20"/>
    <s v="ACCÈS"/>
    <m/>
    <s v="Oui"/>
    <n v="19"/>
    <s v="Femme"/>
    <n v="26"/>
  </r>
  <r>
    <s v="190508-028"/>
    <x v="0"/>
    <s v="Varennes"/>
    <d v="2019-05-08T00:00:00"/>
    <d v="2019-05-08T00:00:00"/>
    <s v="19h00"/>
    <m/>
    <s v="Danger grave et immédiat"/>
    <s v="Oui"/>
    <n v="42"/>
    <s v="Homme"/>
    <n v="41"/>
  </r>
  <r>
    <s v="190505-025"/>
    <x v="0"/>
    <s v="Varennes"/>
    <d v="2019-05-05T00:00:00"/>
    <d v="2019-05-05T00:00:00"/>
    <s v="23h17"/>
    <m/>
    <s v="Absence de danger"/>
    <s v="Oui"/>
    <m/>
    <s v="Femme"/>
    <n v="20"/>
  </r>
  <r>
    <s v="190505-002"/>
    <x v="0"/>
    <s v="Varennes"/>
    <d v="2019-05-05T00:00:00"/>
    <d v="2019-05-05T00:00:00"/>
    <s v="02h35"/>
    <s v="ACCÈS"/>
    <s v="Danger faible"/>
    <s v="Non"/>
    <m/>
    <s v="Homme"/>
    <n v="27"/>
  </r>
  <r>
    <s v="190427-015"/>
    <x v="0"/>
    <s v="Varennes"/>
    <d v="2019-04-27T00:00:00"/>
    <d v="2019-04-27T00:00:00"/>
    <s v="14h47"/>
    <s v="ACCÈS"/>
    <s v="Danger faible"/>
    <s v="Non"/>
    <m/>
    <s v="Femme"/>
    <n v="64"/>
  </r>
  <r>
    <s v="190923-032"/>
    <x v="0"/>
    <s v="Varennes"/>
    <d v="2019-09-23T00:00:00"/>
    <d v="2019-09-23T00:00:00"/>
    <s v="21h30"/>
    <m/>
    <s v="P.38 (non-consentant)"/>
    <s v="Oui"/>
    <n v="50"/>
    <s v="Homme"/>
    <n v="76"/>
  </r>
  <r>
    <s v="190417-027"/>
    <x v="0"/>
    <s v="Varennes"/>
    <d v="2019-04-17T00:00:00"/>
    <d v="2019-04-17T00:00:00"/>
    <s v="19h41"/>
    <s v="DPJ/CAFE"/>
    <s v="Danger faible"/>
    <s v="Non"/>
    <m/>
    <s v="Femme"/>
    <n v="7"/>
  </r>
  <r>
    <s v="190412-010"/>
    <x v="0"/>
    <s v="Varennes"/>
    <d v="2019-04-12T00:00:00"/>
    <d v="2019-04-12T00:00:00"/>
    <s v="11h15"/>
    <s v="ACCÈS"/>
    <s v="Danger faible"/>
    <s v="Non"/>
    <m/>
    <s v="Homme"/>
    <n v="28"/>
  </r>
  <r>
    <s v="190410-015"/>
    <x v="0"/>
    <s v="Varennes"/>
    <d v="2019-04-10T00:00:00"/>
    <d v="2019-04-10T00:00:00"/>
    <s v="16h26"/>
    <s v="ACCÈS"/>
    <s v="Danger modéré"/>
    <s v="Oui"/>
    <n v="60"/>
    <s v="Homme"/>
    <n v="30"/>
  </r>
  <r>
    <s v="191010-012"/>
    <x v="0"/>
    <s v="Varennes"/>
    <d v="2019-10-10T00:00:00"/>
    <d v="2019-10-10T00:00:00"/>
    <s v="10h00"/>
    <m/>
    <s v="Tentative de suicide"/>
    <s v="Oui"/>
    <n v="47"/>
    <s v="Homme"/>
    <n v="9"/>
  </r>
  <r>
    <s v="191014-027"/>
    <x v="0"/>
    <s v="Varennes"/>
    <d v="2019-10-14T00:00:00"/>
    <d v="2019-10-14T00:00:00"/>
    <s v="22h28"/>
    <s v="ACCÈS"/>
    <s v="Tentative de suicide"/>
    <s v="Oui"/>
    <n v="26"/>
    <s v="Homme"/>
    <n v="20"/>
  </r>
  <r>
    <s v="191023-010"/>
    <x v="0"/>
    <s v="Varennes"/>
    <d v="2019-10-23T00:00:00"/>
    <d v="2019-10-23T00:00:00"/>
    <s v="13h10"/>
    <s v="ACCÈS"/>
    <s v="P.38 (non-consentant)"/>
    <s v="Oui"/>
    <n v="66"/>
    <s v="Femme"/>
    <n v="26"/>
  </r>
  <r>
    <s v="191028-019"/>
    <x v="0"/>
    <s v="Varennes"/>
    <d v="2019-10-28T00:00:00"/>
    <d v="2019-10-28T00:00:00"/>
    <s v="17h05"/>
    <s v="ACCÈS"/>
    <s v="Tentative de suicide"/>
    <s v="Oui"/>
    <n v="28"/>
    <s v="Femme"/>
    <n v="21"/>
  </r>
  <r>
    <s v="190322-010"/>
    <x v="0"/>
    <s v="Varennes"/>
    <d v="2019-03-22T00:00:00"/>
    <d v="2019-03-22T00:00:00"/>
    <s v="15h00"/>
    <s v="ACCÈS"/>
    <s v="Danger faible"/>
    <s v="Non"/>
    <m/>
    <s v="Homme"/>
    <n v="21"/>
  </r>
  <r>
    <s v="191101-026"/>
    <x v="0"/>
    <s v="Varennes"/>
    <d v="2019-11-01T00:00:00"/>
    <d v="2019-11-01T00:00:00"/>
    <s v="20h20"/>
    <s v="DPJ/CAFE"/>
    <s v="P.38 (non-consentant)"/>
    <s v="Oui"/>
    <n v="28"/>
    <s v="Homme"/>
    <n v="16"/>
  </r>
  <r>
    <s v="190313-019"/>
    <x v="0"/>
    <s v="Varennes"/>
    <d v="2019-03-13T00:00:00"/>
    <d v="2019-03-13T00:00:00"/>
    <s v="15h45"/>
    <s v="DIVERS"/>
    <m/>
    <s v="Non"/>
    <m/>
    <s v="Homme"/>
    <n v="7"/>
  </r>
  <r>
    <s v="190312-012"/>
    <x v="0"/>
    <s v="Varennes"/>
    <d v="2019-03-12T00:00:00"/>
    <d v="2019-03-12T00:00:00"/>
    <s v="12h00"/>
    <s v="ACCÈS"/>
    <s v="Danger faible"/>
    <s v="Non"/>
    <m/>
    <s v="Homme"/>
    <n v="28"/>
  </r>
  <r>
    <s v="190312-020"/>
    <x v="0"/>
    <s v="Varennes"/>
    <d v="2019-03-12T00:00:00"/>
    <d v="2019-03-12T00:00:00"/>
    <s v="16h22"/>
    <s v="ACCÈS"/>
    <s v="Absence de danger"/>
    <s v="Non"/>
    <m/>
    <s v="Homme"/>
    <n v="23"/>
  </r>
  <r>
    <s v="191123-015"/>
    <x v="0"/>
    <s v="Varennes"/>
    <d v="2019-11-23T00:00:00"/>
    <d v="2019-11-23T00:00:00"/>
    <s v="17h15"/>
    <m/>
    <s v="P.38 (non-consentant)"/>
    <s v="Oui"/>
    <n v="24"/>
    <s v="Femme"/>
    <n v="32"/>
  </r>
  <r>
    <s v="191201-004"/>
    <x v="0"/>
    <s v="Varennes"/>
    <d v="2019-12-01T00:00:00"/>
    <d v="2019-12-01T00:00:00"/>
    <s v="08H25"/>
    <m/>
    <s v="Tentative de suicide"/>
    <s v="Oui"/>
    <n v="35"/>
    <s v="Femme"/>
    <n v="35"/>
  </r>
  <r>
    <s v="190308-015"/>
    <x v="0"/>
    <s v="Varennes"/>
    <d v="2019-03-08T00:00:00"/>
    <d v="2019-03-08T00:00:00"/>
    <s v="17h15"/>
    <s v="ACCÈS"/>
    <s v="Absence de danger"/>
    <s v="Non"/>
    <m/>
    <s v="Homme"/>
    <n v="23"/>
  </r>
  <r>
    <s v="190221-033"/>
    <x v="0"/>
    <s v="Varennes"/>
    <d v="2019-02-21T00:00:00"/>
    <d v="2019-02-21T00:00:00"/>
    <s v="16h03"/>
    <s v="ACCÈS"/>
    <s v="Danger faible"/>
    <s v="Non"/>
    <m/>
    <s v="Femme"/>
    <n v="46"/>
  </r>
  <r>
    <s v="190220-015"/>
    <x v="0"/>
    <s v="Varennes"/>
    <d v="2019-02-20T00:00:00"/>
    <d v="2019-02-20T00:00:00"/>
    <s v="15h50"/>
    <s v="ACCÈS"/>
    <s v="Absence de danger"/>
    <s v="Non"/>
    <n v="42"/>
    <s v="Femme"/>
    <n v="20"/>
  </r>
  <r>
    <s v="191205-037"/>
    <x v="0"/>
    <s v="Varennes"/>
    <d v="2019-12-05T00:00:00"/>
    <d v="2019-12-05T00:00:00"/>
    <s v="21h28"/>
    <s v="ACCÈS"/>
    <s v="P.38 (non-consentant)"/>
    <s v="Oui"/>
    <n v="17"/>
    <s v="Homme"/>
    <n v="69"/>
  </r>
  <r>
    <s v="190217-013"/>
    <x v="0"/>
    <s v="Varennes"/>
    <d v="2019-02-17T00:00:00"/>
    <d v="2019-02-17T00:00:00"/>
    <s v="16h03"/>
    <s v="ACCÈS"/>
    <s v="Absence de danger"/>
    <s v="Non"/>
    <m/>
    <s v="Homme"/>
    <n v="27"/>
  </r>
  <r>
    <s v="190215-014"/>
    <x v="0"/>
    <s v="Varennes"/>
    <d v="2019-02-15T00:00:00"/>
    <d v="2019-02-15T00:00:00"/>
    <s v="12h23"/>
    <s v="ACCÈS"/>
    <s v="Danger grave et immédiat"/>
    <s v="Oui"/>
    <n v="99"/>
    <s v="Homme"/>
    <n v="69"/>
  </r>
  <r>
    <s v="190121-001"/>
    <x v="0"/>
    <s v="Varennes"/>
    <d v="2019-01-21T00:00:00"/>
    <d v="2019-01-21T00:00:00"/>
    <s v="02h10"/>
    <s v="ACCÈS"/>
    <s v="Danger grave et immédiat"/>
    <s v="Oui"/>
    <s v="51 mins"/>
    <s v="Femme"/>
    <n v="39"/>
  </r>
  <r>
    <s v="190120-004"/>
    <x v="0"/>
    <s v="Varennes"/>
    <d v="2019-01-20T00:00:00"/>
    <d v="2019-01-20T00:00:00"/>
    <s v="09h15"/>
    <s v="ACCÈS"/>
    <s v="Absence de danger"/>
    <s v="Non"/>
    <m/>
    <s v="Homme"/>
    <n v="51"/>
  </r>
  <r>
    <s v="190115-026"/>
    <x v="0"/>
    <s v="Varennes"/>
    <d v="2019-01-15T00:00:00"/>
    <d v="2019-01-15T00:00:00"/>
    <s v="20h30"/>
    <s v="ACCÈS"/>
    <s v="Danger grave et immédiat"/>
    <s v="Oui"/>
    <s v="22 mins"/>
    <s v="Femme"/>
    <n v="21"/>
  </r>
  <r>
    <s v="191227-039"/>
    <x v="0"/>
    <s v="Varennes"/>
    <d v="2019-12-27T00:00:00"/>
    <d v="2019-12-27T00:00:00"/>
    <s v="20h40"/>
    <m/>
    <s v="Tentative de suicide"/>
    <s v="Oui"/>
    <n v="22"/>
    <s v="Femme"/>
    <n v="55"/>
  </r>
  <r>
    <s v="190110-007"/>
    <x v="0"/>
    <s v="Verchères"/>
    <d v="2019-01-10T00:00:00"/>
    <d v="2019-01-10T00:00:00"/>
    <s v="05h45"/>
    <m/>
    <s v="P.38 (non-consentant)"/>
    <s v="Oui"/>
    <s v="68 mins"/>
    <s v="Homme"/>
    <n v="57"/>
  </r>
  <r>
    <s v="190512-023"/>
    <x v="0"/>
    <s v="Verchères"/>
    <d v="2019-05-12T00:00:00"/>
    <d v="2019-05-12T00:00:00"/>
    <s v="16h06"/>
    <s v="ACCÈS"/>
    <s v="P.38 (non-consentant)"/>
    <s v="Oui"/>
    <n v="45"/>
    <s v="Homme"/>
    <n v="40"/>
  </r>
  <r>
    <s v="190526-022"/>
    <x v="0"/>
    <s v="Verchères"/>
    <d v="2019-05-26T00:00:00"/>
    <d v="2019-05-26T00:00:00"/>
    <s v="22h28"/>
    <s v="ACCÈS"/>
    <s v="P.38 (non-consentant)"/>
    <s v="Oui"/>
    <n v="55"/>
    <s v="Homme"/>
    <n v="55"/>
  </r>
  <r>
    <s v="190528-026"/>
    <x v="0"/>
    <s v="Verchères"/>
    <d v="2019-05-28T00:00:00"/>
    <d v="2019-05-28T00:00:00"/>
    <s v="21h00"/>
    <s v="ACCÈS"/>
    <s v="P.38 (non-consentant)"/>
    <s v="Oui"/>
    <n v="45"/>
    <s v="Femme"/>
    <n v="87"/>
  </r>
  <r>
    <s v="190717-043"/>
    <x v="0"/>
    <s v="Verchères"/>
    <d v="2019-07-17T00:00:00"/>
    <d v="2019-07-17T00:00:00"/>
    <s v="21h21"/>
    <m/>
    <s v="Tentative de suicide"/>
    <s v="Oui"/>
    <n v="37"/>
    <s v="Homme"/>
    <n v="26"/>
  </r>
  <r>
    <s v="190615-001a"/>
    <x v="0"/>
    <s v="Verchères"/>
    <d v="2019-06-15T00:00:00"/>
    <d v="2019-06-15T00:00:00"/>
    <m/>
    <m/>
    <s v="Absence de danger"/>
    <s v="Non"/>
    <m/>
    <s v="Femme"/>
    <n v="27"/>
  </r>
  <r>
    <s v="190612-007"/>
    <x v="0"/>
    <s v="Verchères"/>
    <d v="2019-06-12T00:00:00"/>
    <d v="2019-06-12T00:00:00"/>
    <s v="11H12"/>
    <s v="DPJ/CAFE"/>
    <s v="Absence de danger"/>
    <s v="Non"/>
    <m/>
    <s v="Femme"/>
    <n v="14"/>
  </r>
  <r>
    <s v="190811-021"/>
    <x v="0"/>
    <s v="Verchères"/>
    <d v="2019-08-11T00:00:00"/>
    <d v="2019-08-11T00:00:00"/>
    <s v="17h30"/>
    <s v="ACCÈS"/>
    <s v="P.38 (non-consentant)"/>
    <s v="Oui"/>
    <n v="57"/>
    <s v="Homme"/>
    <n v="39"/>
  </r>
  <r>
    <s v="190528-027"/>
    <x v="0"/>
    <s v="Verchères"/>
    <d v="2019-05-28T00:00:00"/>
    <d v="2019-05-28T00:00:00"/>
    <s v="22h10"/>
    <m/>
    <s v="Danger faible"/>
    <s v="Oui"/>
    <n v="20"/>
    <s v="Homme"/>
    <n v="58"/>
  </r>
  <r>
    <s v="190517-015"/>
    <x v="0"/>
    <s v="Verchères"/>
    <d v="2019-05-17T00:00:00"/>
    <d v="2019-05-17T00:00:00"/>
    <s v="14h10"/>
    <m/>
    <m/>
    <s v="Oui"/>
    <n v="70"/>
    <s v="Femme"/>
    <n v="94"/>
  </r>
  <r>
    <s v="191104-006"/>
    <x v="0"/>
    <s v="Verchères"/>
    <d v="2019-11-04T00:00:00"/>
    <d v="2019-11-04T00:00:00"/>
    <s v="09h45"/>
    <m/>
    <s v="Tentative de suicide"/>
    <s v="Oui"/>
    <n v="52"/>
    <s v="Femme"/>
    <n v="55"/>
  </r>
  <r>
    <s v="190308-028"/>
    <x v="0"/>
    <s v="Verchères"/>
    <d v="2019-03-08T00:00:00"/>
    <d v="2019-03-08T00:00:00"/>
    <s v="21h23"/>
    <s v="DPJ/CAFE"/>
    <s v="Danger faible"/>
    <s v="Non"/>
    <m/>
    <s v="Femme"/>
    <n v="13"/>
  </r>
  <r>
    <s v="190304-030"/>
    <x v="0"/>
    <s v="Verchères"/>
    <d v="2019-03-06T00:00:00"/>
    <d v="2019-03-06T00:00:00"/>
    <m/>
    <s v="ACCÈS"/>
    <s v="Absence de danger"/>
    <s v="Non"/>
    <m/>
    <s v="Femme"/>
    <n v="23"/>
  </r>
  <r>
    <s v="190227-034"/>
    <x v="0"/>
    <s v="Verchères"/>
    <d v="2019-02-27T00:00:00"/>
    <d v="2019-02-27T00:00:00"/>
    <s v="17h20"/>
    <m/>
    <m/>
    <s v="Oui"/>
    <n v="100"/>
    <s v="Homme"/>
    <n v="29"/>
  </r>
  <r>
    <s v="190222-008"/>
    <x v="0"/>
    <s v="Verchères"/>
    <d v="2019-02-22T00:00:00"/>
    <d v="2019-02-22T00:00:00"/>
    <s v="11h30"/>
    <s v="DPJ/CAFE"/>
    <s v="Danger modéré"/>
    <s v="Non"/>
    <m/>
    <s v="Homme"/>
    <n v="7"/>
  </r>
  <r>
    <s v="191231-014a"/>
    <x v="1"/>
    <s v="Beloeil"/>
    <d v="2019-12-31T00:00:00"/>
    <d v="2019-12-31T00:00:00"/>
    <s v="14h06"/>
    <s v="ACCÈS"/>
    <s v="Tentative de suicide"/>
    <s v="Oui"/>
    <n v="32"/>
    <s v="Homme"/>
    <n v="51"/>
  </r>
  <r>
    <s v="191218-003"/>
    <x v="1"/>
    <s v="Beloeil"/>
    <d v="2019-12-18T00:00:00"/>
    <d v="2019-12-18T00:00:00"/>
    <s v="00h11"/>
    <s v="DPJ/CAFE"/>
    <s v="Danger faible"/>
    <s v="Non"/>
    <m/>
    <s v="Femme"/>
    <n v="13"/>
  </r>
  <r>
    <s v="191217-039"/>
    <x v="1"/>
    <s v="Beloeil"/>
    <d v="2019-12-17T00:00:00"/>
    <d v="2019-12-17T00:00:00"/>
    <s v="22h24"/>
    <s v="ACCÈS"/>
    <s v="Absence de danger"/>
    <s v="Non"/>
    <m/>
    <s v="Homme"/>
    <n v="38"/>
  </r>
  <r>
    <s v="191214-005"/>
    <x v="1"/>
    <s v="Beloeil"/>
    <d v="2019-12-14T00:00:00"/>
    <d v="2019-12-14T00:00:00"/>
    <s v="10h56"/>
    <s v="ACCÈS"/>
    <s v="Danger faible"/>
    <s v="Non"/>
    <m/>
    <s v="Homme"/>
    <n v="48"/>
  </r>
  <r>
    <s v="191214-021"/>
    <x v="1"/>
    <s v="Beloeil"/>
    <d v="2019-12-14T00:00:00"/>
    <d v="2019-12-14T00:00:00"/>
    <m/>
    <s v="ACCÈS"/>
    <s v="Absence de danger"/>
    <s v="Non"/>
    <m/>
    <s v="Homme"/>
    <n v="24"/>
  </r>
  <r>
    <s v="191213-027"/>
    <x v="1"/>
    <s v="Beloeil"/>
    <d v="2019-12-13T00:00:00"/>
    <d v="2019-12-13T00:00:00"/>
    <s v="18h00"/>
    <s v="ACCÈS"/>
    <s v="P.38 (non-consentant)"/>
    <s v="Oui"/>
    <n v="40"/>
    <s v="Femme"/>
    <n v="21"/>
  </r>
  <r>
    <s v="191213-009"/>
    <x v="1"/>
    <s v="Beloeil"/>
    <d v="2019-12-13T00:00:00"/>
    <d v="2019-12-13T00:00:00"/>
    <s v="10h40"/>
    <s v="ACCÈS"/>
    <s v="Danger faible"/>
    <s v="Non"/>
    <m/>
    <s v="Homme"/>
    <n v="49"/>
  </r>
  <r>
    <s v="191212-033"/>
    <x v="1"/>
    <s v="Beloeil"/>
    <d v="2019-12-12T00:00:00"/>
    <d v="2019-12-12T00:00:00"/>
    <s v="23h45"/>
    <s v="ACCÈS"/>
    <s v="Absence de danger"/>
    <s v="Non"/>
    <m/>
    <s v="Femme"/>
    <n v="66"/>
  </r>
  <r>
    <s v="191209-022"/>
    <x v="1"/>
    <s v="Beloeil"/>
    <d v="2019-12-09T00:00:00"/>
    <d v="2019-12-09T00:00:00"/>
    <s v="15h15"/>
    <m/>
    <s v="P.38 (non-consentant)"/>
    <s v="Oui"/>
    <n v="45"/>
    <s v="Femme"/>
    <n v="15"/>
  </r>
  <r>
    <s v="191209-021"/>
    <x v="1"/>
    <s v="Beloeil"/>
    <d v="2019-12-09T00:00:00"/>
    <d v="2019-12-09T00:00:00"/>
    <s v="16h35"/>
    <s v="ACCÈS"/>
    <s v="P.38 (non-consentant)"/>
    <s v="Oui"/>
    <m/>
    <s v="Homme"/>
    <n v="42"/>
  </r>
  <r>
    <s v="191208-006"/>
    <x v="1"/>
    <s v="Beloeil"/>
    <d v="2019-12-08T00:00:00"/>
    <d v="2019-12-08T00:00:00"/>
    <s v="11h45"/>
    <s v="ACCÈS"/>
    <s v="Danger faible"/>
    <s v="Non"/>
    <m/>
    <s v="Homme"/>
    <n v="54"/>
  </r>
  <r>
    <s v="191204-010"/>
    <x v="1"/>
    <s v="Beloeil"/>
    <d v="2019-12-04T00:00:00"/>
    <d v="2019-12-04T00:00:00"/>
    <s v="11h00"/>
    <s v="ACCÈS"/>
    <s v="Danger faible"/>
    <s v="Non"/>
    <m/>
    <s v="Homme"/>
    <n v="29"/>
  </r>
  <r>
    <s v="191202-009"/>
    <x v="1"/>
    <s v="Beloeil"/>
    <d v="2019-12-02T00:00:00"/>
    <d v="2019-12-02T00:00:00"/>
    <s v="12h30"/>
    <s v="DPJ/CAFE"/>
    <s v="Danger faible"/>
    <s v="Non"/>
    <m/>
    <s v="Homme"/>
    <n v="16"/>
  </r>
  <r>
    <s v="191128-026"/>
    <x v="1"/>
    <s v="Beloeil"/>
    <d v="2019-11-28T00:00:00"/>
    <d v="2019-11-28T00:00:00"/>
    <s v="17h15"/>
    <s v="ACCÈS"/>
    <s v="Danger modéré"/>
    <s v="Non"/>
    <m/>
    <s v="Femme"/>
    <n v="42"/>
  </r>
  <r>
    <s v="191128-045"/>
    <x v="1"/>
    <s v="Beloeil"/>
    <d v="2019-11-28T00:00:00"/>
    <d v="2019-11-28T00:00:00"/>
    <s v="19h30"/>
    <s v="ACCÈS"/>
    <s v="Danger faible"/>
    <s v="Non"/>
    <m/>
    <s v="Homme"/>
    <n v="58"/>
  </r>
  <r>
    <s v="191117-009"/>
    <x v="1"/>
    <s v="Beloeil"/>
    <d v="2019-11-17T00:00:00"/>
    <d v="2019-11-17T00:00:00"/>
    <s v="12h25"/>
    <s v="ACCÈS"/>
    <s v="P.38 (non-consentant)"/>
    <s v="Oui"/>
    <n v="36"/>
    <s v="Homme"/>
    <n v="28"/>
  </r>
  <r>
    <s v="191116-015"/>
    <x v="1"/>
    <s v="Beloeil"/>
    <d v="2019-11-16T00:00:00"/>
    <d v="2019-11-16T00:00:00"/>
    <s v="16h15"/>
    <s v="ACCÈS"/>
    <s v="Danger faible"/>
    <s v="Non"/>
    <m/>
    <s v="Homme"/>
    <n v="28"/>
  </r>
  <r>
    <s v="191110-007"/>
    <x v="1"/>
    <s v="Beloeil"/>
    <d v="2019-11-10T00:00:00"/>
    <d v="2019-11-10T00:00:00"/>
    <s v="08h40"/>
    <s v="ACCÈS"/>
    <s v="Danger faible"/>
    <s v="Non"/>
    <m/>
    <s v="Homme"/>
    <n v="40"/>
  </r>
  <r>
    <s v="191107-021"/>
    <x v="1"/>
    <s v="Beloeil"/>
    <d v="2019-11-07T00:00:00"/>
    <d v="2019-11-07T00:00:00"/>
    <s v="17h18"/>
    <s v="DPJ/CAFE"/>
    <s v="P.38 (non-consentant)"/>
    <s v="Oui"/>
    <n v="30"/>
    <s v="Femme"/>
    <n v="17"/>
  </r>
  <r>
    <s v="191107-034"/>
    <x v="1"/>
    <s v="Beloeil"/>
    <d v="2019-11-07T00:00:00"/>
    <d v="2019-11-07T00:00:00"/>
    <s v="21H31"/>
    <s v="ACCÈS"/>
    <s v="P.38 (non-consentant)"/>
    <s v="Oui"/>
    <n v="49"/>
    <s v="Femme"/>
    <n v="48"/>
  </r>
  <r>
    <s v="191106-017"/>
    <x v="1"/>
    <s v="Beloeil"/>
    <d v="2019-11-06T00:00:00"/>
    <d v="2019-11-06T00:00:00"/>
    <s v="14h45"/>
    <s v="DPJ/CAFE"/>
    <s v="absence de transport"/>
    <s v="Non"/>
    <m/>
    <s v="Femme"/>
    <n v="17"/>
  </r>
  <r>
    <s v="191105-030A"/>
    <x v="1"/>
    <s v="Beloeil"/>
    <d v="2019-11-05T00:00:00"/>
    <d v="2019-11-05T00:00:00"/>
    <s v="23H20"/>
    <s v="DPJ/CAFE"/>
    <s v="absence de transport"/>
    <s v="Non"/>
    <m/>
    <s v="Femme"/>
    <n v="17"/>
  </r>
  <r>
    <s v="191027-030"/>
    <x v="1"/>
    <s v="Beloeil"/>
    <d v="2019-10-27T00:00:00"/>
    <d v="2019-10-27T00:00:00"/>
    <s v="00h00"/>
    <s v="ACCÈS"/>
    <s v="Danger grave et immédiat"/>
    <s v="Oui"/>
    <n v="25"/>
    <s v="Femme"/>
    <n v="18"/>
  </r>
  <r>
    <s v="191023-032"/>
    <x v="1"/>
    <s v="Beloeil"/>
    <d v="2019-10-23T00:00:00"/>
    <d v="2019-10-23T00:00:00"/>
    <s v="22h14"/>
    <s v="ACCÈS"/>
    <s v="P.38 (non-consentant)"/>
    <s v="Oui"/>
    <n v="35"/>
    <s v="Femme"/>
    <n v="48"/>
  </r>
  <r>
    <s v="191022-038"/>
    <x v="1"/>
    <s v="Beloeil"/>
    <d v="2019-10-21T00:00:00"/>
    <d v="2019-10-21T00:00:00"/>
    <s v="23h30"/>
    <s v="ACCÈS"/>
    <s v="Danger faible"/>
    <s v="Non"/>
    <m/>
    <s v="Homme"/>
    <n v="30"/>
  </r>
  <r>
    <s v="191019-036"/>
    <x v="1"/>
    <s v="Beloeil"/>
    <d v="2019-10-19T00:00:00"/>
    <d v="2019-10-19T00:00:00"/>
    <s v="23h36"/>
    <s v="ACCÈS"/>
    <s v="Danger faible"/>
    <s v="Non"/>
    <m/>
    <s v="Homme"/>
    <n v="29"/>
  </r>
  <r>
    <s v="191015-009"/>
    <x v="1"/>
    <s v="Beloeil"/>
    <d v="2019-10-15T00:00:00"/>
    <d v="2019-10-15T00:00:00"/>
    <s v="09h30"/>
    <s v="ACCÈS"/>
    <s v="Danger grave mais non immédiat"/>
    <s v="Oui"/>
    <n v="28"/>
    <s v="Femme"/>
    <n v="74"/>
  </r>
  <r>
    <s v="191006-018"/>
    <x v="1"/>
    <s v="Beloeil"/>
    <d v="2019-10-06T00:00:00"/>
    <d v="2019-10-06T00:00:00"/>
    <s v="20h35"/>
    <s v="ACCÈS"/>
    <s v="P.38 (non-consentant)"/>
    <s v="Oui"/>
    <n v="20"/>
    <s v="Homme"/>
    <n v="24"/>
  </r>
  <r>
    <s v="191005-017"/>
    <x v="1"/>
    <s v="Beloeil"/>
    <d v="2019-10-05T00:00:00"/>
    <d v="2019-10-05T00:00:00"/>
    <s v="16h31"/>
    <s v="ACCÈS"/>
    <s v="Danger faible"/>
    <s v="Non"/>
    <m/>
    <s v="Femme"/>
    <n v="53"/>
  </r>
  <r>
    <s v="191002-030"/>
    <x v="1"/>
    <s v="Beloeil"/>
    <d v="2019-10-02T00:00:00"/>
    <d v="2019-10-02T00:00:00"/>
    <s v="20h10"/>
    <s v="ACCÈS"/>
    <s v="P.38 (non-consentant)"/>
    <s v="Oui"/>
    <n v="25"/>
    <s v="Femme"/>
    <n v="53"/>
  </r>
  <r>
    <s v="190926-022"/>
    <x v="1"/>
    <s v="Beloeil"/>
    <d v="2019-09-26T00:00:00"/>
    <d v="2019-09-26T00:00:00"/>
    <s v="16h30"/>
    <s v="ACCÈS"/>
    <s v="Absence de danger"/>
    <s v="Non"/>
    <m/>
    <s v="Homme"/>
    <n v="27"/>
  </r>
  <r>
    <s v="190926-03"/>
    <x v="1"/>
    <s v="Beloeil"/>
    <d v="2019-09-26T00:00:00"/>
    <d v="2019-09-26T00:00:00"/>
    <s v="20h30"/>
    <m/>
    <m/>
    <s v="Oui"/>
    <n v="26"/>
    <s v="Homme"/>
    <n v="32"/>
  </r>
  <r>
    <s v="190920-016"/>
    <x v="1"/>
    <s v="Beloeil"/>
    <d v="2019-09-20T00:00:00"/>
    <d v="2019-09-20T00:00:00"/>
    <s v="13h23"/>
    <s v="ACCÈS"/>
    <s v="Absence de danger"/>
    <s v="Non"/>
    <m/>
    <s v="Femme"/>
    <n v="27"/>
  </r>
  <r>
    <s v="190916-035"/>
    <x v="1"/>
    <s v="Beloeil"/>
    <d v="2019-09-16T00:00:00"/>
    <d v="2019-09-16T00:00:00"/>
    <s v="23h00"/>
    <m/>
    <s v="Tentative de suicide"/>
    <s v="Oui"/>
    <n v="30"/>
    <s v="Femme"/>
    <n v="48"/>
  </r>
  <r>
    <s v="190915-005"/>
    <x v="1"/>
    <s v="Beloeil"/>
    <d v="2019-09-15T00:00:00"/>
    <d v="2019-09-15T00:00:00"/>
    <s v="07h40"/>
    <m/>
    <s v="P.38 (non-consentant)"/>
    <s v="Oui"/>
    <n v="30"/>
    <s v="Homme"/>
    <n v="76"/>
  </r>
  <r>
    <s v="190910-019"/>
    <x v="1"/>
    <s v="Beloeil"/>
    <d v="2019-09-10T00:00:00"/>
    <d v="2019-09-10T00:00:00"/>
    <s v="16h05"/>
    <s v="CCPSHRR"/>
    <s v="Danger faible"/>
    <s v="Non"/>
    <m/>
    <s v="Femme"/>
    <n v="53"/>
  </r>
  <r>
    <s v="190907-019"/>
    <x v="1"/>
    <s v="Beloeil"/>
    <d v="2019-09-07T00:00:00"/>
    <d v="2019-09-07T00:00:00"/>
    <s v="13h45"/>
    <m/>
    <s v="Tentative de suicide"/>
    <s v="Oui"/>
    <n v="43"/>
    <s v="Homme"/>
    <n v="66"/>
  </r>
  <r>
    <s v="190904-025"/>
    <x v="1"/>
    <s v="Beloeil"/>
    <d v="2019-09-04T00:00:00"/>
    <d v="2019-09-04T00:00:00"/>
    <s v="20h15"/>
    <m/>
    <s v="P.38 (non-consentant)"/>
    <s v="Oui"/>
    <n v="38"/>
    <s v="Homme"/>
    <n v="33"/>
  </r>
  <r>
    <s v="190903-033"/>
    <x v="1"/>
    <s v="Beloeil"/>
    <d v="2019-09-03T00:00:00"/>
    <d v="2019-09-03T00:00:00"/>
    <s v="16h20"/>
    <m/>
    <s v="Danger faible"/>
    <s v="Non"/>
    <m/>
    <s v="Femme"/>
    <n v="23"/>
  </r>
  <r>
    <s v="190901-025"/>
    <x v="1"/>
    <s v="Beloeil"/>
    <d v="2019-09-01T00:00:00"/>
    <d v="2019-09-01T00:00:00"/>
    <s v="16h55"/>
    <m/>
    <s v="Tentative de suicide"/>
    <s v="Oui"/>
    <n v="47"/>
    <s v="Homme"/>
    <n v="24"/>
  </r>
  <r>
    <s v="190823-028"/>
    <x v="1"/>
    <s v="Beloeil"/>
    <d v="2019-08-28T00:00:00"/>
    <d v="2019-08-28T00:00:00"/>
    <s v="18h20"/>
    <m/>
    <s v="Tentative de suicide"/>
    <s v="Oui"/>
    <m/>
    <s v="Femme"/>
    <n v="42"/>
  </r>
  <r>
    <s v="190826-035"/>
    <x v="1"/>
    <s v="Beloeil"/>
    <d v="2019-08-26T00:00:00"/>
    <d v="2019-08-26T00:00:00"/>
    <s v="02h00"/>
    <m/>
    <s v="P.38 (non-consentant)"/>
    <s v="Oui"/>
    <n v="48"/>
    <s v="Homme"/>
    <n v="15"/>
  </r>
  <r>
    <s v="190826-017"/>
    <x v="1"/>
    <s v="Beloeil"/>
    <d v="2019-08-26T00:00:00"/>
    <d v="2019-08-26T00:00:00"/>
    <s v="15h30"/>
    <s v="DPJ/CAFE"/>
    <s v="Absence de danger"/>
    <s v="Non"/>
    <m/>
    <s v="Homme"/>
    <n v="9"/>
  </r>
  <r>
    <s v="190821-002"/>
    <x v="1"/>
    <s v="Beloeil"/>
    <d v="2019-08-21T00:00:00"/>
    <d v="2019-08-21T00:00:00"/>
    <s v="02h20"/>
    <m/>
    <s v="Danger modéré"/>
    <s v="Oui"/>
    <n v="27"/>
    <s v="Femme"/>
    <n v="25"/>
  </r>
  <r>
    <s v="190819-012"/>
    <x v="1"/>
    <s v="Beloeil"/>
    <d v="2019-08-20T00:00:00"/>
    <d v="2019-08-20T00:00:00"/>
    <s v="08h00"/>
    <s v="ACCÈS"/>
    <s v="Danger faible"/>
    <s v="Non"/>
    <m/>
    <s v="Homme"/>
    <n v="57"/>
  </r>
  <r>
    <s v="180816-005"/>
    <x v="1"/>
    <s v="Beloeil"/>
    <d v="2019-08-16T00:00:00"/>
    <d v="2019-08-16T00:00:00"/>
    <s v="06h45"/>
    <m/>
    <s v="Danger grave et immédiat"/>
    <s v="Oui"/>
    <n v="50"/>
    <s v="Femme"/>
    <n v="29"/>
  </r>
  <r>
    <s v="190816-030"/>
    <x v="1"/>
    <s v="Beloeil"/>
    <d v="2019-08-16T00:00:00"/>
    <d v="2019-08-16T00:00:00"/>
    <s v="15h30"/>
    <s v="DIVERS"/>
    <s v="P.38 (non-consentant)"/>
    <s v="Oui"/>
    <m/>
    <s v="Femme"/>
    <n v="51"/>
  </r>
  <r>
    <s v="190808-021"/>
    <x v="1"/>
    <s v="Beloeil"/>
    <d v="2019-08-08T00:00:00"/>
    <d v="2019-08-08T00:00:00"/>
    <s v="17h45"/>
    <m/>
    <s v="P.38 (non-consentant)"/>
    <s v="Oui"/>
    <n v="40"/>
    <s v="Femme"/>
    <n v="57"/>
  </r>
  <r>
    <s v="190802-002"/>
    <x v="1"/>
    <s v="Beloeil"/>
    <d v="2019-08-02T00:00:00"/>
    <d v="2019-08-02T00:00:00"/>
    <s v="03h30"/>
    <m/>
    <s v="Danger modéré"/>
    <s v="Oui"/>
    <n v="50"/>
    <s v="Homme"/>
    <n v="40"/>
  </r>
  <r>
    <s v="190731-030"/>
    <x v="1"/>
    <s v="Beloeil"/>
    <d v="2019-07-31T00:00:00"/>
    <d v="2019-07-31T00:00:00"/>
    <s v="21h12"/>
    <m/>
    <s v="P.38 (non-consentant)"/>
    <s v="Oui"/>
    <n v="70"/>
    <s v="Femme"/>
    <n v="17"/>
  </r>
  <r>
    <s v="190728-019"/>
    <x v="1"/>
    <s v="Beloeil"/>
    <d v="2019-07-28T00:00:00"/>
    <d v="2019-07-28T00:00:00"/>
    <s v="17h21"/>
    <m/>
    <s v="P.38 (non-consentant)"/>
    <s v="Oui"/>
    <n v="22"/>
    <s v="Homme"/>
    <n v="30"/>
  </r>
  <r>
    <s v="190717-023"/>
    <x v="1"/>
    <s v="Beloeil"/>
    <d v="2019-07-17T00:00:00"/>
    <d v="2019-07-17T00:00:00"/>
    <s v="14h55"/>
    <m/>
    <s v="Tentative de suicide"/>
    <s v="Oui"/>
    <n v="52"/>
    <s v="Homme"/>
    <n v="55"/>
  </r>
  <r>
    <s v="190715-002"/>
    <x v="1"/>
    <s v="Beloeil"/>
    <d v="2019-07-15T00:00:00"/>
    <d v="2019-07-15T00:00:00"/>
    <s v="02h45"/>
    <m/>
    <s v="P.38 (non-consentant)"/>
    <s v="Oui"/>
    <n v="24"/>
    <s v="Homme"/>
    <n v="39"/>
  </r>
  <r>
    <s v="190712-005"/>
    <x v="1"/>
    <s v="Beloeil"/>
    <d v="2019-07-12T00:00:00"/>
    <d v="2019-07-12T00:00:00"/>
    <s v="03H53"/>
    <m/>
    <s v="P.38 (non-consentant)"/>
    <s v="Oui"/>
    <n v="19"/>
    <s v="Homme"/>
    <n v="22"/>
  </r>
  <r>
    <s v="190711-028"/>
    <x v="1"/>
    <s v="Beloeil"/>
    <d v="2019-07-11T00:00:00"/>
    <d v="2019-07-11T00:00:00"/>
    <s v="19h26"/>
    <m/>
    <s v="P.38 (non-consentant)"/>
    <s v="Oui"/>
    <n v="31"/>
    <s v="Femme"/>
    <n v="40"/>
  </r>
  <r>
    <s v="190709-028"/>
    <x v="1"/>
    <s v="Beloeil"/>
    <d v="2019-07-09T00:00:00"/>
    <d v="2019-07-09T00:00:00"/>
    <s v="21h15"/>
    <m/>
    <s v="Danger grave et immédiat"/>
    <s v="Oui"/>
    <n v="26"/>
    <s v="Femme"/>
    <n v="57"/>
  </r>
  <r>
    <s v="190629-006"/>
    <x v="1"/>
    <s v="Beloeil"/>
    <d v="2019-06-29T00:00:00"/>
    <d v="2019-06-29T00:00:00"/>
    <s v="04H46"/>
    <m/>
    <s v="Danger modéré"/>
    <s v="Oui"/>
    <n v="51"/>
    <s v="Homme"/>
    <n v="19"/>
  </r>
  <r>
    <s v="190628-002"/>
    <x v="1"/>
    <s v="Beloeil"/>
    <d v="2019-06-28T00:00:00"/>
    <d v="2019-06-28T00:00:00"/>
    <s v="01H40"/>
    <m/>
    <s v="P.38 (non-consentant)"/>
    <s v="Oui"/>
    <s v="1H54"/>
    <s v="Homme"/>
    <n v="33"/>
  </r>
  <r>
    <s v="190626-038"/>
    <x v="1"/>
    <s v="Beloeil"/>
    <d v="2019-06-26T00:00:00"/>
    <d v="2019-06-26T00:00:00"/>
    <s v="22h44"/>
    <m/>
    <s v="Danger modéré"/>
    <s v="Oui"/>
    <n v="25"/>
    <s v="Homme"/>
    <n v="20"/>
  </r>
  <r>
    <s v="190625-022"/>
    <x v="1"/>
    <s v="Beloeil"/>
    <d v="2019-06-25T00:00:00"/>
    <d v="2019-06-25T00:00:00"/>
    <s v="17h20"/>
    <m/>
    <s v="P.38 (non-consentant)"/>
    <s v="Oui"/>
    <n v="40"/>
    <s v="Homme"/>
    <n v="39"/>
  </r>
  <r>
    <s v="190621-023a"/>
    <x v="1"/>
    <s v="Beloeil"/>
    <d v="2019-06-21T00:00:00"/>
    <d v="2019-06-21T00:00:00"/>
    <s v="15h33"/>
    <m/>
    <s v="P.38 (non-consentant)"/>
    <s v="Oui"/>
    <n v="26"/>
    <s v="Homme"/>
    <n v="88"/>
  </r>
  <r>
    <s v="190613-029"/>
    <x v="1"/>
    <s v="Beloeil"/>
    <d v="2019-06-13T00:00:00"/>
    <d v="2019-06-13T00:00:00"/>
    <s v="17h27"/>
    <m/>
    <s v="Danger grave et immédiat"/>
    <s v="Oui"/>
    <n v="21"/>
    <s v="Femme"/>
    <n v="55"/>
  </r>
  <r>
    <s v="190611-046"/>
    <x v="1"/>
    <s v="Beloeil"/>
    <d v="2019-06-11T00:00:00"/>
    <d v="2019-06-11T00:00:00"/>
    <s v="20H57"/>
    <s v="DPJ/CAFE"/>
    <s v="Danger faible"/>
    <s v="Non"/>
    <m/>
    <s v="Homme"/>
    <n v="15"/>
  </r>
  <r>
    <s v="190607-015"/>
    <x v="1"/>
    <s v="Beloeil"/>
    <d v="2019-06-07T00:00:00"/>
    <d v="2019-06-07T00:00:00"/>
    <s v="10h40"/>
    <m/>
    <s v="P.38 (non-consentant)"/>
    <s v="Oui"/>
    <n v="65"/>
    <s v="Homme"/>
    <n v="41"/>
  </r>
  <r>
    <s v="190604-029"/>
    <x v="1"/>
    <s v="Beloeil"/>
    <d v="2019-06-04T00:00:00"/>
    <d v="2019-06-04T00:00:00"/>
    <s v="17h28"/>
    <m/>
    <s v="P.38 (non-consentant)"/>
    <s v="Oui"/>
    <n v="40"/>
    <s v="Homme"/>
    <n v="41"/>
  </r>
  <r>
    <s v="190601-021"/>
    <x v="1"/>
    <s v="Beloeil"/>
    <d v="2019-06-01T00:00:00"/>
    <d v="2019-06-01T00:00:00"/>
    <s v="20h35"/>
    <m/>
    <s v="P.38 (non-consentant)"/>
    <s v="Oui"/>
    <n v="40"/>
    <s v="Homme"/>
    <n v="47"/>
  </r>
  <r>
    <s v="190531-035"/>
    <x v="1"/>
    <s v="Beloeil"/>
    <d v="2019-05-31T00:00:00"/>
    <d v="2019-05-31T00:00:00"/>
    <s v="21h19"/>
    <s v="DPJ/CAFE"/>
    <s v="Danger faible"/>
    <s v="Non"/>
    <m/>
    <s v="Femme"/>
    <n v="15"/>
  </r>
  <r>
    <s v="190527-020"/>
    <x v="1"/>
    <s v="Beloeil"/>
    <d v="2019-05-27T00:00:00"/>
    <d v="2019-05-27T00:00:00"/>
    <s v="20h25"/>
    <m/>
    <s v="P.38 (non-consentant)"/>
    <s v="Oui"/>
    <n v="48"/>
    <s v="Femme"/>
    <n v="23"/>
  </r>
  <r>
    <s v="190527-010"/>
    <x v="1"/>
    <s v="Beloeil"/>
    <d v="2019-05-27T00:00:00"/>
    <d v="2019-05-27T00:00:00"/>
    <s v="14h07"/>
    <m/>
    <m/>
    <s v="Oui"/>
    <n v="61"/>
    <s v="Homme"/>
    <n v="32"/>
  </r>
  <r>
    <s v="190525-006"/>
    <x v="1"/>
    <s v="Beloeil"/>
    <d v="2019-05-25T00:00:00"/>
    <d v="2019-05-25T00:00:00"/>
    <s v="07h26"/>
    <m/>
    <s v="Danger faible"/>
    <s v="Oui"/>
    <m/>
    <s v="Femme"/>
    <n v="65"/>
  </r>
  <r>
    <s v="190524-029"/>
    <x v="1"/>
    <s v="Beloeil"/>
    <d v="2019-05-24T00:00:00"/>
    <d v="2019-05-24T00:00:00"/>
    <s v="19h40"/>
    <m/>
    <s v="Tentative de suicide"/>
    <s v="Oui"/>
    <n v="33"/>
    <s v="Femme"/>
    <n v="55"/>
  </r>
  <r>
    <s v="190518-018"/>
    <x v="1"/>
    <s v="Beloeil"/>
    <d v="2019-05-18T00:00:00"/>
    <d v="2019-05-18T00:00:00"/>
    <s v="20h54"/>
    <m/>
    <s v="P.38 (non-consentant)"/>
    <s v="Oui"/>
    <n v="20"/>
    <s v="Homme"/>
    <n v="47"/>
  </r>
  <r>
    <s v="190511-017"/>
    <x v="1"/>
    <s v="Beloeil"/>
    <d v="2019-05-11T00:00:00"/>
    <d v="2019-05-11T00:00:00"/>
    <s v="17h27"/>
    <m/>
    <s v="P.38 (non-consentant)"/>
    <s v="Oui"/>
    <n v="20"/>
    <s v="Homme"/>
    <n v="66"/>
  </r>
  <r>
    <s v="190510-001"/>
    <x v="1"/>
    <s v="Beloeil"/>
    <d v="2019-05-10T00:00:00"/>
    <d v="2019-05-10T00:00:00"/>
    <s v="04h06"/>
    <m/>
    <s v="P.38 (non-consentant)"/>
    <s v="Oui"/>
    <m/>
    <s v="Femme"/>
    <n v="48"/>
  </r>
  <r>
    <s v="190510-004"/>
    <x v="1"/>
    <s v="Beloeil"/>
    <d v="2019-05-10T00:00:00"/>
    <d v="2019-05-10T00:00:00"/>
    <s v="07h56"/>
    <m/>
    <s v="P.38 (non-consentant)"/>
    <s v="Oui"/>
    <n v="26"/>
    <s v="Femme"/>
    <n v="29"/>
  </r>
  <r>
    <s v="190506-043"/>
    <x v="1"/>
    <s v="Beloeil"/>
    <d v="2019-05-06T00:00:00"/>
    <d v="2019-05-06T00:00:00"/>
    <s v="23h10"/>
    <s v="DPJ/CAFE"/>
    <m/>
    <s v="Non"/>
    <m/>
    <s v="Homme"/>
    <n v="15"/>
  </r>
  <r>
    <s v="190501-011"/>
    <x v="1"/>
    <s v="Beloeil"/>
    <d v="2019-05-02T00:00:00"/>
    <d v="2019-05-02T00:00:00"/>
    <s v="11h38"/>
    <m/>
    <s v="P.38 (non-consentant)"/>
    <s v="Oui"/>
    <n v="32"/>
    <s v="Homme"/>
    <n v="47"/>
  </r>
  <r>
    <s v="190429-008"/>
    <x v="1"/>
    <s v="Beloeil"/>
    <d v="2019-04-29T00:00:00"/>
    <d v="2019-04-29T00:00:00"/>
    <s v="10h22"/>
    <m/>
    <s v="Danger modéré"/>
    <m/>
    <m/>
    <s v="Homme"/>
    <n v="35"/>
  </r>
  <r>
    <s v="190428-013"/>
    <x v="1"/>
    <s v="Beloeil"/>
    <d v="2019-04-28T00:00:00"/>
    <d v="2019-04-28T00:00:00"/>
    <s v="18h13"/>
    <s v="ACCÈS"/>
    <s v="Absence de danger"/>
    <s v="Non"/>
    <m/>
    <s v="Homme"/>
    <n v="28"/>
  </r>
  <r>
    <s v="190427-002"/>
    <x v="1"/>
    <s v="Beloeil"/>
    <d v="2019-04-27T00:00:00"/>
    <d v="2019-04-27T00:00:00"/>
    <s v="01h00"/>
    <m/>
    <s v="Tentative de suicide"/>
    <s v="Oui"/>
    <n v="30"/>
    <s v="Homme"/>
    <n v="60"/>
  </r>
  <r>
    <s v="190426-011"/>
    <x v="1"/>
    <s v="Beloeil"/>
    <d v="2019-04-26T00:00:00"/>
    <d v="2019-04-26T00:00:00"/>
    <s v="11h23"/>
    <m/>
    <s v="P.38 (non-consentant)"/>
    <s v="Oui"/>
    <n v="22"/>
    <s v="Homme"/>
    <n v="49"/>
  </r>
  <r>
    <s v="190421-023"/>
    <x v="1"/>
    <s v="Beloeil"/>
    <d v="2019-04-21T00:00:00"/>
    <d v="2019-04-21T00:00:00"/>
    <s v="19h00"/>
    <m/>
    <s v="P.38 (non-consentant)"/>
    <s v="Oui"/>
    <s v="?"/>
    <s v="Homme"/>
    <n v="24"/>
  </r>
  <r>
    <s v="190420-019"/>
    <x v="1"/>
    <s v="Beloeil"/>
    <d v="2019-04-20T00:00:00"/>
    <d v="2019-04-20T00:00:00"/>
    <s v="16h55"/>
    <m/>
    <s v="Danger faible"/>
    <s v="Non"/>
    <m/>
    <s v="Femme"/>
    <n v="56"/>
  </r>
  <r>
    <s v="190418-021"/>
    <x v="1"/>
    <s v="Beloeil"/>
    <d v="2019-04-18T00:00:00"/>
    <d v="2019-04-18T00:00:00"/>
    <s v="17h35"/>
    <m/>
    <s v="P.38 (non-consentant)"/>
    <s v="Oui"/>
    <s v="?"/>
    <s v="Femme"/>
    <n v="33"/>
  </r>
  <r>
    <s v="190417-022"/>
    <x v="1"/>
    <s v="Beloeil"/>
    <d v="2019-04-18T00:00:00"/>
    <d v="2019-04-18T00:00:00"/>
    <s v="18h16"/>
    <m/>
    <s v="P.38 (non-consentant)"/>
    <s v="Oui"/>
    <n v="52"/>
    <s v="Femme"/>
    <n v="49"/>
  </r>
  <r>
    <s v="190417-006"/>
    <x v="1"/>
    <s v="Beloeil"/>
    <d v="2019-04-17T00:00:00"/>
    <d v="2019-04-17T00:00:00"/>
    <s v="10h00"/>
    <m/>
    <s v="P.38 (non-consentant)"/>
    <s v="Oui"/>
    <n v="45"/>
    <s v="Homme"/>
    <n v="20"/>
  </r>
  <r>
    <s v="190412-030"/>
    <x v="1"/>
    <s v="Beloeil"/>
    <d v="2019-04-12T00:00:00"/>
    <d v="2019-04-12T00:00:00"/>
    <s v="23h06"/>
    <m/>
    <s v="P.38 (non-consentant)"/>
    <s v="Non"/>
    <m/>
    <s v="Femme"/>
    <n v="56"/>
  </r>
  <r>
    <s v="190411-025"/>
    <x v="1"/>
    <s v="Beloeil"/>
    <d v="2019-04-11T00:00:00"/>
    <d v="2019-04-11T00:00:00"/>
    <s v="22h23"/>
    <m/>
    <s v="P.38 (non-consentant)"/>
    <s v="Oui"/>
    <n v="27"/>
    <s v="Homme"/>
    <n v="32"/>
  </r>
  <r>
    <s v="190403-014"/>
    <x v="1"/>
    <s v="Beloeil"/>
    <d v="2019-04-03T00:00:00"/>
    <d v="2019-04-03T00:00:00"/>
    <s v="14h00"/>
    <s v="DPJ/CAFE"/>
    <s v="Absence de danger"/>
    <s v="Non"/>
    <m/>
    <s v="Femme"/>
    <n v="13"/>
  </r>
  <r>
    <s v="190331-011"/>
    <x v="1"/>
    <s v="Beloeil"/>
    <d v="2019-03-31T00:00:00"/>
    <d v="2019-03-31T00:00:00"/>
    <s v="20h15"/>
    <m/>
    <s v="P.38 (non-consentant)"/>
    <s v="Oui"/>
    <n v="45"/>
    <s v="Femme"/>
    <n v="24"/>
  </r>
  <r>
    <s v="190329-001"/>
    <x v="1"/>
    <s v="Beloeil"/>
    <d v="2019-03-29T00:00:00"/>
    <d v="2019-03-29T00:00:00"/>
    <s v="01h11"/>
    <m/>
    <s v="Danger faible"/>
    <s v="Non"/>
    <m/>
    <s v="Homme"/>
    <n v="38"/>
  </r>
  <r>
    <s v="190324-022"/>
    <x v="1"/>
    <s v="Beloeil"/>
    <d v="2019-03-24T00:00:00"/>
    <d v="2019-03-24T00:00:00"/>
    <s v="23h40"/>
    <m/>
    <s v="Danger grave et immédiat"/>
    <s v="Oui"/>
    <n v="15"/>
    <s v="Femme"/>
    <n v="33"/>
  </r>
  <r>
    <s v="190323-003"/>
    <x v="1"/>
    <s v="Beloeil"/>
    <d v="2019-03-23T00:00:00"/>
    <d v="2019-03-23T00:00:00"/>
    <s v="01h13"/>
    <m/>
    <s v="Tentative de suicide"/>
    <s v="Oui"/>
    <n v="50"/>
    <s v="Femme"/>
    <n v="48"/>
  </r>
  <r>
    <s v="190304-032"/>
    <x v="1"/>
    <s v="Beloeil"/>
    <d v="2019-03-06T00:00:00"/>
    <d v="2019-03-06T00:00:00"/>
    <s v="23h30"/>
    <m/>
    <s v="P.38 (non-consentant)"/>
    <s v="Oui"/>
    <n v="85"/>
    <s v="Homme"/>
    <n v="19"/>
  </r>
  <r>
    <s v="190302-004"/>
    <x v="1"/>
    <s v="Beloeil"/>
    <d v="2019-03-05T00:00:00"/>
    <d v="2019-03-05T00:00:00"/>
    <s v="04h20"/>
    <m/>
    <s v="Danger grave et immédiat"/>
    <s v="Oui"/>
    <n v="71"/>
    <s v="Femme"/>
    <n v="35"/>
  </r>
  <r>
    <s v="190206-015"/>
    <x v="1"/>
    <s v="Beloeil"/>
    <d v="2019-02-06T00:00:00"/>
    <d v="2019-02-06T00:00:00"/>
    <s v="12h00"/>
    <s v="CCPSHRR"/>
    <s v="Absence de danger"/>
    <s v="Non"/>
    <m/>
    <s v="Femme"/>
    <n v="28"/>
  </r>
  <r>
    <s v="190204-032"/>
    <x v="1"/>
    <s v="Beloeil"/>
    <d v="2019-02-04T00:00:00"/>
    <d v="2019-02-04T00:00:00"/>
    <s v="22h30"/>
    <m/>
    <s v="P.38 (non-consentant)"/>
    <s v="Oui"/>
    <n v="12"/>
    <s v="Homme"/>
    <n v="37"/>
  </r>
  <r>
    <s v="190127-08"/>
    <x v="1"/>
    <s v="Beloeil"/>
    <d v="2019-01-27T00:00:00"/>
    <d v="2019-01-27T00:00:00"/>
    <s v="13h45"/>
    <m/>
    <s v="Danger modéré"/>
    <s v="Oui"/>
    <n v="40"/>
    <s v="Femme"/>
    <n v="19"/>
  </r>
  <r>
    <s v="190125-021"/>
    <x v="1"/>
    <s v="Beloeil"/>
    <d v="2019-01-25T00:00:00"/>
    <d v="2019-01-25T00:00:00"/>
    <s v="16h40"/>
    <m/>
    <s v="P.38 (non-consentant)"/>
    <s v="Oui"/>
    <n v="39"/>
    <s v="Homme"/>
    <n v="32"/>
  </r>
  <r>
    <s v="191230-014"/>
    <x v="1"/>
    <s v="McMasterville"/>
    <d v="2019-12-30T00:00:00"/>
    <d v="2019-12-30T00:00:00"/>
    <s v="16h30"/>
    <s v="ACCÈS"/>
    <s v="Absence de danger"/>
    <s v="Non"/>
    <m/>
    <s v="Homme"/>
    <n v="27"/>
  </r>
  <r>
    <s v="191224-016a"/>
    <x v="1"/>
    <s v="McMasterville"/>
    <d v="2019-12-24T00:00:00"/>
    <d v="2019-12-24T00:00:00"/>
    <s v="22h00"/>
    <s v="ACCÈS"/>
    <s v="P.38 (non-consentant)"/>
    <s v="Oui"/>
    <n v="32"/>
    <s v="Femme"/>
    <n v="34"/>
  </r>
  <r>
    <s v="191217-035"/>
    <x v="1"/>
    <s v="McMasterville"/>
    <d v="2019-12-17T00:00:00"/>
    <d v="2019-12-17T00:00:00"/>
    <s v="22H10"/>
    <s v="ACCÈS"/>
    <s v="Danger faible"/>
    <s v="Non"/>
    <m/>
    <s v="Homme"/>
    <n v="27"/>
  </r>
  <r>
    <s v="191213-007"/>
    <x v="1"/>
    <s v="McMasterville"/>
    <d v="2019-12-13T00:00:00"/>
    <d v="2019-12-13T00:00:00"/>
    <s v="10h08"/>
    <s v="ACCÈS"/>
    <s v="Danger faible"/>
    <s v="Non"/>
    <m/>
    <s v="Femme"/>
    <n v="21"/>
  </r>
  <r>
    <s v="191206-001"/>
    <x v="1"/>
    <s v="McMasterville"/>
    <d v="2019-12-06T00:00:00"/>
    <d v="2019-12-06T00:00:00"/>
    <s v="03h13"/>
    <s v="ACCÈS"/>
    <s v="Danger faible"/>
    <s v="Non"/>
    <m/>
    <s v="Homme"/>
    <n v="24"/>
  </r>
  <r>
    <s v="191109-010"/>
    <x v="1"/>
    <s v="McMasterville"/>
    <d v="2019-11-09T00:00:00"/>
    <d v="2019-11-09T00:00:00"/>
    <s v="09h30"/>
    <s v="ACCÈS"/>
    <s v="P.38 (non-consentant)"/>
    <s v="Oui"/>
    <n v="33"/>
    <s v="Homme"/>
    <n v="30"/>
  </r>
  <r>
    <s v="191010-025"/>
    <x v="1"/>
    <s v="McMasterville"/>
    <d v="2019-10-10T00:00:00"/>
    <d v="2019-10-10T00:00:00"/>
    <s v="18h02"/>
    <s v="DPJ/CAFE"/>
    <s v="Absence de danger"/>
    <s v="Non"/>
    <m/>
    <s v="Homme"/>
    <n v="13"/>
  </r>
  <r>
    <s v="190925-017"/>
    <x v="1"/>
    <s v="McMasterville"/>
    <d v="2019-09-25T00:00:00"/>
    <d v="2019-09-25T00:00:00"/>
    <s v="14h27"/>
    <s v="CCPSHRR"/>
    <s v="Danger grave mais non immédiat"/>
    <s v="Oui"/>
    <n v="30"/>
    <s v="Homme"/>
    <n v="63"/>
  </r>
  <r>
    <s v="190916-027"/>
    <x v="1"/>
    <s v="McMasterville"/>
    <d v="2019-09-16T00:00:00"/>
    <d v="2019-09-16T00:00:00"/>
    <s v="18h46"/>
    <s v="ACCÈS"/>
    <s v="P.38 (non-consentant)"/>
    <s v="Oui"/>
    <n v="25"/>
    <s v="Homme"/>
    <n v="41"/>
  </r>
  <r>
    <s v="190910-028"/>
    <x v="1"/>
    <s v="McMasterville"/>
    <d v="2019-09-10T00:00:00"/>
    <d v="2019-09-10T00:00:00"/>
    <s v="23h45"/>
    <s v="CCPSHRR"/>
    <s v="Danger faible"/>
    <s v="Non"/>
    <m/>
    <s v="Femme"/>
    <n v="71"/>
  </r>
  <r>
    <s v="190826-020"/>
    <x v="1"/>
    <s v="McMasterville"/>
    <d v="2019-08-26T00:00:00"/>
    <d v="2019-08-26T00:00:00"/>
    <s v="18h06"/>
    <m/>
    <s v="Danger grave et immédiat"/>
    <s v="Oui"/>
    <m/>
    <s v="Homme"/>
    <n v="30"/>
  </r>
  <r>
    <s v="190825-001"/>
    <x v="1"/>
    <s v="McMasterville"/>
    <d v="2019-08-25T00:00:00"/>
    <d v="2019-08-25T00:00:00"/>
    <s v="00h50"/>
    <m/>
    <s v="Tentative de suicide"/>
    <s v="Oui"/>
    <n v="30"/>
    <s v="Homme"/>
    <n v="27"/>
  </r>
  <r>
    <s v="190819-026"/>
    <x v="1"/>
    <s v="McMasterville"/>
    <d v="2019-08-20T00:00:00"/>
    <d v="2019-08-20T00:00:00"/>
    <s v="00h00"/>
    <m/>
    <s v="Danger grave et immédiat"/>
    <s v="Oui"/>
    <n v="33"/>
    <s v="Homme"/>
    <n v="19"/>
  </r>
  <r>
    <s v="190811-003"/>
    <x v="1"/>
    <s v="McMasterville"/>
    <d v="2019-08-11T00:00:00"/>
    <d v="2019-08-11T00:00:00"/>
    <s v="01h42"/>
    <m/>
    <s v="P.38 (non-consentant)"/>
    <s v="Oui"/>
    <n v="18"/>
    <s v="Homme"/>
    <n v="37"/>
  </r>
  <r>
    <s v="190810-015"/>
    <x v="1"/>
    <s v="McMasterville"/>
    <d v="2019-08-10T00:00:00"/>
    <d v="2019-08-10T00:00:00"/>
    <s v="19h43"/>
    <m/>
    <s v="P.38 (non-consentant)"/>
    <s v="Oui"/>
    <n v="32"/>
    <s v="Homme"/>
    <n v="62"/>
  </r>
  <r>
    <s v="190808-020"/>
    <x v="1"/>
    <s v="McMasterville"/>
    <d v="2019-08-08T00:00:00"/>
    <d v="2019-08-08T00:00:00"/>
    <s v="17h19"/>
    <m/>
    <s v="P.38 (non-consentant)"/>
    <s v="Oui"/>
    <n v="32"/>
    <s v="Homme"/>
    <n v="53"/>
  </r>
  <r>
    <s v="190808-022a"/>
    <x v="1"/>
    <s v="McMasterville"/>
    <d v="2019-08-08T00:00:00"/>
    <d v="2019-08-08T00:00:00"/>
    <s v="18h00"/>
    <m/>
    <s v="P.38 (non-consentant)"/>
    <s v="Oui"/>
    <n v="46"/>
    <s v="Homme"/>
    <n v="27"/>
  </r>
  <r>
    <s v="190802-006"/>
    <x v="1"/>
    <s v="McMasterville"/>
    <d v="2019-08-02T00:00:00"/>
    <d v="2019-08-02T00:00:00"/>
    <s v="09h23"/>
    <m/>
    <s v="P.38 (non-consentant)"/>
    <s v="Oui"/>
    <n v="52"/>
    <s v="Homme"/>
    <n v="62"/>
  </r>
  <r>
    <s v="190801-003"/>
    <x v="1"/>
    <s v="McMasterville"/>
    <d v="2019-08-01T00:00:00"/>
    <d v="2019-08-01T00:00:00"/>
    <s v="2h30"/>
    <m/>
    <s v="P.38 (non-consentant)"/>
    <s v="Oui"/>
    <n v="38"/>
    <s v="Homme"/>
    <n v="26"/>
  </r>
  <r>
    <s v="190801-028a"/>
    <x v="1"/>
    <s v="McMasterville"/>
    <d v="2019-08-01T00:00:00"/>
    <d v="2019-08-01T00:00:00"/>
    <s v="20h45"/>
    <s v="ACCÈS"/>
    <s v="P.38 (non-consentant)"/>
    <s v="Oui"/>
    <n v="36"/>
    <s v="Homme"/>
    <n v="53"/>
  </r>
  <r>
    <s v="190720-010"/>
    <x v="1"/>
    <s v="McMasterville"/>
    <d v="2019-07-20T00:00:00"/>
    <d v="2019-07-20T00:00:00"/>
    <s v="14h36"/>
    <m/>
    <s v="Danger modéré"/>
    <s v="Non"/>
    <m/>
    <s v="Femme"/>
    <n v="42"/>
  </r>
  <r>
    <s v="190602-023"/>
    <x v="1"/>
    <s v="McMasterville"/>
    <d v="2019-06-02T00:00:00"/>
    <d v="2019-06-02T00:00:00"/>
    <s v="23h51"/>
    <m/>
    <m/>
    <s v="Oui"/>
    <n v="45"/>
    <s v="Homme"/>
    <n v="22"/>
  </r>
  <r>
    <s v="190522-013"/>
    <x v="1"/>
    <s v="McMasterville"/>
    <d v="2019-05-22T00:00:00"/>
    <d v="2019-05-22T00:00:00"/>
    <s v="14h20"/>
    <m/>
    <s v="Danger grave et immédiat"/>
    <s v="Oui"/>
    <n v="64"/>
    <s v="Homme"/>
    <n v="30"/>
  </r>
  <r>
    <s v="190514-013"/>
    <x v="1"/>
    <s v="McMasterville"/>
    <d v="2019-05-14T00:00:00"/>
    <d v="2019-05-14T00:00:00"/>
    <s v="12h20"/>
    <m/>
    <s v="P.38 (non-consentant)"/>
    <s v="Oui"/>
    <n v="20"/>
    <s v="Homme"/>
    <n v="79"/>
  </r>
  <r>
    <s v="190514-025"/>
    <x v="1"/>
    <s v="McMasterville"/>
    <d v="2019-05-14T00:00:00"/>
    <d v="2019-05-14T00:00:00"/>
    <s v="18h38"/>
    <m/>
    <s v="Danger faible"/>
    <s v="Oui"/>
    <m/>
    <s v="Homme"/>
    <n v="77"/>
  </r>
  <r>
    <s v="190512-020"/>
    <x v="1"/>
    <s v="McMasterville"/>
    <d v="2019-05-12T00:00:00"/>
    <d v="2019-05-12T00:00:00"/>
    <s v="16h28"/>
    <m/>
    <s v="P.38 (non-consentant)"/>
    <s v="Oui"/>
    <n v="16"/>
    <s v="Homme"/>
    <n v="31"/>
  </r>
  <r>
    <s v="190429-009"/>
    <x v="1"/>
    <s v="McMasterville"/>
    <d v="2019-04-29T00:00:00"/>
    <d v="2019-04-29T00:00:00"/>
    <s v="09h38"/>
    <m/>
    <m/>
    <s v="Oui"/>
    <m/>
    <s v="Femme"/>
    <n v="38"/>
  </r>
  <r>
    <s v="190421-001"/>
    <x v="1"/>
    <s v="McMasterville"/>
    <d v="2019-04-21T00:00:00"/>
    <d v="2019-04-21T00:00:00"/>
    <s v="01h09"/>
    <m/>
    <s v="P.38 (non-consentant)"/>
    <s v="Oui"/>
    <n v="38"/>
    <s v="Femme"/>
    <n v="22"/>
  </r>
  <r>
    <s v="190419-001"/>
    <x v="1"/>
    <s v="McMasterville"/>
    <d v="2019-04-19T00:00:00"/>
    <d v="2019-04-19T00:00:00"/>
    <s v="14h35"/>
    <m/>
    <s v="Danger grave et immédiat"/>
    <s v="Oui"/>
    <s v="?"/>
    <s v="Homme"/>
    <n v="62"/>
  </r>
  <r>
    <s v="190329-002"/>
    <x v="1"/>
    <s v="McMasterville"/>
    <d v="2019-03-29T00:00:00"/>
    <d v="2019-03-29T00:00:00"/>
    <s v="02h05"/>
    <m/>
    <s v="P.38 (non-consentant)"/>
    <s v="Oui"/>
    <n v="22"/>
    <s v="Homme"/>
    <n v="31"/>
  </r>
  <r>
    <s v="190323-027"/>
    <x v="1"/>
    <s v="McMasterville"/>
    <d v="2019-03-23T00:00:00"/>
    <d v="2019-03-23T00:00:00"/>
    <s v="17h35"/>
    <m/>
    <s v="Danger grave et immédiat"/>
    <s v="Oui"/>
    <n v="26"/>
    <s v="Homme"/>
    <n v="63"/>
  </r>
  <r>
    <s v="190313-006"/>
    <x v="1"/>
    <s v="McMasterville"/>
    <d v="2019-03-13T00:00:00"/>
    <d v="2019-03-13T00:00:00"/>
    <s v="09h27"/>
    <m/>
    <s v="P.38 (non-consentant)"/>
    <s v="Oui"/>
    <n v="39"/>
    <s v="Homme"/>
    <n v="66"/>
  </r>
  <r>
    <s v="190302-018"/>
    <x v="1"/>
    <s v="McMasterville"/>
    <d v="2019-03-06T00:00:00"/>
    <d v="2019-03-06T00:00:00"/>
    <s v="17h51"/>
    <m/>
    <s v="Danger modéré"/>
    <s v="Oui"/>
    <n v="129"/>
    <s v="Homme"/>
    <n v="15"/>
  </r>
  <r>
    <s v="190203-003"/>
    <x v="1"/>
    <s v="McMasterville"/>
    <d v="2019-02-03T00:00:00"/>
    <d v="2019-02-03T00:00:00"/>
    <s v="11h38"/>
    <m/>
    <s v="P.38 (non-consentant)"/>
    <s v="Oui"/>
    <n v="61"/>
    <s v="Homme"/>
    <n v="31"/>
  </r>
  <r>
    <s v="191222-017"/>
    <x v="1"/>
    <s v="Mont-Saint-Hilaire"/>
    <d v="2019-12-22T00:00:00"/>
    <d v="2019-12-22T00:00:00"/>
    <s v="18h15"/>
    <s v="ACCÈS"/>
    <s v="P.38 (non-consentant)"/>
    <s v="Oui"/>
    <n v="30"/>
    <s v="Femme"/>
    <n v="37"/>
  </r>
  <r>
    <s v="191222-014"/>
    <x v="1"/>
    <s v="Mont-Saint-Hilaire"/>
    <d v="2019-12-22T00:00:00"/>
    <d v="2019-12-22T00:00:00"/>
    <m/>
    <s v="ACCÈS"/>
    <s v="Danger faible"/>
    <s v="Non"/>
    <m/>
    <s v="Femme"/>
    <n v="54"/>
  </r>
  <r>
    <s v="191222-003"/>
    <x v="1"/>
    <s v="Mont-Saint-Hilaire"/>
    <d v="2019-12-22T00:00:00"/>
    <d v="2019-12-22T00:00:00"/>
    <s v="02h15"/>
    <s v="ACCÈS"/>
    <s v="Danger faible"/>
    <s v="Non"/>
    <m/>
    <s v="Homme"/>
    <n v="21"/>
  </r>
  <r>
    <s v="191221-03"/>
    <x v="1"/>
    <s v="Mont-Saint-Hilaire"/>
    <d v="2019-12-21T00:00:00"/>
    <d v="2019-12-21T00:00:00"/>
    <s v="03h30"/>
    <s v="CCPSHRR"/>
    <s v="Danger grave et immédiat"/>
    <s v="Oui"/>
    <n v="96"/>
    <s v="Femme"/>
    <n v="19"/>
  </r>
  <r>
    <s v="191219-022"/>
    <x v="1"/>
    <s v="Mont-Saint-Hilaire"/>
    <d v="2019-12-19T00:00:00"/>
    <d v="2019-12-19T00:00:00"/>
    <s v="15h00"/>
    <m/>
    <s v="P.38 (non-consentant)"/>
    <s v="Oui"/>
    <m/>
    <s v="Femme"/>
    <n v="66"/>
  </r>
  <r>
    <s v="191219-024"/>
    <x v="1"/>
    <s v="Mont-Saint-Hilaire"/>
    <d v="2019-12-19T00:00:00"/>
    <d v="2019-12-19T00:00:00"/>
    <s v="14h38"/>
    <s v="DPJ/CAFE"/>
    <s v="Danger faible"/>
    <s v="Non"/>
    <m/>
    <s v="Homme"/>
    <n v="14"/>
  </r>
  <r>
    <s v="191213-023"/>
    <x v="1"/>
    <s v="Mont-Saint-Hilaire"/>
    <d v="2019-12-13T00:00:00"/>
    <d v="2019-12-13T00:00:00"/>
    <s v="16h17"/>
    <s v="ACCÈS"/>
    <s v="P.38 (non-consentant)"/>
    <s v="Oui"/>
    <n v="28"/>
    <s v="Homme"/>
    <n v="32"/>
  </r>
  <r>
    <s v="191210-011a"/>
    <x v="1"/>
    <s v="Mont-Saint-Hilaire"/>
    <d v="2019-12-11T00:00:00"/>
    <d v="2019-12-11T00:00:00"/>
    <s v="10h45"/>
    <s v="ACCÈS"/>
    <s v="Danger faible"/>
    <s v="Non"/>
    <m/>
    <s v="Femme"/>
    <n v="37"/>
  </r>
  <r>
    <s v="191206-014"/>
    <x v="1"/>
    <s v="Mont-Saint-Hilaire"/>
    <d v="2019-12-06T00:00:00"/>
    <d v="2019-12-06T00:00:00"/>
    <s v="15h25"/>
    <s v="ACCÈS"/>
    <s v="Danger faible"/>
    <s v="Non"/>
    <m/>
    <s v="Femme"/>
    <n v="54"/>
  </r>
  <r>
    <s v="191205-022"/>
    <x v="1"/>
    <s v="Mont-Saint-Hilaire"/>
    <d v="2019-12-05T00:00:00"/>
    <d v="2019-12-05T00:00:00"/>
    <s v="13h10"/>
    <s v="DPJ/CAFE"/>
    <s v="P.38 (non-consentant)"/>
    <s v="Oui"/>
    <n v="34"/>
    <s v="Femme"/>
    <n v="15"/>
  </r>
  <r>
    <s v="191205-033"/>
    <x v="1"/>
    <s v="Mont-Saint-Hilaire"/>
    <d v="2019-12-05T00:00:00"/>
    <d v="2019-12-05T00:00:00"/>
    <s v="16h40"/>
    <s v="DPJ/CAFE"/>
    <s v="Danger grave et immédiat"/>
    <s v="Oui"/>
    <n v="30"/>
    <s v="Homme"/>
    <n v="16"/>
  </r>
  <r>
    <s v="191203-014"/>
    <x v="1"/>
    <s v="Mont-Saint-Hilaire"/>
    <d v="2019-12-03T00:00:00"/>
    <d v="2019-12-03T00:00:00"/>
    <s v="17h00"/>
    <s v="ACCÈS"/>
    <s v="P.38 (non-consentant)"/>
    <s v="Oui"/>
    <m/>
    <s v="Homme"/>
    <n v="40"/>
  </r>
  <r>
    <s v="191202-029"/>
    <x v="1"/>
    <s v="Mont-Saint-Hilaire"/>
    <d v="2019-12-02T00:00:00"/>
    <d v="2019-12-02T00:00:00"/>
    <s v="22h31"/>
    <s v="ACCÈS"/>
    <s v="Danger faible"/>
    <s v="Non"/>
    <m/>
    <s v="Homme"/>
    <n v="40"/>
  </r>
  <r>
    <s v="191129-010"/>
    <x v="1"/>
    <s v="Mont-Saint-Hilaire"/>
    <d v="2019-11-29T00:00:00"/>
    <d v="2019-11-29T00:00:00"/>
    <s v="13h10"/>
    <s v="DPJ/CAFE"/>
    <s v="Danger faible"/>
    <s v="Non"/>
    <m/>
    <s v="Homme"/>
    <n v="14"/>
  </r>
  <r>
    <s v="191126-014"/>
    <x v="1"/>
    <s v="Mont-Saint-Hilaire"/>
    <d v="2019-11-26T00:00:00"/>
    <d v="2019-11-26T00:00:00"/>
    <s v="14h49"/>
    <s v="DPJ/CAFE"/>
    <s v="Absence de danger"/>
    <s v="Non"/>
    <m/>
    <s v="Homme"/>
    <n v="12"/>
  </r>
  <r>
    <s v="191126-022"/>
    <x v="1"/>
    <s v="Mont-Saint-Hilaire"/>
    <d v="2019-11-26T00:00:00"/>
    <d v="2019-11-26T00:00:00"/>
    <s v="17h20"/>
    <s v="ACCÈS"/>
    <s v="Danger faible"/>
    <s v="Non"/>
    <m/>
    <s v="Homme"/>
    <n v="32"/>
  </r>
  <r>
    <s v="191124-010"/>
    <x v="1"/>
    <s v="Mont-Saint-Hilaire"/>
    <d v="2019-11-24T00:00:00"/>
    <d v="2019-11-24T00:00:00"/>
    <s v="11h13"/>
    <s v="ACCÈS"/>
    <s v="Absence de danger"/>
    <s v="Non"/>
    <m/>
    <s v="Homme"/>
    <n v="26"/>
  </r>
  <r>
    <s v="191122-021"/>
    <x v="1"/>
    <s v="Mont-Saint-Hilaire"/>
    <d v="2019-11-22T00:00:00"/>
    <d v="2019-11-22T00:00:00"/>
    <s v="16h45"/>
    <s v="ACCÈS"/>
    <s v="Absence de danger"/>
    <s v="Non"/>
    <m/>
    <s v="Homme"/>
    <n v="59"/>
  </r>
  <r>
    <s v="191121-018"/>
    <x v="1"/>
    <s v="Mont-Saint-Hilaire"/>
    <d v="2019-11-21T00:00:00"/>
    <d v="2019-11-21T00:00:00"/>
    <m/>
    <s v="ACCÈS"/>
    <s v="Danger faible"/>
    <s v="Non"/>
    <m/>
    <s v="Femme"/>
    <n v="29"/>
  </r>
  <r>
    <s v="191117-015a"/>
    <x v="1"/>
    <s v="Mont-Saint-Hilaire"/>
    <d v="2019-11-17T00:00:00"/>
    <d v="2019-11-17T00:00:00"/>
    <s v="18h20"/>
    <s v="ACCÈS"/>
    <s v="Absence de danger"/>
    <s v="Non"/>
    <m/>
    <s v="Homme"/>
    <n v="48"/>
  </r>
  <r>
    <s v="191112-005"/>
    <x v="1"/>
    <s v="Mont-Saint-Hilaire"/>
    <d v="2019-11-12T00:00:00"/>
    <d v="2019-11-12T00:00:00"/>
    <s v="07h16"/>
    <m/>
    <s v="Tentative de suicide"/>
    <s v="Oui"/>
    <n v="42"/>
    <s v="Femme"/>
    <n v="18"/>
  </r>
  <r>
    <s v="191110-015"/>
    <x v="1"/>
    <s v="Mont-Saint-Hilaire"/>
    <d v="2019-11-10T00:00:00"/>
    <d v="2019-11-10T00:00:00"/>
    <s v="15h45"/>
    <s v="ACCÈS"/>
    <s v="Danger faible"/>
    <s v="Non"/>
    <m/>
    <s v="Homme"/>
    <n v="65"/>
  </r>
  <r>
    <s v="191107-002"/>
    <x v="1"/>
    <s v="Mont-Saint-Hilaire"/>
    <d v="2019-11-07T00:00:00"/>
    <d v="2019-11-07T00:00:00"/>
    <s v="00h17"/>
    <s v="ACCÈS"/>
    <s v="Danger grave mais non immédiat"/>
    <s v="Non"/>
    <m/>
    <s v="Homme"/>
    <n v="32"/>
  </r>
  <r>
    <s v="191106-026"/>
    <x v="1"/>
    <s v="Mont-Saint-Hilaire"/>
    <d v="2019-11-06T00:00:00"/>
    <d v="2019-11-06T00:00:00"/>
    <s v="19h30"/>
    <s v="ACCÈS"/>
    <s v="Danger faible"/>
    <s v="Non"/>
    <m/>
    <s v="Homme"/>
    <n v="20"/>
  </r>
  <r>
    <s v="191102-029"/>
    <x v="1"/>
    <s v="Mont-Saint-Hilaire"/>
    <d v="2019-11-02T00:00:00"/>
    <d v="2019-11-02T00:00:00"/>
    <s v="01h30"/>
    <s v="ACCÈS"/>
    <s v="Danger faible"/>
    <s v="Non"/>
    <m/>
    <s v="Femme"/>
    <n v="21"/>
  </r>
  <r>
    <s v="191102-006"/>
    <x v="1"/>
    <s v="Mont-Saint-Hilaire"/>
    <d v="2019-11-02T00:00:00"/>
    <d v="2019-11-02T00:00:00"/>
    <s v="07h20"/>
    <s v="ACCÈS"/>
    <s v="Danger faible"/>
    <s v="Non"/>
    <m/>
    <s v="Homme"/>
    <n v="29"/>
  </r>
  <r>
    <s v="191028-024"/>
    <x v="1"/>
    <s v="Mont-Saint-Hilaire"/>
    <d v="2019-10-28T00:00:00"/>
    <d v="2019-10-28T00:00:00"/>
    <s v="18h00"/>
    <s v="DPJ/CAFE"/>
    <s v="P.38 (non-consentant)"/>
    <s v="Oui"/>
    <n v="25"/>
    <s v="Femme"/>
    <n v="14"/>
  </r>
  <r>
    <s v="191024-019"/>
    <x v="1"/>
    <s v="Mont-Saint-Hilaire"/>
    <d v="2019-10-24T00:00:00"/>
    <d v="2019-10-24T00:00:00"/>
    <s v="18h30"/>
    <m/>
    <s v="Tentative de suicide"/>
    <s v="Oui"/>
    <n v="20"/>
    <s v="Femme"/>
    <n v="73"/>
  </r>
  <r>
    <s v="191023-009A"/>
    <x v="1"/>
    <s v="Mont-Saint-Hilaire"/>
    <d v="2019-10-23T00:00:00"/>
    <d v="2019-10-23T00:00:00"/>
    <s v="13h00"/>
    <s v="DPJ/CAFE"/>
    <s v="P.38 (non-consentant)"/>
    <s v="Oui"/>
    <n v="25"/>
    <s v="Femme"/>
    <n v="13"/>
  </r>
  <r>
    <s v="191022-032"/>
    <x v="1"/>
    <s v="Mont-Saint-Hilaire"/>
    <d v="2019-10-22T00:00:00"/>
    <d v="2019-10-22T00:00:00"/>
    <s v="20h13"/>
    <m/>
    <s v="Absence de danger"/>
    <s v="Non"/>
    <m/>
    <s v="Homme"/>
    <n v="77"/>
  </r>
  <r>
    <s v="191019-032b"/>
    <x v="1"/>
    <s v="Mont-Saint-Hilaire"/>
    <d v="2019-10-19T00:00:00"/>
    <d v="2019-10-19T00:00:00"/>
    <s v="13h30"/>
    <s v="DPJ/CAFE"/>
    <s v="P.38 (non-consentant)"/>
    <s v="Oui"/>
    <n v="74"/>
    <s v="Homme"/>
    <n v="16"/>
  </r>
  <r>
    <s v="191019-031"/>
    <x v="1"/>
    <s v="Mont-Saint-Hilaire"/>
    <d v="2019-10-19T00:00:00"/>
    <d v="2019-10-19T00:00:00"/>
    <s v="18h12"/>
    <s v="CCPSHRR"/>
    <s v="Danger grave mais non immédiat"/>
    <s v="Non"/>
    <m/>
    <s v="Homme"/>
    <n v="34"/>
  </r>
  <r>
    <s v="191018-003"/>
    <x v="1"/>
    <s v="Mont-Saint-Hilaire"/>
    <d v="2019-10-18T00:00:00"/>
    <d v="2019-10-18T00:00:00"/>
    <s v="03h45"/>
    <s v="CCPSHRR"/>
    <s v="Danger grave et immédiat"/>
    <s v="Oui"/>
    <n v="30"/>
    <s v="Homme"/>
    <n v="55"/>
  </r>
  <r>
    <s v="191016-017"/>
    <x v="1"/>
    <s v="Mont-Saint-Hilaire"/>
    <d v="2019-10-16T00:00:00"/>
    <d v="2019-10-16T00:00:00"/>
    <s v="17h30"/>
    <s v="CCPSHRR"/>
    <s v="Danger faible"/>
    <s v="Non"/>
    <m/>
    <s v="Homme"/>
    <n v="55"/>
  </r>
  <r>
    <s v="191004-010"/>
    <x v="1"/>
    <s v="Mont-Saint-Hilaire"/>
    <d v="2019-10-14T00:00:00"/>
    <d v="2019-10-14T00:00:00"/>
    <s v="11h50"/>
    <m/>
    <s v="Danger faible"/>
    <s v="Non"/>
    <m/>
    <s v="Homme"/>
    <n v="47"/>
  </r>
  <r>
    <s v="191008-037"/>
    <x v="1"/>
    <s v="Mont-Saint-Hilaire"/>
    <d v="2019-10-08T00:00:00"/>
    <d v="2019-10-08T00:00:00"/>
    <s v="23h57"/>
    <s v="ACCÈS"/>
    <s v="Danger faible"/>
    <s v="Non"/>
    <m/>
    <s v="Homme"/>
    <n v="24"/>
  </r>
  <r>
    <s v="190924-021"/>
    <x v="1"/>
    <s v="Mont-Saint-Hilaire"/>
    <d v="2019-09-24T00:00:00"/>
    <d v="2019-09-24T00:00:00"/>
    <s v="15h30"/>
    <m/>
    <s v="Tentative de suicide"/>
    <s v="Oui"/>
    <n v="25"/>
    <s v="Homme"/>
    <n v="14"/>
  </r>
  <r>
    <s v="190920-014"/>
    <x v="1"/>
    <s v="Mont-Saint-Hilaire"/>
    <d v="2019-09-20T00:00:00"/>
    <d v="2019-09-20T00:00:00"/>
    <s v="11h50"/>
    <s v="ACCÈS"/>
    <s v="Absence de danger"/>
    <s v="Non"/>
    <m/>
    <s v="Femme"/>
    <n v="72"/>
  </r>
  <r>
    <s v="190909-028"/>
    <x v="1"/>
    <s v="Mont-Saint-Hilaire"/>
    <d v="2019-09-09T00:00:00"/>
    <d v="2019-09-09T00:00:00"/>
    <s v="16h09"/>
    <s v="DPJ/CAFE"/>
    <s v="Danger faible"/>
    <s v="Non"/>
    <m/>
    <s v="Femme"/>
    <n v="16"/>
  </r>
  <r>
    <s v="190908-018"/>
    <x v="1"/>
    <s v="Mont-Saint-Hilaire"/>
    <d v="2019-09-08T00:00:00"/>
    <d v="2019-09-08T00:00:00"/>
    <s v="20h29"/>
    <m/>
    <s v="P.38 (non-consentant)"/>
    <s v="Oui"/>
    <n v="28"/>
    <s v="Homme"/>
    <n v="29"/>
  </r>
  <r>
    <s v="190829-039"/>
    <x v="1"/>
    <s v="Mont-Saint-Hilaire"/>
    <d v="2019-08-29T00:00:00"/>
    <d v="2019-08-29T00:00:00"/>
    <s v="22h14"/>
    <m/>
    <s v="P.38 (non-consentant)"/>
    <s v="Oui"/>
    <n v="64"/>
    <s v="Homme"/>
    <n v="27"/>
  </r>
  <r>
    <s v="190823-020"/>
    <x v="1"/>
    <s v="Mont-Saint-Hilaire"/>
    <d v="2019-08-23T00:00:00"/>
    <d v="2019-08-23T00:00:00"/>
    <s v="15h40"/>
    <s v="DIVERS"/>
    <s v="P.38 (non-consentant)"/>
    <s v="Oui"/>
    <n v="52"/>
    <s v="Femme"/>
    <n v="16"/>
  </r>
  <r>
    <s v="190820-043"/>
    <x v="1"/>
    <s v="Mont-Saint-Hilaire"/>
    <d v="2019-08-20T00:00:00"/>
    <d v="2019-08-20T00:00:00"/>
    <s v="22h15"/>
    <s v="DPJ/CAFE"/>
    <s v="Danger faible"/>
    <s v="Non"/>
    <m/>
    <s v="Femme"/>
    <n v="15"/>
  </r>
  <r>
    <s v="190818-006"/>
    <x v="1"/>
    <s v="Mont-Saint-Hilaire"/>
    <d v="2019-08-19T00:00:00"/>
    <d v="2019-08-19T00:00:00"/>
    <s v="09h30"/>
    <m/>
    <s v="P.38 (non-consentant)"/>
    <s v="Oui"/>
    <n v="23"/>
    <s v="Femme"/>
    <n v="83"/>
  </r>
  <r>
    <s v="190815-007"/>
    <x v="1"/>
    <s v="Mont-Saint-Hilaire"/>
    <d v="2019-08-15T00:00:00"/>
    <d v="2019-08-15T00:00:00"/>
    <s v="10h30"/>
    <m/>
    <s v="P.38 (non-consentant)"/>
    <s v="Oui"/>
    <n v="78"/>
    <s v="Femme"/>
    <n v="42"/>
  </r>
  <r>
    <s v="190807-023"/>
    <x v="1"/>
    <s v="Mont-Saint-Hilaire"/>
    <d v="2019-08-07T00:00:00"/>
    <d v="2019-08-07T00:00:00"/>
    <s v="16h36"/>
    <m/>
    <s v="P.38 (non-consentant)"/>
    <s v="Oui"/>
    <n v="62"/>
    <s v="Femme"/>
    <n v="19"/>
  </r>
  <r>
    <s v="190804-021"/>
    <x v="1"/>
    <s v="Mont-Saint-Hilaire"/>
    <d v="2019-08-04T00:00:00"/>
    <d v="2019-08-04T00:00:00"/>
    <s v="19h36"/>
    <m/>
    <s v="Tentative de suicide"/>
    <s v="Oui"/>
    <n v="24"/>
    <s v="Homme"/>
    <n v="82"/>
  </r>
  <r>
    <s v="190804-025"/>
    <x v="1"/>
    <s v="Mont-Saint-Hilaire"/>
    <d v="2019-08-04T00:00:00"/>
    <d v="2019-08-04T00:00:00"/>
    <s v="21h00"/>
    <m/>
    <s v="P.38 (non-consentant)"/>
    <s v="Oui"/>
    <n v="19"/>
    <s v="Homme"/>
    <n v="39"/>
  </r>
  <r>
    <s v="190802-032"/>
    <x v="1"/>
    <s v="Mont-Saint-Hilaire"/>
    <d v="2019-08-02T00:00:00"/>
    <d v="2019-08-02T00:00:00"/>
    <s v="23h30"/>
    <m/>
    <s v="P.38 (non-consentant)"/>
    <s v="Oui"/>
    <n v="19"/>
    <s v="Homme"/>
    <n v="93"/>
  </r>
  <r>
    <s v="190725-022"/>
    <x v="1"/>
    <s v="Mont-Saint-Hilaire"/>
    <d v="2019-07-25T00:00:00"/>
    <d v="2019-07-25T00:00:00"/>
    <s v="19h40"/>
    <m/>
    <s v="P.38 (non-consentant)"/>
    <s v="Oui"/>
    <n v="23"/>
    <s v="Homme"/>
    <n v="57"/>
  </r>
  <r>
    <s v="190725-003"/>
    <x v="1"/>
    <s v="Mont-Saint-Hilaire"/>
    <d v="2019-07-25T00:00:00"/>
    <d v="2019-07-25T00:00:00"/>
    <s v="8h45"/>
    <m/>
    <s v="P.38 (non-consentant)"/>
    <s v="Oui"/>
    <n v="24"/>
    <s v="Homme"/>
    <n v="20"/>
  </r>
  <r>
    <s v="190713-002"/>
    <x v="1"/>
    <s v="Mont-Saint-Hilaire"/>
    <d v="2019-07-13T00:00:00"/>
    <d v="2019-07-13T00:00:00"/>
    <s v="02H14"/>
    <m/>
    <m/>
    <s v="Oui"/>
    <n v="21"/>
    <s v="Femme"/>
    <n v="54"/>
  </r>
  <r>
    <s v="190713-003"/>
    <x v="1"/>
    <s v="Mont-Saint-Hilaire"/>
    <d v="2019-07-13T00:00:00"/>
    <d v="2019-07-13T00:00:00"/>
    <s v="03h30"/>
    <m/>
    <s v="Tentative de suicide"/>
    <s v="Oui"/>
    <s v="?"/>
    <s v="Femme"/>
    <n v="60"/>
  </r>
  <r>
    <s v="190702-034"/>
    <x v="1"/>
    <s v="Mont-Saint-Hilaire"/>
    <d v="2019-07-02T00:00:00"/>
    <d v="2019-07-02T00:00:00"/>
    <m/>
    <m/>
    <m/>
    <s v="Non"/>
    <m/>
    <s v="Homme"/>
    <n v="33"/>
  </r>
  <r>
    <s v="190628-023"/>
    <x v="1"/>
    <s v="Mont-Saint-Hilaire"/>
    <d v="2019-06-28T00:00:00"/>
    <d v="2019-06-28T00:00:00"/>
    <s v="18h48"/>
    <m/>
    <s v="Tentative de suicide"/>
    <s v="Oui"/>
    <n v="43"/>
    <s v="Femme"/>
    <n v="29"/>
  </r>
  <r>
    <s v="190625-016"/>
    <x v="1"/>
    <s v="Mont-Saint-Hilaire"/>
    <d v="2019-06-25T00:00:00"/>
    <d v="2019-06-25T00:00:00"/>
    <s v="15h45"/>
    <m/>
    <s v="Absence de danger"/>
    <s v="Non"/>
    <m/>
    <s v="Homme"/>
    <n v="23"/>
  </r>
  <r>
    <s v="190625-023"/>
    <x v="1"/>
    <s v="Mont-Saint-Hilaire"/>
    <d v="2019-06-25T00:00:00"/>
    <d v="2019-06-25T00:00:00"/>
    <s v="18h07"/>
    <s v="DPJ/CAFE"/>
    <s v="Absence de danger"/>
    <s v="Non"/>
    <m/>
    <s v="Homme"/>
    <n v="14"/>
  </r>
  <r>
    <s v="190621-027"/>
    <x v="1"/>
    <s v="Mont-Saint-Hilaire"/>
    <d v="2019-06-21T00:00:00"/>
    <d v="2019-06-21T00:00:00"/>
    <s v="18h26"/>
    <m/>
    <s v="P.38 (non-consentant)"/>
    <s v="Oui"/>
    <n v="25"/>
    <s v="Homme"/>
    <n v="90"/>
  </r>
  <r>
    <s v="190613-017"/>
    <x v="1"/>
    <s v="Mont-Saint-Hilaire"/>
    <d v="2019-06-13T00:00:00"/>
    <d v="2019-06-13T00:00:00"/>
    <s v="12H22"/>
    <m/>
    <s v="P.38 (non-consentant)"/>
    <s v="Oui"/>
    <n v="25"/>
    <s v="Femme"/>
    <n v="77"/>
  </r>
  <r>
    <n v="190612011"/>
    <x v="1"/>
    <s v="Mont-Saint-Hilaire"/>
    <d v="2019-06-12T00:00:00"/>
    <d v="2019-06-12T00:00:00"/>
    <s v="  ?"/>
    <m/>
    <s v="P.38 (non-consentant)"/>
    <s v="Oui"/>
    <n v="52"/>
    <s v="Femme"/>
    <n v="16"/>
  </r>
  <r>
    <s v="190603-008"/>
    <x v="1"/>
    <s v="Mont-Saint-Hilaire"/>
    <d v="2019-06-03T00:00:00"/>
    <d v="2019-06-03T00:00:00"/>
    <s v="10h58"/>
    <m/>
    <s v="P.38 (non-consentant)"/>
    <s v="Oui"/>
    <n v="20"/>
    <s v="Femme"/>
    <n v="44"/>
  </r>
  <r>
    <s v="190531-018"/>
    <x v="1"/>
    <s v="Mont-Saint-Hilaire"/>
    <d v="2019-05-31T00:00:00"/>
    <d v="2019-05-31T00:00:00"/>
    <s v="14h40"/>
    <s v="DPJ/CAFE"/>
    <s v="P.38 (non-consentant)"/>
    <s v="Oui"/>
    <n v="53"/>
    <s v="Femme"/>
    <n v="16"/>
  </r>
  <r>
    <s v="190531-020"/>
    <x v="1"/>
    <s v="Mont-Saint-Hilaire"/>
    <d v="2019-05-31T00:00:00"/>
    <d v="2019-05-31T00:00:00"/>
    <s v="15h15"/>
    <m/>
    <s v="Danger grave et immédiat"/>
    <s v="Oui"/>
    <n v="39"/>
    <s v="Homme"/>
    <n v="75"/>
  </r>
  <r>
    <s v="190524-016"/>
    <x v="1"/>
    <s v="Mont-Saint-Hilaire"/>
    <d v="2019-05-24T00:00:00"/>
    <d v="2019-05-24T00:00:00"/>
    <s v="15h43"/>
    <s v="DPJ/CAFE"/>
    <s v="Danger faible"/>
    <s v="Non"/>
    <m/>
    <s v="Homme"/>
    <n v="12"/>
  </r>
  <r>
    <s v="190521-036"/>
    <x v="1"/>
    <s v="Mont-Saint-Hilaire"/>
    <d v="2019-05-21T00:00:00"/>
    <d v="2019-05-21T00:00:00"/>
    <s v="23h17"/>
    <s v="DPJ/CAFE"/>
    <s v="P.38 (non-consentant)"/>
    <s v="Oui"/>
    <n v="23"/>
    <s v="Femme"/>
    <n v="15"/>
  </r>
  <r>
    <s v="190517-034"/>
    <x v="1"/>
    <s v="Mont-Saint-Hilaire"/>
    <d v="2019-05-17T00:00:00"/>
    <d v="2019-05-17T00:00:00"/>
    <s v="21h20"/>
    <m/>
    <s v="P.38 (non-consentant)"/>
    <s v="Oui"/>
    <n v="50"/>
    <s v="Homme"/>
    <n v="32"/>
  </r>
  <r>
    <s v="190515-024"/>
    <x v="1"/>
    <s v="Mont-Saint-Hilaire"/>
    <d v="2019-05-15T00:00:00"/>
    <d v="2019-05-15T00:00:00"/>
    <s v="20h20"/>
    <m/>
    <s v="Danger grave et immédiat"/>
    <s v="Oui"/>
    <n v="30"/>
    <s v="Homme"/>
    <n v="29"/>
  </r>
  <r>
    <s v="190514-001"/>
    <x v="1"/>
    <s v="Mont-Saint-Hilaire"/>
    <d v="2019-05-14T00:00:00"/>
    <d v="2019-05-14T00:00:00"/>
    <s v="00h30"/>
    <m/>
    <s v="Tentative de suicide"/>
    <s v="Oui"/>
    <n v="40"/>
    <s v="Homme"/>
    <n v="55"/>
  </r>
  <r>
    <s v="190429-033A"/>
    <x v="1"/>
    <s v="Mont-Saint-Hilaire"/>
    <d v="2019-04-29T00:00:00"/>
    <d v="2019-04-29T00:00:00"/>
    <s v="21h40"/>
    <m/>
    <s v="P.38 (non-consentant)"/>
    <s v="Oui"/>
    <n v="25"/>
    <s v="Femme"/>
    <n v="39"/>
  </r>
  <r>
    <s v="190429-033"/>
    <x v="1"/>
    <s v="Mont-Saint-Hilaire"/>
    <d v="2019-04-29T00:00:00"/>
    <d v="2019-04-29T00:00:00"/>
    <s v="21h40"/>
    <m/>
    <s v="P.38 (non-consentant)"/>
    <s v="Oui"/>
    <n v="25"/>
    <s v="Homme"/>
    <n v="30"/>
  </r>
  <r>
    <s v="190426-008"/>
    <x v="1"/>
    <s v="Mont-Saint-Hilaire"/>
    <d v="2019-04-26T00:00:00"/>
    <d v="2019-04-26T00:00:00"/>
    <s v="11h56"/>
    <m/>
    <s v="P.38 (non-consentant)"/>
    <s v="Oui"/>
    <n v="65"/>
    <s v="Homme"/>
    <n v="48"/>
  </r>
  <r>
    <s v="190412-017"/>
    <x v="1"/>
    <s v="Mont-Saint-Hilaire"/>
    <d v="2019-04-12T00:00:00"/>
    <d v="2019-04-12T00:00:00"/>
    <s v="17h25"/>
    <m/>
    <s v="P.38 (non-consentant)"/>
    <s v="Oui"/>
    <n v="30"/>
    <s v="Femme"/>
    <n v="25"/>
  </r>
  <r>
    <s v="190403-019"/>
    <x v="1"/>
    <s v="Mont-Saint-Hilaire"/>
    <d v="2019-04-03T00:00:00"/>
    <d v="2019-04-03T00:00:00"/>
    <s v="17h24"/>
    <m/>
    <s v="Danger grave et immédiat"/>
    <s v="Oui"/>
    <n v="60"/>
    <s v="Femme"/>
    <n v="90"/>
  </r>
  <r>
    <s v="190403-017"/>
    <x v="1"/>
    <s v="Mont-Saint-Hilaire"/>
    <d v="2019-04-03T00:00:00"/>
    <d v="2019-04-03T00:00:00"/>
    <s v="16h25"/>
    <s v="DIVERS"/>
    <s v="Danger grave et immédiat"/>
    <s v="Oui"/>
    <m/>
    <s v="Homme"/>
    <n v="61"/>
  </r>
  <r>
    <s v="190331-008"/>
    <x v="1"/>
    <s v="Mont-Saint-Hilaire"/>
    <d v="2019-03-31T00:00:00"/>
    <d v="2019-03-31T00:00:00"/>
    <s v="17h00"/>
    <m/>
    <s v="P.38 (non-consentant)"/>
    <s v="Non"/>
    <m/>
    <s v="Homme"/>
    <n v="31"/>
  </r>
  <r>
    <s v="190324-006"/>
    <x v="1"/>
    <s v="Mont-Saint-Hilaire"/>
    <d v="2019-03-24T00:00:00"/>
    <d v="2019-03-24T00:00:00"/>
    <s v="10h00"/>
    <s v="DIVERS"/>
    <s v="Absence de danger"/>
    <s v="Non"/>
    <m/>
    <s v="Femme"/>
    <n v="45"/>
  </r>
  <r>
    <s v="190322-001A"/>
    <x v="1"/>
    <s v="Mont-Saint-Hilaire"/>
    <d v="2019-03-22T00:00:00"/>
    <d v="2019-03-22T00:00:00"/>
    <s v="02h30"/>
    <m/>
    <s v="P.38 (non-consentant)"/>
    <s v="Oui"/>
    <n v="25"/>
    <s v="Homme"/>
    <n v="80"/>
  </r>
  <r>
    <s v="190122-001"/>
    <x v="1"/>
    <s v="Mont-Saint-Hilaire"/>
    <d v="2019-03-22T00:00:00"/>
    <d v="2019-03-22T00:00:00"/>
    <s v="02h30"/>
    <m/>
    <s v="Danger grave et immédiat"/>
    <s v="Oui"/>
    <n v="25"/>
    <s v="Homme"/>
    <n v="80"/>
  </r>
  <r>
    <s v="190317-007"/>
    <x v="1"/>
    <s v="Mont-Saint-Hilaire"/>
    <d v="2019-03-17T00:00:00"/>
    <d v="2019-03-17T00:00:00"/>
    <s v="15h30"/>
    <m/>
    <s v="P.38 (non-consentant)"/>
    <s v="Oui"/>
    <n v="50"/>
    <s v="Femme"/>
    <n v="15"/>
  </r>
  <r>
    <s v="190316-001"/>
    <x v="1"/>
    <s v="Mont-Saint-Hilaire"/>
    <d v="2019-03-16T00:00:00"/>
    <d v="2019-03-16T00:00:00"/>
    <s v="02h11"/>
    <m/>
    <s v="Danger grave et immédiat"/>
    <s v="Oui"/>
    <n v="33"/>
    <s v="Homme"/>
    <n v="23"/>
  </r>
  <r>
    <s v="190315-012"/>
    <x v="1"/>
    <s v="Mont-Saint-Hilaire"/>
    <d v="2019-03-15T00:00:00"/>
    <d v="2019-03-15T00:00:00"/>
    <s v="11h30"/>
    <m/>
    <s v="P.38 (non-consentant)"/>
    <s v="Oui"/>
    <n v="35"/>
    <s v="Femme"/>
    <n v="14"/>
  </r>
  <r>
    <s v="190311-023"/>
    <x v="1"/>
    <s v="Mont-Saint-Hilaire"/>
    <d v="2019-03-11T00:00:00"/>
    <d v="2019-03-11T00:00:00"/>
    <s v="23h30"/>
    <m/>
    <s v="P.38 (non-consentant)"/>
    <s v="Oui"/>
    <s v="?"/>
    <m/>
    <m/>
  </r>
  <r>
    <s v="190307-010"/>
    <x v="1"/>
    <s v="Mont-Saint-Hilaire"/>
    <d v="2019-03-07T00:00:00"/>
    <d v="2019-03-07T00:00:00"/>
    <s v="13h00"/>
    <m/>
    <s v="P.38 (non-consentant)"/>
    <s v="Oui"/>
    <n v="16"/>
    <s v="Femme"/>
    <n v="54"/>
  </r>
  <r>
    <s v="190206-026"/>
    <x v="1"/>
    <s v="Mont-Saint-Hilaire"/>
    <d v="2019-02-06T00:00:00"/>
    <d v="2019-02-06T00:00:00"/>
    <s v="16h00"/>
    <m/>
    <s v="Danger grave et immédiat"/>
    <s v="Oui"/>
    <n v="22"/>
    <s v="Homme"/>
    <n v="61"/>
  </r>
  <r>
    <s v="190205-013"/>
    <x v="1"/>
    <s v="Mont-Saint-Hilaire"/>
    <d v="2019-02-05T00:00:00"/>
    <d v="2019-02-05T00:00:00"/>
    <s v="12h04"/>
    <m/>
    <s v="P.38 (non-consentant)"/>
    <s v="Oui"/>
    <s v="???"/>
    <s v="Femme"/>
    <n v="17"/>
  </r>
  <r>
    <s v="190124-010"/>
    <x v="1"/>
    <s v="Mont-Saint-Hilaire"/>
    <d v="2019-01-24T00:00:00"/>
    <d v="2019-01-24T00:00:00"/>
    <s v="11h00"/>
    <m/>
    <s v="Danger faible"/>
    <s v="Non"/>
    <m/>
    <s v="Homme"/>
    <n v="29"/>
  </r>
  <r>
    <s v="190119-002"/>
    <x v="1"/>
    <s v="Mont-Saint-Hilaire"/>
    <d v="2019-01-19T00:00:00"/>
    <d v="2019-01-19T00:00:00"/>
    <s v="01h18"/>
    <m/>
    <s v="P.38 (non-consentant)"/>
    <s v="Oui"/>
    <s v="43 mins"/>
    <s v="Femme"/>
    <n v="17"/>
  </r>
  <r>
    <s v="190118-028"/>
    <x v="1"/>
    <s v="Mont-Saint-Hilaire"/>
    <d v="2019-01-18T00:00:00"/>
    <d v="2019-01-18T00:00:00"/>
    <s v="21h45"/>
    <m/>
    <s v="P.38 (non-consentant)"/>
    <s v="Oui"/>
    <s v="38 mins"/>
    <s v="Homme"/>
    <n v="76"/>
  </r>
  <r>
    <s v="190111-021"/>
    <x v="1"/>
    <s v="Mont-Saint-Hilaire"/>
    <d v="2019-01-11T00:00:00"/>
    <d v="2019-01-11T00:00:00"/>
    <s v="23h04"/>
    <s v="DPJ/CAFE"/>
    <s v="P.38 (non-consentant)"/>
    <s v="Oui"/>
    <s v="45 mins"/>
    <s v="Femme"/>
    <n v="14"/>
  </r>
  <r>
    <s v="191220-033"/>
    <x v="1"/>
    <s v="Otterburn Park"/>
    <d v="2019-12-20T00:00:00"/>
    <d v="2019-12-20T00:00:00"/>
    <s v="21h10"/>
    <s v="DPJ/CAFE"/>
    <s v="P.38 (non-consentant)"/>
    <s v="Oui"/>
    <n v="29"/>
    <s v="Homme"/>
    <n v="17"/>
  </r>
  <r>
    <s v="191122-013"/>
    <x v="1"/>
    <s v="Otterburn Park"/>
    <d v="2019-11-22T00:00:00"/>
    <d v="2019-11-22T00:00:00"/>
    <s v="10h45"/>
    <s v="ACCÈS"/>
    <s v="Danger faible"/>
    <s v="Non"/>
    <m/>
    <s v="Femme"/>
    <n v="57"/>
  </r>
  <r>
    <s v="191122-004"/>
    <x v="1"/>
    <s v="Otterburn Park"/>
    <d v="2019-11-22T00:00:00"/>
    <d v="2019-11-22T00:00:00"/>
    <s v="08h35"/>
    <m/>
    <s v="Tentative de suicide"/>
    <s v="Oui"/>
    <m/>
    <s v="Homme"/>
    <n v="29"/>
  </r>
  <r>
    <s v="190905-02"/>
    <x v="1"/>
    <s v="Otterburn Park"/>
    <d v="2019-09-05T00:00:00"/>
    <d v="2019-09-05T00:00:00"/>
    <s v="03h02"/>
    <m/>
    <s v="Tentative de suicide"/>
    <s v="Oui"/>
    <n v="36"/>
    <s v="Homme"/>
    <n v="35"/>
  </r>
  <r>
    <s v="190811-002"/>
    <x v="1"/>
    <s v="Otterburn Park"/>
    <d v="2019-08-11T00:00:00"/>
    <d v="2019-08-11T00:00:00"/>
    <s v="01h58"/>
    <m/>
    <s v="P.38 (non-consentant)"/>
    <s v="Oui"/>
    <n v="15"/>
    <s v="Homme"/>
    <n v="17"/>
  </r>
  <r>
    <s v="190729-002"/>
    <x v="1"/>
    <s v="Otterburn Park"/>
    <d v="2019-07-29T00:00:00"/>
    <d v="2019-07-29T00:00:00"/>
    <s v="03h35"/>
    <s v="DPJ/CAFE"/>
    <s v="P.38 (non-consentant)"/>
    <s v="Oui"/>
    <n v="30"/>
    <s v="Femme"/>
    <n v="16"/>
  </r>
  <r>
    <s v="190727-027"/>
    <x v="1"/>
    <s v="Otterburn Park"/>
    <d v="2019-07-27T00:00:00"/>
    <d v="2019-07-27T00:00:00"/>
    <s v="21h05"/>
    <m/>
    <s v="Absence de danger"/>
    <s v="Non"/>
    <m/>
    <s v="Femme"/>
    <n v="36"/>
  </r>
  <r>
    <s v="190722-030"/>
    <x v="1"/>
    <s v="Otterburn Park"/>
    <d v="2019-07-22T00:00:00"/>
    <d v="2019-07-22T00:00:00"/>
    <s v="21h56"/>
    <m/>
    <s v="P.38 (non-consentant)"/>
    <s v="Oui"/>
    <n v="27"/>
    <s v="Femme"/>
    <n v="13"/>
  </r>
  <r>
    <s v="190623-007"/>
    <x v="1"/>
    <s v="Otterburn Park"/>
    <d v="2019-06-23T00:00:00"/>
    <d v="2019-06-23T00:00:00"/>
    <s v="2H55"/>
    <m/>
    <s v="P.38 (non-consentant)"/>
    <s v="Oui"/>
    <n v="60"/>
    <s v="Homme"/>
    <n v="32"/>
  </r>
  <r>
    <s v="190622-004"/>
    <x v="1"/>
    <s v="Otterburn Park"/>
    <d v="2019-06-22T00:00:00"/>
    <d v="2019-06-22T00:00:00"/>
    <s v="7h20"/>
    <m/>
    <s v="P.38 (non-consentant)"/>
    <s v="Oui"/>
    <n v="40"/>
    <s v="Femme"/>
    <n v="55"/>
  </r>
  <r>
    <s v="190519-023"/>
    <x v="1"/>
    <s v="Otterburn Park"/>
    <d v="2019-05-19T00:00:00"/>
    <d v="2019-05-19T00:00:00"/>
    <s v="22h17"/>
    <m/>
    <s v="P.38 (non-consentant)"/>
    <s v="Oui"/>
    <n v="52"/>
    <s v="Femme"/>
    <n v="36"/>
  </r>
  <r>
    <s v="190507-002"/>
    <x v="1"/>
    <s v="Otterburn Park"/>
    <d v="2019-05-07T00:00:00"/>
    <d v="2019-05-07T00:00:00"/>
    <s v="05h45"/>
    <m/>
    <s v="P.38 (non-consentant)"/>
    <s v="Oui"/>
    <n v="20"/>
    <s v="Femme"/>
    <n v="57"/>
  </r>
  <r>
    <s v="190430-025"/>
    <x v="1"/>
    <s v="Otterburn Park"/>
    <d v="2019-04-30T00:00:00"/>
    <d v="2019-04-30T00:00:00"/>
    <s v="17h20"/>
    <m/>
    <s v="P.38 (non-consentant)"/>
    <s v="Oui"/>
    <n v="60"/>
    <s v="Femme"/>
    <n v="57"/>
  </r>
  <r>
    <s v="190407-004"/>
    <x v="1"/>
    <s v="Otterburn Park"/>
    <d v="2019-04-07T00:00:00"/>
    <d v="2019-04-07T00:00:00"/>
    <m/>
    <m/>
    <s v="P.38 (non-consentant)"/>
    <s v="Oui"/>
    <m/>
    <s v="Femme"/>
    <n v="55"/>
  </r>
  <r>
    <s v="190325-019"/>
    <x v="1"/>
    <s v="Otterburn Park"/>
    <d v="2019-03-25T00:00:00"/>
    <d v="2019-03-25T00:00:00"/>
    <s v="17h10"/>
    <m/>
    <s v="Danger grave et immédiat"/>
    <s v="Oui"/>
    <n v="30"/>
    <s v="Homme"/>
    <n v="28"/>
  </r>
  <r>
    <s v="190322-020"/>
    <x v="1"/>
    <s v="Otterburn Park"/>
    <d v="2019-03-22T00:00:00"/>
    <d v="2019-03-22T00:00:00"/>
    <s v="17h40"/>
    <m/>
    <s v="Tentative de suicide"/>
    <s v="Oui"/>
    <n v="60"/>
    <s v="Homme"/>
    <n v="59"/>
  </r>
  <r>
    <s v="190309-014"/>
    <x v="1"/>
    <s v="Otterburn Park"/>
    <d v="2019-03-09T00:00:00"/>
    <d v="2019-03-09T00:00:00"/>
    <s v="19h52"/>
    <m/>
    <s v="P.38 (non-consentant)"/>
    <s v="Oui"/>
    <n v="28"/>
    <s v="Homme"/>
    <n v="18"/>
  </r>
  <r>
    <s v="190227-040"/>
    <x v="1"/>
    <s v="Otterburn Park"/>
    <d v="2019-02-27T00:00:00"/>
    <d v="2019-02-27T00:00:00"/>
    <s v="19h05"/>
    <m/>
    <s v="P.38 (non-consentant)"/>
    <s v="Oui"/>
    <n v="115"/>
    <s v="Homme"/>
    <n v="38"/>
  </r>
  <r>
    <s v="191015-005"/>
    <x v="1"/>
    <s v="Otterburn Park"/>
    <d v="2019-01-15T00:00:00"/>
    <d v="2019-01-15T00:00:00"/>
    <s v="08h50"/>
    <m/>
    <s v="P.38 (non-consentant)"/>
    <s v="Oui"/>
    <s v="30 mins"/>
    <s v="Femme"/>
    <n v="11"/>
  </r>
  <r>
    <s v="190105-005"/>
    <x v="1"/>
    <s v="Otterburn Park"/>
    <d v="2019-01-05T00:00:00"/>
    <d v="2019-01-05T00:00:00"/>
    <s v="13h47"/>
    <m/>
    <s v="P.38 (non-consentant)"/>
    <s v="Oui"/>
    <s v="70 mins"/>
    <s v="Femme"/>
    <n v="54"/>
  </r>
  <r>
    <s v="191231-011"/>
    <x v="1"/>
    <s v="St-Basile-Le-Grand"/>
    <d v="2019-12-31T00:00:00"/>
    <d v="2019-12-31T00:00:00"/>
    <s v="12h47"/>
    <s v="ACCÈS"/>
    <s v="Absence de danger"/>
    <s v="Non"/>
    <m/>
    <s v="Femme"/>
    <n v="59"/>
  </r>
  <r>
    <s v="191230-016"/>
    <x v="1"/>
    <s v="St-Basile-Le-Grand"/>
    <d v="2019-12-30T00:00:00"/>
    <d v="2019-12-30T00:00:00"/>
    <s v="19h58"/>
    <s v="ACCÈS"/>
    <s v="P.38 (non-consentant)"/>
    <s v="Oui"/>
    <n v="17"/>
    <s v="Femme"/>
    <n v="22"/>
  </r>
  <r>
    <s v="191230-009"/>
    <x v="1"/>
    <s v="St-Basile-Le-Grand"/>
    <d v="2019-12-30T00:00:00"/>
    <d v="2019-12-30T00:00:00"/>
    <s v="12h30"/>
    <s v="ACCÈS"/>
    <s v="Danger faible"/>
    <s v="Non"/>
    <m/>
    <s v="Homme"/>
    <n v="21"/>
  </r>
  <r>
    <s v="191225-011"/>
    <x v="1"/>
    <s v="St-Basile-Le-Grand"/>
    <d v="2019-12-25T00:00:00"/>
    <d v="2019-12-25T00:00:00"/>
    <s v="20h45"/>
    <s v="ACCÈS"/>
    <s v="P.38 (non-consentant)"/>
    <s v="Oui"/>
    <m/>
    <s v="Homme"/>
    <n v="21"/>
  </r>
  <r>
    <s v="191218-020a"/>
    <x v="1"/>
    <s v="St-Basile-Le-Grand"/>
    <d v="2019-12-18T00:00:00"/>
    <d v="2019-12-18T00:00:00"/>
    <s v="20h30"/>
    <m/>
    <s v="P.38 (non-consentant)"/>
    <s v="Oui"/>
    <n v="35"/>
    <s v="Femme"/>
    <n v="48"/>
  </r>
  <r>
    <s v="191210-026"/>
    <x v="1"/>
    <s v="St-Basile-Le-Grand"/>
    <d v="2019-12-10T00:00:00"/>
    <d v="2019-12-10T00:00:00"/>
    <s v="20h20"/>
    <s v="ACCÈS"/>
    <s v="Absence de danger"/>
    <s v="Non"/>
    <s v=" "/>
    <s v="Homme"/>
    <n v="29"/>
  </r>
  <r>
    <s v="191207-021"/>
    <x v="1"/>
    <s v="St-Basile-Le-Grand"/>
    <d v="2019-12-07T00:00:00"/>
    <d v="2019-12-07T00:00:00"/>
    <s v="19h50"/>
    <s v="CCPSHRR"/>
    <s v="Danger faible"/>
    <s v="Non"/>
    <m/>
    <s v="Homme"/>
    <n v="28"/>
  </r>
  <r>
    <s v="191203-023a"/>
    <x v="1"/>
    <s v="St-Basile-Le-Grand"/>
    <d v="2019-12-03T00:00:00"/>
    <d v="2019-12-03T00:00:00"/>
    <s v="23h00"/>
    <s v="DPJ/CAFE"/>
    <s v="Danger faible"/>
    <s v="Non"/>
    <m/>
    <s v="Homme"/>
    <n v="17"/>
  </r>
  <r>
    <s v="191129-007"/>
    <x v="1"/>
    <s v="St-Basile-Le-Grand"/>
    <d v="2019-11-29T00:00:00"/>
    <d v="2019-11-29T00:00:00"/>
    <s v="11h18"/>
    <s v="ACCÈS"/>
    <s v="Danger faible"/>
    <s v="Non"/>
    <m/>
    <s v="Homme"/>
    <n v="26"/>
  </r>
  <r>
    <s v="191121-004"/>
    <x v="1"/>
    <s v="St-Basile-Le-Grand"/>
    <d v="2019-11-21T00:00:00"/>
    <d v="2019-11-21T00:00:00"/>
    <s v="07h54"/>
    <s v="ACCÈS"/>
    <s v="P.38 (non-consentant)"/>
    <s v="Oui"/>
    <n v="70"/>
    <s v="Femme"/>
    <n v="46"/>
  </r>
  <r>
    <s v="191110-16"/>
    <x v="1"/>
    <s v="St-Basile-Le-Grand"/>
    <d v="2019-11-10T00:00:00"/>
    <d v="2019-11-10T00:00:00"/>
    <s v="15h23"/>
    <s v="ACCÈS"/>
    <s v="P.38 (non-consentant)"/>
    <s v="Oui"/>
    <n v="47"/>
    <s v="Homme"/>
    <n v="87"/>
  </r>
  <r>
    <s v="191108-015"/>
    <x v="1"/>
    <s v="St-Basile-Le-Grand"/>
    <d v="2019-11-08T00:00:00"/>
    <d v="2019-11-08T00:00:00"/>
    <s v="15H21"/>
    <s v="ACCÈS"/>
    <s v="Absence de danger"/>
    <s v="Non"/>
    <m/>
    <s v="Femme"/>
    <n v="45"/>
  </r>
  <r>
    <s v="191103-011"/>
    <x v="1"/>
    <s v="St-Basile-Le-Grand"/>
    <d v="2019-11-03T00:00:00"/>
    <d v="2019-11-03T00:00:00"/>
    <s v="12h15"/>
    <s v="ACCÈS"/>
    <s v="Danger modéré"/>
    <s v="Non"/>
    <m/>
    <s v="Femme"/>
    <n v="35"/>
  </r>
  <r>
    <s v="191102-012"/>
    <x v="1"/>
    <s v="St-Basile-Le-Grand"/>
    <d v="2019-11-02T00:00:00"/>
    <d v="2019-11-02T00:00:00"/>
    <s v="11h30"/>
    <s v="DPJ/CAFE"/>
    <s v="absence de transport"/>
    <s v="Non"/>
    <m/>
    <s v="Homme"/>
    <n v="9"/>
  </r>
  <r>
    <s v="191027-005"/>
    <x v="1"/>
    <s v="St-Basile-Le-Grand"/>
    <d v="2019-10-27T00:00:00"/>
    <d v="2019-10-27T00:00:00"/>
    <s v="01h28"/>
    <s v="ACCÈS"/>
    <s v="Danger faible"/>
    <s v="Non"/>
    <m/>
    <s v="Homme"/>
    <n v="29"/>
  </r>
  <r>
    <s v="191016-021"/>
    <x v="1"/>
    <s v="St-Basile-Le-Grand"/>
    <d v="2019-10-16T00:00:00"/>
    <d v="2019-10-16T00:00:00"/>
    <s v="17h45"/>
    <s v="ACCÈS"/>
    <s v="P.38 (non-consentant)"/>
    <s v="Oui"/>
    <n v="43"/>
    <s v="Homme"/>
    <n v="49"/>
  </r>
  <r>
    <s v="191011-033"/>
    <x v="1"/>
    <s v="St-Basile-Le-Grand"/>
    <d v="2019-10-11T00:00:00"/>
    <d v="2019-10-11T00:00:00"/>
    <s v="18h05"/>
    <s v="ACCÈS"/>
    <s v="Absence de danger"/>
    <s v="Non"/>
    <m/>
    <s v="Homme"/>
    <n v="58"/>
  </r>
  <r>
    <s v="191010-010"/>
    <x v="1"/>
    <s v="St-Basile-Le-Grand"/>
    <d v="2019-10-10T00:00:00"/>
    <d v="2019-10-10T00:00:00"/>
    <s v="10h15"/>
    <s v="ACCÈS"/>
    <s v="Danger faible"/>
    <s v="Non"/>
    <m/>
    <s v="Homme"/>
    <n v="33"/>
  </r>
  <r>
    <s v="191006-017"/>
    <x v="1"/>
    <s v="St-Basile-Le-Grand"/>
    <d v="2019-10-06T00:00:00"/>
    <d v="2019-10-06T00:00:00"/>
    <s v="19h15"/>
    <m/>
    <s v="Tentative de suicide"/>
    <s v="Oui"/>
    <n v="23"/>
    <s v="Femme"/>
    <n v="76"/>
  </r>
  <r>
    <s v="190930-028"/>
    <x v="1"/>
    <s v="St-Basile-Le-Grand"/>
    <d v="2019-09-30T00:00:00"/>
    <d v="2019-09-30T00:00:00"/>
    <s v="18h30"/>
    <m/>
    <s v="Danger grave et immédiat"/>
    <s v="Oui"/>
    <m/>
    <s v="Homme"/>
    <n v="18"/>
  </r>
  <r>
    <s v="190914-030"/>
    <x v="1"/>
    <s v="St-Basile-Le-Grand"/>
    <d v="2019-09-14T00:00:00"/>
    <d v="2019-09-14T00:00:00"/>
    <s v="19h19"/>
    <s v="DPJ/CAFE"/>
    <s v="Danger faible"/>
    <s v="Non"/>
    <m/>
    <s v="Femme"/>
    <n v="16"/>
  </r>
  <r>
    <s v="190913-007"/>
    <x v="1"/>
    <s v="St-Basile-Le-Grand"/>
    <d v="2019-09-13T00:00:00"/>
    <d v="2019-09-13T00:00:00"/>
    <s v="16h49"/>
    <s v="ACCÈS"/>
    <s v="Danger faible"/>
    <s v="Non"/>
    <m/>
    <s v="Homme"/>
    <n v="33"/>
  </r>
  <r>
    <s v="190911-019"/>
    <x v="1"/>
    <s v="St-Basile-Le-Grand"/>
    <d v="2019-09-11T00:00:00"/>
    <d v="2019-09-11T00:00:00"/>
    <s v="18h35"/>
    <s v="ACCÈS"/>
    <s v="Danger faible"/>
    <s v="Non"/>
    <m/>
    <s v="Femme"/>
    <n v="43"/>
  </r>
  <r>
    <s v="190906-002"/>
    <x v="1"/>
    <s v="St-Basile-Le-Grand"/>
    <d v="2019-09-06T00:00:00"/>
    <d v="2019-09-06T00:00:00"/>
    <s v="05h15"/>
    <m/>
    <s v="Danger modéré"/>
    <s v="Oui"/>
    <n v="44"/>
    <s v="Femme"/>
    <n v="89"/>
  </r>
  <r>
    <s v="190828-003"/>
    <x v="1"/>
    <s v="St-Basile-Le-Grand"/>
    <d v="2019-08-28T00:00:00"/>
    <d v="2019-08-28T00:00:00"/>
    <s v="10H05"/>
    <m/>
    <s v="P.38 (non-consentant)"/>
    <s v="Oui"/>
    <n v="20"/>
    <s v="Femme"/>
    <n v="57"/>
  </r>
  <r>
    <s v="190826-002"/>
    <x v="1"/>
    <s v="St-Basile-Le-Grand"/>
    <d v="2019-08-26T00:00:00"/>
    <d v="2019-08-26T00:00:00"/>
    <s v="01h10"/>
    <s v="DPJ/CAFE"/>
    <s v="Absence de danger"/>
    <s v="Non"/>
    <m/>
    <s v="Homme"/>
    <n v="15"/>
  </r>
  <r>
    <s v="190812-010"/>
    <x v="1"/>
    <s v="St-Basile-Le-Grand"/>
    <d v="2019-08-12T00:00:00"/>
    <d v="2019-08-12T00:00:00"/>
    <s v="12h12"/>
    <m/>
    <s v="P.38 (non-consentant)"/>
    <s v="Oui"/>
    <n v="68"/>
    <s v="Homme"/>
    <n v="57"/>
  </r>
  <r>
    <s v="190804-011"/>
    <x v="1"/>
    <s v="St-Basile-Le-Grand"/>
    <d v="2019-08-04T00:00:00"/>
    <d v="2019-08-04T00:00:00"/>
    <s v="12h07"/>
    <m/>
    <s v="P.38 (non-consentant)"/>
    <s v="Oui"/>
    <n v="58"/>
    <s v="Femme"/>
    <n v="58"/>
  </r>
  <r>
    <s v="190719-019"/>
    <x v="1"/>
    <s v="St-Basile-Le-Grand"/>
    <d v="2019-07-19T00:00:00"/>
    <d v="2019-07-19T00:00:00"/>
    <s v="14h00"/>
    <m/>
    <s v="Danger faible"/>
    <s v="Oui"/>
    <m/>
    <s v="Homme"/>
    <n v="23"/>
  </r>
  <r>
    <s v="190719-034"/>
    <x v="1"/>
    <s v="St-Basile-Le-Grand"/>
    <d v="2019-07-19T00:00:00"/>
    <d v="2019-07-19T00:00:00"/>
    <s v="20h54"/>
    <m/>
    <s v="Danger grave mais non immédiat"/>
    <s v="Oui"/>
    <n v="19"/>
    <s v="Homme"/>
    <n v="28"/>
  </r>
  <r>
    <s v="190716-028"/>
    <x v="1"/>
    <s v="St-Basile-Le-Grand"/>
    <d v="2019-07-16T00:00:00"/>
    <d v="2019-07-16T00:00:00"/>
    <s v="17h00"/>
    <m/>
    <s v="P.38 (non-consentant)"/>
    <s v="Oui"/>
    <n v="30"/>
    <s v="Femme"/>
    <n v="57"/>
  </r>
  <r>
    <s v="190710-014"/>
    <x v="1"/>
    <s v="St-Basile-Le-Grand"/>
    <d v="2019-07-10T00:00:00"/>
    <d v="2019-07-10T00:00:00"/>
    <s v="13h08"/>
    <m/>
    <s v="P.38 (non-consentant)"/>
    <s v="Oui"/>
    <n v="28"/>
    <s v="Homme"/>
    <n v="52"/>
  </r>
  <r>
    <s v="190605-007"/>
    <x v="1"/>
    <s v="St-Basile-Le-Grand"/>
    <d v="2019-06-05T00:00:00"/>
    <d v="2019-06-05T00:00:00"/>
    <s v="05h12"/>
    <m/>
    <s v="P.38 (non-consentant)"/>
    <s v="Oui"/>
    <n v="25"/>
    <s v="Femme"/>
    <n v="54"/>
  </r>
  <r>
    <s v="190603-018"/>
    <x v="1"/>
    <s v="St-Basile-Le-Grand"/>
    <d v="2019-06-03T00:00:00"/>
    <d v="2019-06-03T00:00:00"/>
    <s v="16h19"/>
    <m/>
    <s v="Tentative de suicide"/>
    <s v="Oui"/>
    <s v=" "/>
    <s v="Femme"/>
    <n v="18"/>
  </r>
  <r>
    <s v="190522-027"/>
    <x v="1"/>
    <s v="St-Basile-Le-Grand"/>
    <d v="2019-05-22T00:00:00"/>
    <d v="2019-05-22T00:00:00"/>
    <s v="20h30"/>
    <s v="DPJ/CAFE"/>
    <s v="Danger faible"/>
    <s v="Non"/>
    <m/>
    <s v="Femme"/>
    <n v="12"/>
  </r>
  <r>
    <s v="190505-019"/>
    <x v="1"/>
    <s v="St-Basile-Le-Grand"/>
    <d v="2019-05-05T00:00:00"/>
    <d v="2019-05-05T00:00:00"/>
    <s v="21h11"/>
    <s v="CCPSHRR"/>
    <s v="Danger faible"/>
    <s v="Non"/>
    <m/>
    <s v="Femme"/>
    <n v="46"/>
  </r>
  <r>
    <s v="190501-030"/>
    <x v="1"/>
    <s v="St-Basile-Le-Grand"/>
    <d v="2019-05-01T00:00:00"/>
    <d v="2019-05-01T00:00:00"/>
    <s v="19h25"/>
    <s v="CCPSHRR"/>
    <s v="Tentative de suicide"/>
    <s v="Oui"/>
    <n v="33"/>
    <s v="Femme"/>
    <n v="18"/>
  </r>
  <r>
    <s v="190501-002"/>
    <x v="1"/>
    <s v="St-Basile-Le-Grand"/>
    <d v="2019-05-01T00:00:00"/>
    <d v="2019-05-01T00:00:00"/>
    <s v="03h00"/>
    <s v="CCPSHRR"/>
    <s v="Danger modéré"/>
    <s v="Non"/>
    <m/>
    <s v="Homme"/>
    <n v="18"/>
  </r>
  <r>
    <s v="190429-024"/>
    <x v="1"/>
    <s v="St-Basile-Le-Grand"/>
    <d v="2019-04-29T00:00:00"/>
    <d v="2019-04-29T00:00:00"/>
    <s v="17h55"/>
    <m/>
    <s v="P.38 (non-consentant)"/>
    <s v="Oui"/>
    <s v="?"/>
    <s v="Femme"/>
    <n v="57"/>
  </r>
  <r>
    <s v="190426-022"/>
    <x v="1"/>
    <s v="St-Basile-Le-Grand"/>
    <d v="2019-04-26T00:00:00"/>
    <d v="2019-04-26T00:00:00"/>
    <s v="19h08"/>
    <m/>
    <s v="P.38 (non-consentant)"/>
    <s v="Oui"/>
    <s v="?"/>
    <s v="Homme"/>
    <n v="79"/>
  </r>
  <r>
    <s v="190419-016"/>
    <x v="1"/>
    <s v="St-Basile-Le-Grand"/>
    <d v="2019-04-19T00:00:00"/>
    <d v="2019-04-19T00:00:00"/>
    <s v="16h30"/>
    <m/>
    <s v="P.38 (non-consentant)"/>
    <s v="Oui"/>
    <n v="94"/>
    <s v="Homme"/>
    <n v="34"/>
  </r>
  <r>
    <s v="190410-022"/>
    <x v="1"/>
    <s v="St-Basile-Le-Grand"/>
    <d v="2019-04-10T00:00:00"/>
    <d v="2019-04-10T00:00:00"/>
    <s v="19h00"/>
    <m/>
    <s v="P.38 (non-consentant)"/>
    <s v="Oui"/>
    <n v="25"/>
    <s v="Homme"/>
    <n v="26"/>
  </r>
  <r>
    <s v="190331-006"/>
    <x v="1"/>
    <s v="St-Basile-Le-Grand"/>
    <d v="2019-03-31T00:00:00"/>
    <d v="2019-03-31T00:00:00"/>
    <s v="15h10"/>
    <s v="DPJ/CAFE"/>
    <s v="Danger faible"/>
    <s v="Non"/>
    <m/>
    <s v="Homme"/>
    <n v="9"/>
  </r>
  <r>
    <s v="190320-011"/>
    <x v="1"/>
    <s v="St-Basile-Le-Grand"/>
    <d v="2019-03-20T00:00:00"/>
    <d v="2019-03-20T00:00:00"/>
    <s v="12h06"/>
    <m/>
    <s v="P.38 (non-consentant)"/>
    <s v="Oui"/>
    <n v="63"/>
    <s v="Femme"/>
    <n v="34"/>
  </r>
  <r>
    <s v="190320-022"/>
    <x v="1"/>
    <s v="St-Basile-Le-Grand"/>
    <d v="2019-03-20T00:00:00"/>
    <d v="2019-03-20T00:00:00"/>
    <s v="19h35"/>
    <m/>
    <s v="Danger grave et immédiat"/>
    <s v="Oui"/>
    <n v="65"/>
    <s v="Femme"/>
    <n v="63"/>
  </r>
  <r>
    <s v="190318-001"/>
    <x v="1"/>
    <s v="St-Basile-Le-Grand"/>
    <d v="2019-03-18T00:00:00"/>
    <d v="2019-03-18T00:00:00"/>
    <s v="03h07"/>
    <m/>
    <s v="P.38 (non-consentant)"/>
    <s v="Oui"/>
    <n v="37"/>
    <s v="Femme"/>
    <n v="68"/>
  </r>
  <r>
    <s v="190315-011"/>
    <x v="1"/>
    <s v="St-Basile-Le-Grand"/>
    <d v="2019-03-15T00:00:00"/>
    <d v="2019-03-15T00:00:00"/>
    <s v="11h41"/>
    <m/>
    <s v="Tentative de suicide"/>
    <s v="Oui"/>
    <n v="55"/>
    <s v="Femme"/>
    <n v="34"/>
  </r>
  <r>
    <s v="190311-005"/>
    <x v="1"/>
    <s v="St-Basile-Le-Grand"/>
    <d v="2019-03-11T00:00:00"/>
    <d v="2019-03-11T00:00:00"/>
    <s v="08h00"/>
    <m/>
    <s v="Tentative de suicide"/>
    <s v="Oui"/>
    <m/>
    <s v="Homme"/>
    <n v="54"/>
  </r>
  <r>
    <s v="190227-045"/>
    <x v="1"/>
    <s v="St-Basile-Le-Grand"/>
    <d v="2019-02-27T00:00:00"/>
    <d v="2019-02-27T00:00:00"/>
    <s v="12h00"/>
    <m/>
    <s v="Danger faible"/>
    <s v="Oui"/>
    <n v="180"/>
    <s v="Homme"/>
    <n v="20"/>
  </r>
  <r>
    <s v="190211-016"/>
    <x v="1"/>
    <s v="St-Basile-Le-Grand"/>
    <d v="2019-02-11T00:00:00"/>
    <d v="2019-02-11T00:00:00"/>
    <s v="10h30"/>
    <s v="CCPSHRR"/>
    <s v="Danger faible"/>
    <s v="Non"/>
    <m/>
    <s v="Femme"/>
    <n v="16"/>
  </r>
  <r>
    <s v="190210-026"/>
    <x v="1"/>
    <s v="St-Basile-Le-Grand"/>
    <d v="2019-02-10T00:00:00"/>
    <d v="2019-02-10T00:00:00"/>
    <s v="22h00"/>
    <m/>
    <s v="P.38 (non-consentant)"/>
    <s v="Oui"/>
    <n v="54"/>
    <s v="Femme"/>
    <n v="17"/>
  </r>
  <r>
    <s v="190204-016"/>
    <x v="1"/>
    <s v="St-Basile-Le-Grand"/>
    <d v="2019-02-04T00:00:00"/>
    <d v="2019-02-04T00:00:00"/>
    <s v="13h22"/>
    <m/>
    <s v="P.38 (non-consentant)"/>
    <s v="Oui"/>
    <n v="22"/>
    <s v="Femme"/>
    <n v="18"/>
  </r>
  <r>
    <s v="190117-019"/>
    <x v="1"/>
    <s v="St-Basile-Le-Grand"/>
    <d v="2019-01-17T00:00:00"/>
    <d v="2019-01-17T00:00:00"/>
    <s v="16h45"/>
    <m/>
    <s v="P.38 (non-consentant)"/>
    <s v="Oui"/>
    <s v="25 mins"/>
    <s v="Femme"/>
    <n v="39"/>
  </r>
  <r>
    <s v="190108-011"/>
    <x v="1"/>
    <s v="St-Basile-Le-Grand"/>
    <d v="2019-01-08T00:00:00"/>
    <d v="2019-01-08T00:00:00"/>
    <s v="17h01"/>
    <m/>
    <s v="P.38 (non-consentant)"/>
    <s v="Oui"/>
    <s v="?"/>
    <s v="Femme"/>
    <n v="22"/>
  </r>
  <r>
    <s v="190101-029"/>
    <x v="1"/>
    <s v="St-Basile-Le-Grand"/>
    <d v="2019-01-01T00:00:00"/>
    <d v="2019-01-01T00:00:00"/>
    <s v="21h49"/>
    <m/>
    <s v="P.38 (non-consentant)"/>
    <s v="Oui"/>
    <s v=" 39 mins"/>
    <s v="Femme"/>
    <n v="21"/>
  </r>
  <r>
    <s v="191124-006"/>
    <x v="1"/>
    <s v="St-Jean-Baptiste"/>
    <d v="2019-11-24T00:00:00"/>
    <d v="2019-11-24T00:00:00"/>
    <s v="09h20"/>
    <s v="CCPSHRR"/>
    <s v="Danger modéré"/>
    <s v="Non"/>
    <m/>
    <s v="Homme"/>
    <n v="20"/>
  </r>
  <r>
    <s v="191122-003"/>
    <x v="1"/>
    <s v="St-Jean-Baptiste"/>
    <d v="2019-11-22T00:00:00"/>
    <d v="2019-11-22T00:00:00"/>
    <s v="07h00"/>
    <s v="ACCÈS"/>
    <s v="Danger faible"/>
    <s v="Non"/>
    <m/>
    <s v="Femme"/>
    <n v="43"/>
  </r>
  <r>
    <s v="191010-006"/>
    <x v="1"/>
    <s v="St-Jean-Baptiste"/>
    <d v="2019-10-10T00:00:00"/>
    <d v="2019-10-10T00:00:00"/>
    <s v="08h18"/>
    <s v="CCPSHRR"/>
    <s v="P.38 (non-consentant)"/>
    <s v="Oui"/>
    <n v="20"/>
    <s v="Homme"/>
    <n v="73"/>
  </r>
  <r>
    <s v="190822-031"/>
    <x v="1"/>
    <s v="St-Jean-Baptiste"/>
    <d v="2019-08-22T00:00:00"/>
    <d v="2019-08-22T00:00:00"/>
    <s v="11h30"/>
    <m/>
    <s v="Danger grave et immédiat"/>
    <s v="Oui"/>
    <n v="15"/>
    <s v="Homme"/>
    <n v="33"/>
  </r>
  <r>
    <s v="190718-026"/>
    <x v="1"/>
    <s v="St-Jean-Baptiste"/>
    <d v="2019-07-18T00:00:00"/>
    <d v="2019-07-18T00:00:00"/>
    <s v="17h35"/>
    <m/>
    <s v="P.38 (non-consentant)"/>
    <s v="Oui"/>
    <n v="15"/>
    <s v="Homme"/>
    <n v="63"/>
  </r>
  <r>
    <s v="190717-044"/>
    <x v="1"/>
    <s v="St-Jean-Baptiste"/>
    <d v="2019-07-17T00:00:00"/>
    <d v="2019-07-17T00:00:00"/>
    <s v="23h03"/>
    <m/>
    <m/>
    <s v="Oui"/>
    <n v="37"/>
    <s v="Homme"/>
    <n v="23"/>
  </r>
  <r>
    <s v="190709-002"/>
    <x v="1"/>
    <s v="St-Jean-Baptiste"/>
    <d v="2019-07-09T00:00:00"/>
    <d v="2019-07-09T00:00:00"/>
    <s v="07H40"/>
    <m/>
    <s v="P.38 (non-consentant)"/>
    <s v="Oui"/>
    <n v="16"/>
    <s v="Homme"/>
    <n v="22"/>
  </r>
  <r>
    <s v="190706-004"/>
    <x v="1"/>
    <s v="St-Jean-Baptiste"/>
    <d v="2019-07-06T00:00:00"/>
    <d v="2019-07-06T00:00:00"/>
    <s v="03H15"/>
    <m/>
    <s v="P.38 (non-consentant)"/>
    <s v="Oui"/>
    <n v="20"/>
    <s v="Homme"/>
    <n v="23"/>
  </r>
  <r>
    <s v="190702-001"/>
    <x v="1"/>
    <s v="St-Jean-Baptiste"/>
    <d v="2019-07-02T00:00:00"/>
    <d v="2019-07-02T00:00:00"/>
    <s v="02h00"/>
    <m/>
    <s v="Tentative de suicide"/>
    <s v="Oui"/>
    <n v="32"/>
    <s v="Homme"/>
    <n v="23"/>
  </r>
  <r>
    <s v="190614-008"/>
    <x v="1"/>
    <s v="St-Jean-Baptiste"/>
    <d v="2019-06-14T00:00:00"/>
    <d v="2019-06-14T00:00:00"/>
    <s v="11h26"/>
    <m/>
    <s v="Danger grave et immédiat"/>
    <s v="Oui"/>
    <n v="39"/>
    <s v="Homme"/>
    <n v="44"/>
  </r>
  <r>
    <s v="190610-034"/>
    <x v="1"/>
    <s v="St-Jean-Baptiste"/>
    <d v="2019-06-10T00:00:00"/>
    <d v="2019-06-10T00:00:00"/>
    <s v="03h38"/>
    <m/>
    <s v="P.38 (non-consentant)"/>
    <s v="Oui"/>
    <n v="40"/>
    <s v="Homme"/>
    <n v="27"/>
  </r>
  <r>
    <s v="190605-025"/>
    <x v="1"/>
    <s v="St-Jean-Baptiste"/>
    <d v="2019-06-05T00:00:00"/>
    <d v="2019-06-05T00:00:00"/>
    <s v="17h52"/>
    <m/>
    <s v="Danger grave et immédiat"/>
    <s v="Oui"/>
    <n v="33"/>
    <s v="Homme"/>
    <n v="75"/>
  </r>
  <r>
    <s v="190518-022"/>
    <x v="1"/>
    <s v="St-Jean-Baptiste"/>
    <d v="2019-05-18T00:00:00"/>
    <d v="2019-05-18T00:00:00"/>
    <s v="23h00"/>
    <m/>
    <s v="Danger grave mais non immédiat"/>
    <s v="Oui"/>
    <n v="38"/>
    <s v="Femme"/>
    <n v="47"/>
  </r>
  <r>
    <s v="190517-021"/>
    <x v="1"/>
    <s v="St-Jean-Baptiste"/>
    <d v="2019-05-17T00:00:00"/>
    <d v="2019-05-17T00:00:00"/>
    <s v="16h27"/>
    <m/>
    <s v="Tentative de suicide"/>
    <s v="Oui"/>
    <n v="30"/>
    <s v="Femme"/>
    <n v="47"/>
  </r>
  <r>
    <s v="190510-010"/>
    <x v="1"/>
    <s v="St-Jean-Baptiste"/>
    <d v="2019-05-10T00:00:00"/>
    <d v="2019-05-10T00:00:00"/>
    <s v="10h15"/>
    <s v="DPJ/CAFE"/>
    <s v="Absence de danger"/>
    <s v="Non"/>
    <m/>
    <s v="Homme"/>
    <n v="36"/>
  </r>
  <r>
    <s v="190419-021"/>
    <x v="1"/>
    <s v="St-Jean-Baptiste"/>
    <d v="2019-04-19T00:00:00"/>
    <d v="2019-04-19T00:00:00"/>
    <s v="22h55"/>
    <m/>
    <s v="Tentative de suicide"/>
    <s v="Oui"/>
    <n v="55"/>
    <s v="Femme"/>
    <n v="44"/>
  </r>
  <r>
    <s v="190419-022"/>
    <x v="1"/>
    <s v="St-Jean-Baptiste"/>
    <d v="2019-04-19T00:00:00"/>
    <d v="2019-04-19T00:00:00"/>
    <s v="23h50"/>
    <s v="CCPSHRR"/>
    <s v="Danger faible"/>
    <s v="Non"/>
    <m/>
    <s v="Homme"/>
    <n v="41"/>
  </r>
  <r>
    <s v="190403-031"/>
    <x v="1"/>
    <s v="St-Jean-Baptiste"/>
    <d v="2019-04-03T00:00:00"/>
    <d v="2019-04-03T00:00:00"/>
    <s v="21h27"/>
    <s v="DIVERS"/>
    <s v="Danger faible"/>
    <s v="Non"/>
    <m/>
    <s v="Homme"/>
    <n v="14"/>
  </r>
  <r>
    <s v="191127-021"/>
    <x v="1"/>
    <s v="St-Mathieu-de-Beloeil"/>
    <d v="2019-11-27T00:00:00"/>
    <d v="2019-11-27T00:00:00"/>
    <s v="17h15"/>
    <m/>
    <s v="P.38 (non-consentant)"/>
    <s v="Oui"/>
    <n v="40"/>
    <s v="Homme"/>
    <n v="61"/>
  </r>
  <r>
    <s v="190908-002"/>
    <x v="1"/>
    <s v="St-Mathieu-de-Beloeil"/>
    <d v="2019-09-08T00:00:00"/>
    <d v="2019-09-08T00:00:00"/>
    <s v="03h30"/>
    <m/>
    <s v="P.38 (non-consentant)"/>
    <s v="Oui"/>
    <n v="31"/>
    <s v="Homme"/>
    <n v="18"/>
  </r>
  <r>
    <s v="190904-017"/>
    <x v="1"/>
    <s v="St-Mathieu-de-Beloeil"/>
    <d v="2019-09-04T00:00:00"/>
    <d v="2019-09-04T00:00:00"/>
    <s v="15h35"/>
    <m/>
    <s v="Danger grave et immédiat"/>
    <s v="Oui"/>
    <n v="33"/>
    <s v="Homme"/>
    <n v="52"/>
  </r>
  <r>
    <s v="190825-005"/>
    <x v="1"/>
    <s v="St-Mathieu-de-Beloeil"/>
    <d v="2019-08-25T00:00:00"/>
    <d v="2019-08-25T00:00:00"/>
    <s v="10h10"/>
    <m/>
    <s v="P.38 (non-consentant)"/>
    <s v="Oui"/>
    <m/>
    <s v="Homme"/>
    <n v="15"/>
  </r>
  <r>
    <s v="190823-006"/>
    <x v="1"/>
    <s v="St-Mathieu-de-Beloeil"/>
    <d v="2019-08-23T00:00:00"/>
    <d v="2019-08-23T00:00:00"/>
    <s v="09h50"/>
    <s v="DPJ/CAFE"/>
    <s v="Danger faible"/>
    <s v="Non"/>
    <m/>
    <s v="Homme"/>
    <n v="15"/>
  </r>
  <r>
    <s v="190805-015"/>
    <x v="1"/>
    <s v="St-Mathieu-de-Beloeil"/>
    <d v="2019-08-05T00:00:00"/>
    <d v="2019-08-05T00:00:00"/>
    <s v="13h00"/>
    <m/>
    <s v="Danger grave et immédiat"/>
    <s v="Oui"/>
    <n v="30"/>
    <s v="Homme"/>
    <n v="15"/>
  </r>
  <r>
    <s v="190726-004"/>
    <x v="1"/>
    <s v="St-Mathieu-de-Beloeil"/>
    <d v="2019-07-26T00:00:00"/>
    <d v="2019-07-26T00:00:00"/>
    <s v="08h45"/>
    <m/>
    <s v="P.38 (non-consentant)"/>
    <s v="Oui"/>
    <m/>
    <s v="Homme"/>
    <n v="17"/>
  </r>
  <r>
    <s v="190723-003"/>
    <x v="1"/>
    <s v="St-Mathieu-de-Beloeil"/>
    <d v="2019-07-23T00:00:00"/>
    <d v="2019-07-23T00:00:00"/>
    <s v="04h08"/>
    <m/>
    <s v="P.38 (non-consentant)"/>
    <s v="Oui"/>
    <m/>
    <s v="Homme"/>
    <n v="48"/>
  </r>
  <r>
    <s v="190705-040"/>
    <x v="1"/>
    <s v="St-Mathieu-de-Beloeil"/>
    <d v="2019-07-05T00:00:00"/>
    <d v="2019-07-05T00:00:00"/>
    <s v="23H42"/>
    <m/>
    <s v="P.38 (non-consentant)"/>
    <s v="Oui"/>
    <n v="39"/>
    <s v="Homme"/>
    <n v="41"/>
  </r>
  <r>
    <s v="190621-008"/>
    <x v="1"/>
    <s v="St-Mathieu-de-Beloeil"/>
    <d v="2019-06-21T00:00:00"/>
    <d v="2019-06-21T00:00:00"/>
    <s v="8h45"/>
    <s v="ACCÈS"/>
    <s v="Danger faible"/>
    <s v="Non"/>
    <m/>
    <s v="Homme"/>
    <n v="80"/>
  </r>
  <r>
    <s v="190604-001"/>
    <x v="1"/>
    <s v="St-Mathieu-de-Beloeil"/>
    <d v="2019-06-04T00:00:00"/>
    <d v="2019-06-04T00:00:00"/>
    <s v="00h19"/>
    <s v="ACCÈS"/>
    <s v="Danger grave mais non immédiat"/>
    <s v="Non"/>
    <m/>
    <s v="Femme"/>
    <n v="16"/>
  </r>
  <r>
    <s v="190307-006"/>
    <x v="1"/>
    <s v="St-Mathieu-de-Beloeil"/>
    <d v="2019-03-07T00:00:00"/>
    <d v="2019-03-07T00:00:00"/>
    <s v="10h58"/>
    <m/>
    <s v="Danger grave et immédiat"/>
    <s v="Oui"/>
    <n v="35"/>
    <s v="Homme"/>
    <n v="15"/>
  </r>
  <r>
    <s v="191128-002"/>
    <x v="2"/>
    <s v="Carignan"/>
    <d v="2019-11-28T00:00:00"/>
    <d v="2019-11-28T00:00:00"/>
    <s v="03h46"/>
    <s v="CCPSHRR"/>
    <s v="Danger faible"/>
    <s v="Non"/>
    <m/>
    <s v="Femme"/>
    <n v="19"/>
  </r>
  <r>
    <s v="191104-012"/>
    <x v="2"/>
    <s v="Carignan"/>
    <d v="2019-11-04T00:00:00"/>
    <d v="2019-11-04T00:00:00"/>
    <s v="11h56"/>
    <s v="DPJ/CAFE"/>
    <s v="absence de transport"/>
    <s v="Non"/>
    <m/>
    <s v="Homme"/>
    <n v="16"/>
  </r>
  <r>
    <s v="191027-004A"/>
    <x v="2"/>
    <s v="Carignan"/>
    <d v="2019-10-27T00:00:00"/>
    <d v="2019-10-27T00:00:00"/>
    <s v="01h50"/>
    <m/>
    <s v="P.38 (non-consentant)"/>
    <s v="Oui"/>
    <n v="27"/>
    <s v="Femme"/>
    <n v="33"/>
  </r>
  <r>
    <s v="191016-027"/>
    <x v="2"/>
    <s v="Carignan"/>
    <d v="2019-10-27T00:00:00"/>
    <d v="2019-10-27T00:00:00"/>
    <m/>
    <s v="CCPSHRR"/>
    <s v="Danger faible"/>
    <s v="Non"/>
    <m/>
    <s v="Homme"/>
    <n v="64"/>
  </r>
  <r>
    <s v="191016-019"/>
    <x v="2"/>
    <s v="Carignan"/>
    <d v="2019-10-16T00:00:00"/>
    <d v="2019-10-16T00:00:00"/>
    <s v="17h46"/>
    <s v="CCPSHRR"/>
    <s v="Danger faible"/>
    <s v="Non"/>
    <m/>
    <s v="Homme"/>
    <n v="26"/>
  </r>
  <r>
    <s v="191008-017"/>
    <x v="2"/>
    <s v="Carignan"/>
    <d v="2019-10-08T00:00:00"/>
    <d v="2019-10-08T00:00:00"/>
    <s v="13h45"/>
    <s v="DPJ/CAFE"/>
    <s v="Danger faible"/>
    <s v="Non"/>
    <m/>
    <s v="Homme"/>
    <n v="42"/>
  </r>
  <r>
    <s v="191003-036"/>
    <x v="2"/>
    <s v="Carignan"/>
    <d v="2019-10-03T00:00:00"/>
    <d v="2019-10-03T00:00:00"/>
    <s v="23h25"/>
    <s v="CCPSHRR"/>
    <s v="Danger faible"/>
    <s v="Non"/>
    <m/>
    <s v="Homme"/>
    <n v="27"/>
  </r>
  <r>
    <s v="190930-033"/>
    <x v="2"/>
    <s v="Carignan"/>
    <d v="2019-09-30T00:00:00"/>
    <d v="2019-09-30T00:00:00"/>
    <s v="23h58"/>
    <m/>
    <s v="Tentative de suicide"/>
    <s v="Oui"/>
    <n v="14"/>
    <s v="Femme"/>
    <n v="30"/>
  </r>
  <r>
    <s v="190929-001"/>
    <x v="2"/>
    <s v="Carignan"/>
    <d v="2019-09-29T00:00:00"/>
    <d v="2019-09-29T00:00:00"/>
    <s v="02h35"/>
    <s v="ACCÈS"/>
    <s v="Absence de danger"/>
    <s v="Non"/>
    <m/>
    <s v="Homme"/>
    <n v="35"/>
  </r>
  <r>
    <s v="190928-006"/>
    <x v="2"/>
    <s v="Carignan"/>
    <d v="2019-09-28T00:00:00"/>
    <d v="2019-09-28T00:00:00"/>
    <s v="09h00"/>
    <s v="CCPSHRR"/>
    <s v="Absence de danger"/>
    <s v="Non"/>
    <m/>
    <s v="Homme"/>
    <n v="53"/>
  </r>
  <r>
    <s v="190918-024"/>
    <x v="2"/>
    <s v="Carignan"/>
    <d v="2019-09-18T00:00:00"/>
    <d v="2019-09-18T00:00:00"/>
    <s v="22h50"/>
    <s v="ACCÈS"/>
    <s v="Danger faible"/>
    <s v="Non"/>
    <m/>
    <s v="Homme"/>
    <n v="20"/>
  </r>
  <r>
    <s v="190908-021"/>
    <x v="2"/>
    <s v="Carignan"/>
    <d v="2019-09-08T00:00:00"/>
    <d v="2019-09-08T00:00:00"/>
    <s v="23h08"/>
    <m/>
    <s v="Tentative de suicide"/>
    <s v="Oui"/>
    <n v="20"/>
    <s v="Femme"/>
    <n v="22"/>
  </r>
  <r>
    <s v="190906-016"/>
    <x v="2"/>
    <s v="Carignan"/>
    <d v="2019-09-06T00:00:00"/>
    <d v="2019-09-06T00:00:00"/>
    <s v="12h08"/>
    <m/>
    <s v="Tentative de suicide"/>
    <s v="Oui"/>
    <n v="46"/>
    <s v="Homme"/>
    <n v="51"/>
  </r>
  <r>
    <s v="190831-028"/>
    <x v="2"/>
    <s v="Carignan"/>
    <d v="2019-08-31T00:00:00"/>
    <d v="2019-08-31T00:00:00"/>
    <s v="20h30"/>
    <s v="CCPSHRR"/>
    <s v="Absence de danger"/>
    <s v="Non"/>
    <m/>
    <s v="Femme"/>
    <n v="24"/>
  </r>
  <r>
    <s v="190829-004"/>
    <x v="2"/>
    <s v="Carignan"/>
    <d v="2019-08-29T00:00:00"/>
    <d v="2019-08-29T00:00:00"/>
    <s v="02H26"/>
    <m/>
    <s v="P.38 (non-consentant)"/>
    <s v="Oui"/>
    <n v="33"/>
    <s v="Femme"/>
    <n v="51"/>
  </r>
  <r>
    <s v="190826-025"/>
    <x v="2"/>
    <s v="Carignan"/>
    <d v="2019-08-26T00:00:00"/>
    <d v="2019-08-26T00:00:00"/>
    <s v="18H45"/>
    <s v="CCPSHRR"/>
    <s v="Danger faible"/>
    <s v="Non"/>
    <m/>
    <s v="Homme"/>
    <n v="26"/>
  </r>
  <r>
    <s v="190824-002"/>
    <x v="2"/>
    <s v="Carignan"/>
    <d v="2019-08-24T00:00:00"/>
    <d v="2019-08-24T00:00:00"/>
    <s v="07h00"/>
    <m/>
    <s v="P.38 (non-consentant)"/>
    <s v="Oui"/>
    <n v="36"/>
    <s v="Homme"/>
    <n v="28"/>
  </r>
  <r>
    <s v="190818-009"/>
    <x v="2"/>
    <s v="Carignan"/>
    <d v="2019-08-19T00:00:00"/>
    <d v="2019-08-19T00:00:00"/>
    <s v="00h45"/>
    <s v="CCPSHRR"/>
    <s v="Danger faible"/>
    <s v="Non"/>
    <m/>
    <s v="Homme"/>
    <n v="61"/>
  </r>
  <r>
    <s v="190812-022"/>
    <x v="2"/>
    <s v="Carignan"/>
    <d v="2019-08-12T00:00:00"/>
    <d v="2019-08-12T00:00:00"/>
    <s v="17h32"/>
    <s v="CCPSHRR"/>
    <s v="Danger grave mais non immédiat"/>
    <s v="Oui"/>
    <n v="43"/>
    <s v="Femme"/>
    <n v="23"/>
  </r>
  <r>
    <s v="190731-023"/>
    <x v="2"/>
    <s v="Carignan"/>
    <d v="2019-07-31T00:00:00"/>
    <d v="2019-07-31T00:00:00"/>
    <s v="16H06"/>
    <s v="ACCÈS"/>
    <s v="Danger modéré"/>
    <s v="Oui"/>
    <n v="36"/>
    <s v="Homme"/>
    <n v="22"/>
  </r>
  <r>
    <s v="190719-038"/>
    <x v="2"/>
    <s v="Carignan"/>
    <d v="2019-07-19T00:00:00"/>
    <d v="2019-07-19T00:00:00"/>
    <s v="23h54"/>
    <s v="CCPSHRR"/>
    <s v="Danger grave et immédiat"/>
    <s v="Oui"/>
    <n v="11"/>
    <s v="Homme"/>
    <n v="29"/>
  </r>
  <r>
    <s v="190709-014"/>
    <x v="2"/>
    <s v="Carignan"/>
    <d v="2019-07-09T00:00:00"/>
    <d v="2019-07-09T00:00:00"/>
    <s v="13h10"/>
    <s v="CCPSHRR"/>
    <s v="Absence de danger"/>
    <s v="Non"/>
    <m/>
    <s v="Homme"/>
    <n v="29"/>
  </r>
  <r>
    <s v="190706-022"/>
    <x v="2"/>
    <s v="Carignan"/>
    <d v="2019-07-06T00:00:00"/>
    <d v="2019-07-06T00:00:00"/>
    <s v="21H05"/>
    <s v="CCPSHRR"/>
    <m/>
    <s v="Non"/>
    <m/>
    <s v="Homme"/>
    <n v="19"/>
  </r>
  <r>
    <s v="190705-025"/>
    <x v="2"/>
    <s v="Carignan"/>
    <d v="2019-07-05T00:00:00"/>
    <d v="2019-07-05T00:00:00"/>
    <s v="17H25"/>
    <s v="CCPSHRR"/>
    <s v="Danger faible"/>
    <s v="Non"/>
    <m/>
    <s v="Femme"/>
    <n v="83"/>
  </r>
  <r>
    <s v="190623-030"/>
    <x v="2"/>
    <s v="Carignan"/>
    <d v="2019-06-23T00:00:00"/>
    <d v="2019-06-23T00:00:00"/>
    <s v="17H00"/>
    <s v="DPJ/CAFE"/>
    <s v="P.38 (non-consentant)"/>
    <s v="Oui"/>
    <n v="38"/>
    <s v="Homme"/>
    <s v=" "/>
  </r>
  <r>
    <s v="190621-014"/>
    <x v="2"/>
    <s v="Carignan"/>
    <d v="2019-06-21T00:00:00"/>
    <d v="2019-06-21T00:00:00"/>
    <s v="12h45"/>
    <s v="CCPSHRR"/>
    <s v="Danger faible"/>
    <s v="Non"/>
    <m/>
    <s v="Homme"/>
    <n v="23"/>
  </r>
  <r>
    <s v="190615-017a"/>
    <x v="2"/>
    <s v="Carignan"/>
    <d v="2019-06-15T00:00:00"/>
    <d v="2019-06-15T00:00:00"/>
    <s v="10h48"/>
    <s v="CCPSHRR"/>
    <s v="Danger faible"/>
    <s v="Non"/>
    <m/>
    <s v="Homme"/>
    <n v="43"/>
  </r>
  <r>
    <s v="190607-044"/>
    <x v="2"/>
    <s v="Carignan"/>
    <d v="2019-06-07T00:00:00"/>
    <d v="2019-06-07T00:00:00"/>
    <s v="22h40"/>
    <s v="CCPSHRR"/>
    <s v="Absence de danger"/>
    <s v="Non"/>
    <m/>
    <s v="Homme"/>
    <n v="41"/>
  </r>
  <r>
    <s v="190531-019"/>
    <x v="2"/>
    <s v="Carignan"/>
    <d v="2019-05-31T00:00:00"/>
    <d v="2019-05-31T00:00:00"/>
    <s v="14h19"/>
    <s v="CCPSHRR"/>
    <s v="Absence de danger"/>
    <s v="Non"/>
    <m/>
    <s v="Femme"/>
    <n v="66"/>
  </r>
  <r>
    <s v="190529-025"/>
    <x v="2"/>
    <s v="Carignan"/>
    <d v="2019-05-29T00:00:00"/>
    <d v="2019-05-29T00:00:00"/>
    <s v="19h00"/>
    <s v="DPJ/CAFE"/>
    <m/>
    <s v="Oui"/>
    <n v="46"/>
    <s v="Femme"/>
    <n v="15"/>
  </r>
  <r>
    <s v="190523-021"/>
    <x v="2"/>
    <s v="Carignan"/>
    <d v="2019-05-23T00:00:00"/>
    <d v="2019-05-23T00:00:00"/>
    <s v="18h18"/>
    <s v="DPJ/CAFE"/>
    <s v="Absence de danger"/>
    <s v="Non"/>
    <m/>
    <s v="Femme"/>
    <n v="10"/>
  </r>
  <r>
    <s v="190512-030 "/>
    <x v="2"/>
    <s v="Carignan"/>
    <d v="2019-05-12T00:00:00"/>
    <d v="2019-05-12T00:00:00"/>
    <s v="22h20"/>
    <m/>
    <s v="Tentative de suicide"/>
    <s v="Oui"/>
    <n v="22"/>
    <s v="Homme"/>
    <n v="37"/>
  </r>
  <r>
    <s v="190429-005"/>
    <x v="2"/>
    <s v="Carignan"/>
    <d v="2019-04-29T00:00:00"/>
    <d v="2019-04-29T00:00:00"/>
    <s v="10h10"/>
    <s v="CCPSHRR"/>
    <s v="P.38 (non-consentant)"/>
    <s v="Oui"/>
    <n v="30"/>
    <s v="Homme"/>
    <n v="17"/>
  </r>
  <r>
    <s v="190423-012"/>
    <x v="2"/>
    <s v="Carignan"/>
    <d v="2019-04-23T00:00:00"/>
    <d v="2019-04-23T00:00:00"/>
    <s v="10h33"/>
    <s v="CCPSHRR"/>
    <s v="Danger faible"/>
    <s v="Non"/>
    <m/>
    <s v="Femme"/>
    <n v="83"/>
  </r>
  <r>
    <s v="190331-014"/>
    <x v="2"/>
    <s v="Carignan"/>
    <d v="2019-03-31T00:00:00"/>
    <d v="2019-03-31T00:00:00"/>
    <s v="23h15"/>
    <s v="CCPSHRR"/>
    <s v="Absence de danger"/>
    <s v="Non"/>
    <m/>
    <s v="Femme"/>
    <n v="26"/>
  </r>
  <r>
    <s v="190326-012"/>
    <x v="2"/>
    <s v="Carignan"/>
    <d v="2019-03-26T00:00:00"/>
    <d v="2019-03-26T00:00:00"/>
    <s v="16h15"/>
    <s v="CCPSHRR"/>
    <s v="Danger faible"/>
    <s v="Non"/>
    <m/>
    <s v="Homme"/>
    <n v="23"/>
  </r>
  <r>
    <s v="190320-005"/>
    <x v="2"/>
    <s v="Carignan"/>
    <d v="2019-03-20T00:00:00"/>
    <d v="2019-03-20T00:00:00"/>
    <s v="08h30"/>
    <s v="DPJ/CAFE"/>
    <s v="P.38 (non-consentant)"/>
    <s v="Oui"/>
    <n v="35"/>
    <s v="Homme"/>
    <n v="13"/>
  </r>
  <r>
    <s v="190320-027"/>
    <x v="2"/>
    <s v="Carignan"/>
    <d v="2019-03-20T00:00:00"/>
    <d v="2019-03-20T00:00:00"/>
    <s v="20h45"/>
    <s v="CCPSHRR"/>
    <s v="Absence de danger"/>
    <s v="Non"/>
    <m/>
    <s v="Homme"/>
    <n v="27"/>
  </r>
  <r>
    <s v="190210-021"/>
    <x v="2"/>
    <s v="Carignan"/>
    <d v="2019-02-10T00:00:00"/>
    <d v="2019-02-10T00:00:00"/>
    <s v="17h08"/>
    <s v="ACCÈS"/>
    <s v="Danger faible"/>
    <s v="Non"/>
    <m/>
    <s v="Homme"/>
    <n v="39"/>
  </r>
  <r>
    <s v="190125-006"/>
    <x v="2"/>
    <s v="Carignan"/>
    <d v="2019-01-25T00:00:00"/>
    <d v="2019-01-25T00:00:00"/>
    <s v="08h58"/>
    <s v="ACCÈS"/>
    <s v="Tentative de suicide"/>
    <s v="Oui"/>
    <n v="31"/>
    <s v="Homme"/>
    <n v="26"/>
  </r>
  <r>
    <s v="190113-009"/>
    <x v="2"/>
    <s v="Carignan"/>
    <d v="2019-01-13T00:00:00"/>
    <d v="2019-01-13T00:00:00"/>
    <s v="16h35"/>
    <s v="CCPSHRR"/>
    <s v="Absence de danger"/>
    <s v="Non"/>
    <m/>
    <s v="Femme"/>
    <n v="33"/>
  </r>
  <r>
    <s v="191229-019"/>
    <x v="2"/>
    <s v="Chambly"/>
    <d v="2019-12-29T00:00:00"/>
    <d v="2019-12-29T00:00:00"/>
    <s v="19h50"/>
    <s v="CCPSHRR"/>
    <s v="Danger faible"/>
    <s v="Non"/>
    <m/>
    <s v="Homme"/>
    <n v="35"/>
  </r>
  <r>
    <s v="191228-016"/>
    <x v="2"/>
    <s v="Chambly"/>
    <d v="2019-12-28T00:00:00"/>
    <d v="2019-12-28T00:00:00"/>
    <s v="17h30"/>
    <m/>
    <s v="Tentative de suicide"/>
    <s v="Oui"/>
    <n v="17"/>
    <s v="Homme"/>
    <n v="16"/>
  </r>
  <r>
    <s v="191223-027"/>
    <x v="2"/>
    <s v="Chambly"/>
    <d v="2019-12-23T00:00:00"/>
    <d v="2019-12-23T00:00:00"/>
    <s v="22h45"/>
    <s v="ACCÈS"/>
    <s v="Tentative de suicide"/>
    <s v="Oui"/>
    <n v="15"/>
    <s v="Femme"/>
    <n v="49"/>
  </r>
  <r>
    <s v="191222-008"/>
    <x v="2"/>
    <s v="Chambly"/>
    <d v="2019-12-22T00:00:00"/>
    <d v="2019-12-22T00:00:00"/>
    <s v="12h00"/>
    <s v="DPJ/CAFE"/>
    <s v="absence de transport"/>
    <s v="Non"/>
    <m/>
    <s v="Femme"/>
    <n v="16"/>
  </r>
  <r>
    <s v="191221-004"/>
    <x v="2"/>
    <s v="Chambly"/>
    <d v="2019-12-21T00:00:00"/>
    <d v="2019-12-21T00:00:00"/>
    <s v="03h19"/>
    <s v="CCPSHRR"/>
    <s v="Absence de danger"/>
    <s v="Non"/>
    <m/>
    <s v="Femme"/>
    <n v="38"/>
  </r>
  <r>
    <s v="191219-042"/>
    <x v="2"/>
    <s v="Chambly"/>
    <d v="2019-12-19T00:00:00"/>
    <d v="2019-12-19T00:00:00"/>
    <s v="11h30"/>
    <s v="CCPSHRR"/>
    <s v="Danger modéré"/>
    <s v="Oui"/>
    <n v="24"/>
    <s v="Homme"/>
    <n v="39"/>
  </r>
  <r>
    <s v="191219-027"/>
    <x v="2"/>
    <s v="Chambly"/>
    <d v="2019-12-19T00:00:00"/>
    <d v="2019-12-19T00:00:00"/>
    <s v="17h10"/>
    <s v="CCPSHRR"/>
    <s v="Danger grave mais non immédiat"/>
    <s v="Non"/>
    <m/>
    <s v="Homme"/>
    <n v="36"/>
  </r>
  <r>
    <s v="191219-037"/>
    <x v="2"/>
    <s v="Chambly"/>
    <d v="2019-12-19T00:00:00"/>
    <d v="2019-12-19T00:00:00"/>
    <s v="20h58"/>
    <m/>
    <s v="Tentative de suicide"/>
    <s v="Oui"/>
    <n v="25"/>
    <s v="Homme"/>
    <n v="56"/>
  </r>
  <r>
    <s v="191211-021"/>
    <x v="2"/>
    <s v="Chambly"/>
    <d v="2019-12-11T00:00:00"/>
    <d v="2019-12-11T00:00:00"/>
    <s v="17h10"/>
    <s v="CCPSHRR"/>
    <s v="Danger faible"/>
    <s v="Non"/>
    <m/>
    <s v="Homme"/>
    <n v="18"/>
  </r>
  <r>
    <s v="191207-005"/>
    <x v="2"/>
    <s v="Chambly"/>
    <d v="2019-12-07T00:00:00"/>
    <d v="2019-12-07T00:00:00"/>
    <m/>
    <s v="ACCÈS"/>
    <s v="Danger faible"/>
    <s v="Non"/>
    <m/>
    <s v="Femme"/>
    <n v="43"/>
  </r>
  <r>
    <s v="191205-031"/>
    <x v="2"/>
    <s v="Chambly"/>
    <d v="2019-12-05T00:00:00"/>
    <d v="2019-12-05T00:00:00"/>
    <s v="17h57"/>
    <m/>
    <s v="Tentative de suicide"/>
    <s v="Oui"/>
    <n v="30"/>
    <s v="Femme"/>
    <n v="33"/>
  </r>
  <r>
    <s v="191201-017"/>
    <x v="2"/>
    <s v="Chambly"/>
    <d v="2019-12-01T00:00:00"/>
    <d v="2019-12-01T00:00:00"/>
    <s v="18h50"/>
    <s v="CCPSHRR"/>
    <s v="Danger faible"/>
    <s v="Non"/>
    <m/>
    <s v="Homme"/>
    <n v="32"/>
  </r>
  <r>
    <s v="191130-006"/>
    <x v="2"/>
    <s v="Chambly"/>
    <d v="2019-11-30T00:00:00"/>
    <d v="2019-11-30T00:00:00"/>
    <s v="10h21"/>
    <m/>
    <s v="Tentative de suicide"/>
    <s v="Non"/>
    <m/>
    <s v="Homme"/>
    <n v="69"/>
  </r>
  <r>
    <s v="191125-014"/>
    <x v="2"/>
    <s v="Chambly"/>
    <d v="2019-11-25T00:00:00"/>
    <d v="2019-11-25T00:00:00"/>
    <s v="12h15"/>
    <s v="DPJ/CAFE"/>
    <s v="Danger faible"/>
    <s v="Non"/>
    <m/>
    <s v="Homme"/>
    <n v="11"/>
  </r>
  <r>
    <s v="191121-009"/>
    <x v="2"/>
    <s v="Chambly"/>
    <d v="2019-11-21T00:00:00"/>
    <d v="2019-11-21T00:00:00"/>
    <s v="10H55"/>
    <m/>
    <s v="Tentative de suicide"/>
    <s v="Oui"/>
    <n v="33"/>
    <s v="Femme"/>
    <n v="18"/>
  </r>
  <r>
    <s v="191120-013A"/>
    <x v="2"/>
    <s v="Chambly"/>
    <d v="2019-11-20T00:00:00"/>
    <d v="2019-11-20T00:00:00"/>
    <s v="13H30"/>
    <s v="DPJ/CAFE"/>
    <s v="Absence de danger"/>
    <s v="Non"/>
    <m/>
    <s v="Homme"/>
    <n v="17"/>
  </r>
  <r>
    <s v="191114-038"/>
    <x v="2"/>
    <s v="Chambly"/>
    <d v="2019-11-14T00:00:00"/>
    <d v="2019-11-14T00:00:00"/>
    <s v="23h20"/>
    <s v="CCPSHRR"/>
    <s v="Danger grave et immédiat"/>
    <s v="Oui"/>
    <n v="21"/>
    <s v="Homme"/>
    <n v="20"/>
  </r>
  <r>
    <s v="191113-006"/>
    <x v="2"/>
    <s v="Chambly"/>
    <d v="2019-11-13T00:00:00"/>
    <d v="2019-11-13T00:00:00"/>
    <s v="09h30"/>
    <s v="CCPSHRR"/>
    <s v="Absence de danger"/>
    <s v="Non"/>
    <m/>
    <s v="Homme"/>
    <n v="55"/>
  </r>
  <r>
    <s v="191112-013"/>
    <x v="2"/>
    <s v="Chambly"/>
    <d v="2019-11-12T00:00:00"/>
    <d v="2019-11-12T00:00:00"/>
    <s v="09h56"/>
    <s v="DPJ/CAFE"/>
    <s v="Absence de danger"/>
    <s v="Non"/>
    <m/>
    <s v="Homme"/>
    <n v="15"/>
  </r>
  <r>
    <s v="191109-032"/>
    <x v="2"/>
    <s v="Chambly"/>
    <d v="2019-11-09T00:00:00"/>
    <d v="2019-11-09T00:00:00"/>
    <s v="00h00"/>
    <m/>
    <s v="Danger grave et immédiat"/>
    <s v="Oui"/>
    <n v="39"/>
    <s v="Femme"/>
    <n v="51"/>
  </r>
  <r>
    <s v="191109-003a"/>
    <x v="2"/>
    <s v="Chambly"/>
    <d v="2019-11-09T00:00:00"/>
    <d v="2019-11-09T00:00:00"/>
    <s v="02h45"/>
    <s v="CCPSHRR"/>
    <s v="Danger faible"/>
    <s v="Non"/>
    <m/>
    <s v="Femme"/>
    <n v="50"/>
  </r>
  <r>
    <s v="191029-030"/>
    <x v="2"/>
    <s v="Chambly"/>
    <d v="2019-10-29T00:00:00"/>
    <d v="2019-10-29T00:00:00"/>
    <s v="22h30"/>
    <s v="CCPSHRR"/>
    <s v="Danger faible"/>
    <s v="Non"/>
    <m/>
    <s v="Femme"/>
    <n v="72"/>
  </r>
  <r>
    <s v="191026-010"/>
    <x v="2"/>
    <s v="Chambly"/>
    <d v="2019-10-26T00:00:00"/>
    <d v="2019-10-26T00:00:00"/>
    <s v="13h56"/>
    <s v="CCPSHRR"/>
    <s v="Danger grave mais non immédiat"/>
    <s v="Oui"/>
    <n v="49"/>
    <s v="Homme"/>
    <n v="41"/>
  </r>
  <r>
    <s v="191024-022"/>
    <x v="2"/>
    <s v="Chambly"/>
    <d v="2019-10-24T00:00:00"/>
    <d v="2019-10-24T00:00:00"/>
    <s v="23h00"/>
    <m/>
    <s v="P.38 (non-consentant)"/>
    <s v="Oui"/>
    <n v="30"/>
    <s v="Femme"/>
    <n v="51"/>
  </r>
  <r>
    <s v="191023-008"/>
    <x v="2"/>
    <s v="Chambly"/>
    <d v="2019-10-23T00:00:00"/>
    <d v="2019-10-23T00:00:00"/>
    <s v="13h00"/>
    <s v="DPJ/CAFE"/>
    <s v="absence de transport"/>
    <s v="Non"/>
    <m/>
    <s v="Homme"/>
    <n v="12"/>
  </r>
  <r>
    <s v="191022-004"/>
    <x v="2"/>
    <s v="Chambly"/>
    <d v="2019-10-22T00:00:00"/>
    <d v="2019-10-22T00:00:00"/>
    <s v="00h44"/>
    <s v="DPJ/CAFE"/>
    <s v="P.38 (non-consentant)"/>
    <s v="Oui"/>
    <n v="28"/>
    <s v="Homme"/>
    <n v="17"/>
  </r>
  <r>
    <s v="191018-019"/>
    <x v="2"/>
    <s v="Chambly"/>
    <d v="2019-10-18T00:00:00"/>
    <d v="2019-10-18T00:00:00"/>
    <s v="19h23"/>
    <s v="CCPSHRR"/>
    <s v="Danger faible"/>
    <s v="Non"/>
    <m/>
    <s v="Femme"/>
    <n v="22"/>
  </r>
  <r>
    <s v="191018-028"/>
    <x v="2"/>
    <s v="Chambly"/>
    <d v="2019-10-18T00:00:00"/>
    <d v="2019-10-18T00:00:00"/>
    <s v="22h20"/>
    <s v="CCPSHRR"/>
    <s v="Danger faible"/>
    <s v="Non"/>
    <m/>
    <s v="Femme"/>
    <n v="52"/>
  </r>
  <r>
    <s v="191015-007"/>
    <x v="2"/>
    <s v="Chambly"/>
    <d v="2019-10-15T00:00:00"/>
    <d v="2019-10-15T00:00:00"/>
    <s v="08h10"/>
    <s v="DPJ/CAFE"/>
    <s v="Absence de danger"/>
    <s v="Non"/>
    <m/>
    <s v="Homme"/>
    <n v="11"/>
  </r>
  <r>
    <s v="191014-018a"/>
    <x v="2"/>
    <s v="Chambly"/>
    <d v="2019-10-14T00:00:00"/>
    <d v="2019-10-14T00:00:00"/>
    <s v="20h30"/>
    <s v="DPJ/CAFE"/>
    <s v="Danger grave et immédiat"/>
    <s v="Oui"/>
    <n v="33"/>
    <s v="Homme"/>
    <n v="13"/>
  </r>
  <r>
    <s v="191010-033"/>
    <x v="2"/>
    <s v="Chambly"/>
    <d v="2019-10-10T00:00:00"/>
    <d v="2019-10-10T00:00:00"/>
    <s v="21h45"/>
    <s v="DPJ/CAFE"/>
    <s v="P.38 (non-consentant)"/>
    <s v="Oui"/>
    <n v="44"/>
    <s v="Femme"/>
    <n v="17"/>
  </r>
  <r>
    <s v="190929-009"/>
    <x v="2"/>
    <s v="Chambly"/>
    <d v="2019-09-29T00:00:00"/>
    <d v="2019-09-29T00:00:00"/>
    <s v="15h30"/>
    <s v="CCPSHRR"/>
    <s v="Danger modéré"/>
    <s v="Non"/>
    <m/>
    <s v="Femme"/>
    <n v="39"/>
  </r>
  <r>
    <s v="190929-019"/>
    <x v="2"/>
    <s v="Chambly"/>
    <d v="2019-09-29T00:00:00"/>
    <d v="2019-09-29T00:00:00"/>
    <s v="20h19"/>
    <s v="CCPSHRR"/>
    <s v="Tentative de suicide"/>
    <s v="Oui"/>
    <n v="35"/>
    <s v="Homme"/>
    <n v="23"/>
  </r>
  <r>
    <s v="190929-024"/>
    <x v="2"/>
    <s v="Chambly"/>
    <d v="2019-09-29T00:00:00"/>
    <d v="2019-09-29T00:00:00"/>
    <s v="23h30"/>
    <s v="ACCÈS"/>
    <s v="Danger modéré"/>
    <s v="Oui"/>
    <m/>
    <s v="Homme"/>
    <n v="19"/>
  </r>
  <r>
    <s v="190927-009"/>
    <x v="2"/>
    <s v="Chambly"/>
    <d v="2019-09-27T00:00:00"/>
    <d v="2019-09-27T00:00:00"/>
    <s v="11h46"/>
    <m/>
    <s v="Tentative de suicide"/>
    <s v="Oui"/>
    <n v="20"/>
    <s v="Femme"/>
    <n v="28"/>
  </r>
  <r>
    <s v="190923-019"/>
    <x v="2"/>
    <s v="Chambly"/>
    <d v="2019-09-23T00:00:00"/>
    <d v="2019-09-23T00:00:00"/>
    <s v="19h04"/>
    <s v="CCPSHRR"/>
    <s v="Danger faible"/>
    <s v="Non"/>
    <m/>
    <s v="Femme"/>
    <n v="30"/>
  </r>
  <r>
    <s v="190923-033"/>
    <x v="2"/>
    <s v="Chambly"/>
    <d v="2019-09-23T00:00:00"/>
    <d v="2019-09-23T00:00:00"/>
    <s v="22h01"/>
    <s v="CCPSHRR"/>
    <s v="Danger faible"/>
    <s v="Non"/>
    <m/>
    <s v="Femme"/>
    <n v="52"/>
  </r>
  <r>
    <s v="190923-033"/>
    <x v="2"/>
    <s v="Chambly"/>
    <d v="2019-09-23T00:00:00"/>
    <d v="2019-09-23T00:00:00"/>
    <s v="22h01"/>
    <s v="CCPSHRR"/>
    <s v="Absence de danger"/>
    <s v="Non"/>
    <m/>
    <s v="Femme"/>
    <n v="16"/>
  </r>
  <r>
    <s v="190918-021"/>
    <x v="2"/>
    <s v="Chambly"/>
    <d v="2019-09-18T00:00:00"/>
    <d v="2019-09-18T00:00:00"/>
    <s v="00h00"/>
    <s v="CCPSHRR"/>
    <s v="Danger faible"/>
    <s v="Non"/>
    <m/>
    <s v="Homme"/>
    <n v="23"/>
  </r>
  <r>
    <s v="190917-002"/>
    <x v="2"/>
    <s v="Chambly"/>
    <d v="2019-09-17T00:00:00"/>
    <d v="2019-09-17T00:00:00"/>
    <s v="05h30"/>
    <s v="DPJ/CAFE"/>
    <s v="Absence de danger"/>
    <s v="Non"/>
    <m/>
    <s v="Homme"/>
    <n v="16"/>
  </r>
  <r>
    <s v="190916-024"/>
    <x v="2"/>
    <s v="Chambly"/>
    <d v="2019-09-16T00:00:00"/>
    <d v="2019-09-16T00:00:00"/>
    <s v="16h13"/>
    <m/>
    <s v="Tentative de suicide"/>
    <s v="Oui"/>
    <n v="22"/>
    <s v="Femme"/>
    <n v="40"/>
  </r>
  <r>
    <s v="190916-028"/>
    <x v="2"/>
    <s v="Chambly"/>
    <d v="2019-09-16T00:00:00"/>
    <d v="2019-09-16T00:00:00"/>
    <s v="19h35"/>
    <m/>
    <s v="Tentative de suicide"/>
    <s v="Oui"/>
    <n v="39"/>
    <s v="Femme"/>
    <n v="14"/>
  </r>
  <r>
    <s v="190914-026"/>
    <x v="2"/>
    <s v="Chambly"/>
    <d v="2019-09-14T00:00:00"/>
    <d v="2019-09-14T00:00:00"/>
    <s v="16h22"/>
    <s v="CCPSHRR"/>
    <s v="Danger modéré"/>
    <s v="Non"/>
    <m/>
    <s v="Femme"/>
    <n v="33"/>
  </r>
  <r>
    <s v="190913-008"/>
    <x v="2"/>
    <s v="Chambly"/>
    <d v="2019-09-13T00:00:00"/>
    <d v="2019-09-13T00:00:00"/>
    <s v="08h22"/>
    <s v="CCPSHRR"/>
    <s v="Danger faible"/>
    <s v="Non"/>
    <m/>
    <s v="Homme"/>
    <n v="25"/>
  </r>
  <r>
    <s v="190909-029"/>
    <x v="2"/>
    <s v="Chambly"/>
    <d v="2019-09-09T00:00:00"/>
    <d v="2019-09-09T00:00:00"/>
    <s v="18h48"/>
    <m/>
    <s v="Tentative de suicide"/>
    <s v="Oui"/>
    <n v="30"/>
    <s v="Homme"/>
    <n v="34"/>
  </r>
  <r>
    <s v="190907-013"/>
    <x v="2"/>
    <s v="Chambly"/>
    <d v="2019-09-07T00:00:00"/>
    <d v="2019-09-07T00:00:00"/>
    <s v="10h45"/>
    <s v="CCPSHRR"/>
    <s v="P.38 (non-consentant)"/>
    <s v="Oui"/>
    <n v="43"/>
    <s v="Femme"/>
    <n v="44"/>
  </r>
  <r>
    <s v="190906-001"/>
    <x v="2"/>
    <s v="Chambly"/>
    <d v="2019-09-06T00:00:00"/>
    <d v="2019-09-06T00:00:00"/>
    <s v="00h37"/>
    <m/>
    <s v="Danger grave et immédiat"/>
    <s v="Oui"/>
    <n v="31"/>
    <s v="Femme"/>
    <n v="65"/>
  </r>
  <r>
    <s v="190903-053"/>
    <x v="2"/>
    <s v="Chambly"/>
    <d v="2019-09-03T00:00:00"/>
    <d v="2019-09-03T00:00:00"/>
    <s v="23h38"/>
    <s v="CCPSHRR"/>
    <s v="P.38 (non-consentant)"/>
    <s v="Oui"/>
    <n v="94"/>
    <s v="Femme"/>
    <n v="34"/>
  </r>
  <r>
    <s v="190902-001"/>
    <x v="2"/>
    <s v="Chambly"/>
    <d v="2019-09-02T00:00:00"/>
    <d v="2019-09-02T00:00:00"/>
    <s v="00h14"/>
    <s v="CCPSHRR"/>
    <s v="Danger faible"/>
    <s v="Non"/>
    <m/>
    <s v="Homme"/>
    <n v="24"/>
  </r>
  <r>
    <s v="190902-009"/>
    <x v="2"/>
    <s v="Chambly"/>
    <d v="2019-09-02T00:00:00"/>
    <d v="2019-09-02T00:00:00"/>
    <s v="14h23"/>
    <s v="CCPSHRR"/>
    <s v="Danger faible"/>
    <s v="Non"/>
    <m/>
    <s v="Homme"/>
    <n v="53"/>
  </r>
  <r>
    <s v="190901-030"/>
    <x v="2"/>
    <s v="Chambly"/>
    <d v="2019-09-01T00:00:00"/>
    <d v="2019-09-01T00:00:00"/>
    <s v="19h00"/>
    <m/>
    <s v="P.38 (non-consentant)"/>
    <s v="Oui"/>
    <n v="20"/>
    <s v="Femme"/>
    <n v="25"/>
  </r>
  <r>
    <s v="190831-003"/>
    <x v="2"/>
    <s v="Chambly"/>
    <d v="2019-08-31T00:00:00"/>
    <d v="2019-08-31T00:00:00"/>
    <s v="00h28"/>
    <s v="CCPSHRR"/>
    <s v="Danger faible"/>
    <s v="Oui"/>
    <m/>
    <s v="Femme"/>
    <n v="27"/>
  </r>
  <r>
    <s v="190831-006"/>
    <x v="2"/>
    <s v="Chambly"/>
    <d v="2019-08-31T00:00:00"/>
    <d v="2019-08-31T00:00:00"/>
    <s v="03h40"/>
    <s v="CCPSHRR"/>
    <s v="Danger faible"/>
    <s v="Non"/>
    <m/>
    <s v="Homme"/>
    <n v="35"/>
  </r>
  <r>
    <s v="190830-032"/>
    <x v="2"/>
    <s v="Chambly"/>
    <d v="2019-08-30T00:00:00"/>
    <d v="2019-08-30T00:00:00"/>
    <s v="22h00"/>
    <m/>
    <s v="Tentative de suicide"/>
    <s v="Oui"/>
    <n v="17"/>
    <s v="Homme"/>
    <n v="27"/>
  </r>
  <r>
    <s v="190824-016"/>
    <x v="2"/>
    <s v="Chambly"/>
    <d v="2019-08-24T00:00:00"/>
    <d v="2019-08-24T00:00:00"/>
    <s v="22h37"/>
    <s v="DPJ/CAFE"/>
    <s v="P.38 (non-consentant)"/>
    <s v="Oui"/>
    <n v="35"/>
    <s v="Femme"/>
    <n v="55"/>
  </r>
  <r>
    <s v="190824-016"/>
    <x v="2"/>
    <s v="Chambly"/>
    <d v="2019-08-24T00:00:00"/>
    <d v="2019-08-24T00:00:00"/>
    <s v="22h37"/>
    <s v="CCPSHRR"/>
    <s v="P.38 (non-consentant)"/>
    <s v="Oui"/>
    <n v="35"/>
    <s v="Femme"/>
    <n v="55"/>
  </r>
  <r>
    <s v="190823-032"/>
    <x v="2"/>
    <s v="Chambly"/>
    <d v="2019-08-23T00:00:00"/>
    <d v="2019-08-23T00:00:00"/>
    <s v="22h11"/>
    <s v="CCPSHRR"/>
    <s v="Danger faible"/>
    <s v="Non"/>
    <m/>
    <s v="Femme"/>
    <n v="48"/>
  </r>
  <r>
    <s v="190823-030"/>
    <x v="2"/>
    <s v="Chambly"/>
    <d v="2019-08-23T00:00:00"/>
    <d v="2019-08-23T00:00:00"/>
    <s v="19h27"/>
    <s v="DPJ/CAFE"/>
    <s v="Danger faible"/>
    <s v="Non"/>
    <m/>
    <s v="Homme"/>
    <n v="10"/>
  </r>
  <r>
    <s v="190820-035"/>
    <x v="2"/>
    <s v="Chambly"/>
    <d v="2019-08-20T00:00:00"/>
    <d v="2019-08-20T00:00:00"/>
    <s v="19h45"/>
    <s v="DIVERS"/>
    <s v="Danger faible"/>
    <s v="Non"/>
    <m/>
    <s v="Homme"/>
    <n v="21"/>
  </r>
  <r>
    <s v="190818-019"/>
    <x v="2"/>
    <s v="Chambly"/>
    <d v="2019-08-18T00:00:00"/>
    <d v="2019-08-18T00:00:00"/>
    <s v="17h02"/>
    <m/>
    <s v="Danger modéré"/>
    <s v="Oui"/>
    <m/>
    <s v="Femme"/>
    <n v="42"/>
  </r>
  <r>
    <s v="190817-04"/>
    <x v="2"/>
    <s v="Chambly"/>
    <d v="2019-08-17T00:00:00"/>
    <d v="2019-08-17T00:00:00"/>
    <s v="03h48"/>
    <m/>
    <s v="Tentative de suicide"/>
    <s v="Oui"/>
    <n v="40"/>
    <s v="Femme"/>
    <n v="41"/>
  </r>
  <r>
    <s v="190816-001"/>
    <x v="2"/>
    <s v="Chambly"/>
    <d v="2019-08-16T00:00:00"/>
    <d v="2019-08-16T00:00:00"/>
    <s v="18h00"/>
    <m/>
    <s v="Tentative de suicide"/>
    <s v="Oui"/>
    <m/>
    <s v="Homme"/>
    <n v="56"/>
  </r>
  <r>
    <s v="190816-018"/>
    <x v="2"/>
    <s v="Chambly"/>
    <d v="2019-08-16T00:00:00"/>
    <d v="2019-08-16T00:00:00"/>
    <s v="12h29"/>
    <s v="DPJ/CAFE"/>
    <s v="P.38 (non-consentant)"/>
    <s v="Oui"/>
    <m/>
    <s v="Homme"/>
    <n v="7"/>
  </r>
  <r>
    <s v="190810-010"/>
    <x v="2"/>
    <s v="Chambly"/>
    <d v="2019-08-10T00:00:00"/>
    <d v="2019-08-10T00:00:00"/>
    <s v="14h20"/>
    <m/>
    <s v="Danger grave mais non immédiat"/>
    <s v="Oui"/>
    <n v="20"/>
    <s v="Homme"/>
    <n v="45"/>
  </r>
  <r>
    <s v="190807-004"/>
    <x v="2"/>
    <s v="Chambly"/>
    <d v="2019-08-07T00:00:00"/>
    <d v="2019-08-07T00:00:00"/>
    <s v="07h30"/>
    <m/>
    <s v="P.38 (non-consentant)"/>
    <s v="Oui"/>
    <n v="26"/>
    <s v="Femme"/>
    <n v="28"/>
  </r>
  <r>
    <s v="190807-034"/>
    <x v="2"/>
    <s v="Chambly"/>
    <d v="2019-08-07T00:00:00"/>
    <d v="2019-08-07T00:00:00"/>
    <s v="21h50"/>
    <m/>
    <s v="Tentative de suicide"/>
    <s v="Oui"/>
    <n v="24"/>
    <s v="Femme"/>
    <n v="48"/>
  </r>
  <r>
    <s v="190806-002"/>
    <x v="2"/>
    <s v="Chambly"/>
    <d v="2019-08-06T00:00:00"/>
    <d v="2019-08-06T00:00:00"/>
    <s v="03h00"/>
    <s v="CCPSHRR"/>
    <s v="P.38 (non-consentant)"/>
    <s v="Oui"/>
    <n v="26"/>
    <s v="Homme"/>
    <n v="21"/>
  </r>
  <r>
    <s v="190806-028"/>
    <x v="2"/>
    <s v="Chambly"/>
    <d v="2019-08-06T00:00:00"/>
    <d v="2019-08-06T00:00:00"/>
    <s v="18h30"/>
    <s v="DPJ/CAFE"/>
    <s v="P.38 (non-consentant)"/>
    <s v="Oui"/>
    <n v="30"/>
    <s v="Homme"/>
    <n v="8"/>
  </r>
  <r>
    <s v="190803-021"/>
    <x v="2"/>
    <s v="Chambly"/>
    <d v="2019-08-03T00:00:00"/>
    <d v="2019-08-03T00:00:00"/>
    <s v="23h15"/>
    <s v="CCPSHRR"/>
    <s v="Absence de danger"/>
    <s v="Non"/>
    <m/>
    <s v="Homme"/>
    <n v="18"/>
  </r>
  <r>
    <s v="190731-019"/>
    <x v="2"/>
    <s v="Chambly"/>
    <d v="2019-07-31T00:00:00"/>
    <d v="2019-07-31T00:00:00"/>
    <s v="15h37"/>
    <m/>
    <s v="Tentative de suicide"/>
    <s v="Oui"/>
    <n v="20"/>
    <s v="Homme"/>
    <n v="16"/>
  </r>
  <r>
    <s v="190729-010"/>
    <x v="2"/>
    <s v="Chambly"/>
    <d v="2019-07-29T00:00:00"/>
    <d v="2019-07-29T00:00:00"/>
    <s v="10h30"/>
    <m/>
    <s v="Danger modéré"/>
    <s v="Oui"/>
    <n v="59"/>
    <s v="Homme"/>
    <n v="23"/>
  </r>
  <r>
    <s v="190727-003"/>
    <x v="2"/>
    <s v="Chambly"/>
    <d v="2019-07-27T00:00:00"/>
    <d v="2019-07-27T00:00:00"/>
    <s v="02h25"/>
    <s v="ACCÈS"/>
    <s v="P.38 (non-consentant)"/>
    <s v="Oui"/>
    <n v="26"/>
    <s v="Homme"/>
    <n v="34"/>
  </r>
  <r>
    <s v="190726-003"/>
    <x v="2"/>
    <s v="Chambly"/>
    <d v="2019-07-26T00:00:00"/>
    <d v="2019-07-26T00:00:00"/>
    <s v="04h34"/>
    <m/>
    <s v="Tentative de suicide"/>
    <s v="Oui"/>
    <n v="9"/>
    <s v="Femme"/>
    <n v="49"/>
  </r>
  <r>
    <s v="190725-025"/>
    <x v="2"/>
    <s v="Chambly"/>
    <d v="2019-07-25T00:00:00"/>
    <d v="2019-07-25T00:00:00"/>
    <s v="20h23"/>
    <s v="CCPSHRR"/>
    <s v="Danger faible"/>
    <s v="Non"/>
    <m/>
    <s v="Femme"/>
    <n v="27"/>
  </r>
  <r>
    <s v="190719-007"/>
    <x v="2"/>
    <s v="Chambly"/>
    <d v="2019-07-18T00:00:00"/>
    <d v="2019-07-18T00:00:00"/>
    <s v="10h15"/>
    <s v="CCPSHRR"/>
    <m/>
    <s v="Non"/>
    <m/>
    <s v="Femme"/>
    <n v="60"/>
  </r>
  <r>
    <s v="190717-040"/>
    <x v="2"/>
    <s v="Chambly"/>
    <d v="2019-07-17T00:00:00"/>
    <d v="2019-07-17T00:00:00"/>
    <s v="?"/>
    <s v="ACCÈS"/>
    <s v="Danger faible"/>
    <s v="Non"/>
    <m/>
    <s v="Homme"/>
    <n v="34"/>
  </r>
  <r>
    <s v="190717-026"/>
    <x v="2"/>
    <s v="Chambly"/>
    <d v="2019-07-17T00:00:00"/>
    <d v="2019-07-17T00:00:00"/>
    <s v="16h40"/>
    <s v="CCPSHRR"/>
    <s v="Danger faible"/>
    <s v="Non"/>
    <m/>
    <s v="Homme"/>
    <n v="45"/>
  </r>
  <r>
    <s v="190712-031A"/>
    <x v="2"/>
    <s v="Chambly"/>
    <d v="2019-07-12T00:00:00"/>
    <d v="2019-07-12T00:00:00"/>
    <s v="19H28"/>
    <s v="CCPSHRR"/>
    <s v="Absence de danger"/>
    <s v="Non"/>
    <m/>
    <s v="Homme"/>
    <n v="32"/>
  </r>
  <r>
    <s v="190711-036a"/>
    <x v="2"/>
    <s v="Chambly"/>
    <d v="2019-07-11T00:00:00"/>
    <d v="2019-07-11T00:00:00"/>
    <s v="00h50"/>
    <s v="CCPSHRR"/>
    <s v="Danger faible"/>
    <s v="Non"/>
    <m/>
    <s v="Femme"/>
    <n v="61"/>
  </r>
  <r>
    <s v="190707-003"/>
    <x v="2"/>
    <s v="Chambly"/>
    <d v="2019-07-07T00:00:00"/>
    <d v="2019-07-07T00:00:00"/>
    <s v="04H50"/>
    <s v="ACCÈS"/>
    <s v="Danger faible"/>
    <s v="Non"/>
    <m/>
    <s v="Femme"/>
    <n v="26"/>
  </r>
  <r>
    <s v="190707-002"/>
    <x v="2"/>
    <s v="Chambly"/>
    <d v="2019-07-07T00:00:00"/>
    <d v="2019-07-07T00:00:00"/>
    <s v="03H07"/>
    <s v="CCPSHRR"/>
    <s v="Absence de danger"/>
    <s v="Non"/>
    <m/>
    <s v="Homme"/>
    <n v="22"/>
  </r>
  <r>
    <s v="190706-016"/>
    <x v="2"/>
    <s v="Chambly"/>
    <d v="2019-07-06T00:00:00"/>
    <d v="2019-07-06T00:00:00"/>
    <s v="15h34"/>
    <s v="DPJ/CAFE"/>
    <s v="P.38 (non-consentant)"/>
    <s v="Oui"/>
    <n v="45"/>
    <s v="Femme"/>
    <n v="13"/>
  </r>
  <r>
    <s v="190705-010"/>
    <x v="2"/>
    <s v="Chambly"/>
    <d v="2019-07-05T00:00:00"/>
    <d v="2019-07-05T00:00:00"/>
    <s v="11h25"/>
    <s v="DIVERS"/>
    <s v="Danger modéré"/>
    <s v="Oui"/>
    <m/>
    <s v="Homme"/>
    <n v="21"/>
  </r>
  <r>
    <s v="190627-009"/>
    <x v="2"/>
    <s v="Chambly"/>
    <d v="2019-06-27T00:00:00"/>
    <d v="2019-06-27T00:00:00"/>
    <s v="14h25"/>
    <s v="CCPSHRR"/>
    <s v="Absence de danger"/>
    <s v="Non"/>
    <m/>
    <s v="Femme"/>
    <n v="60"/>
  </r>
  <r>
    <s v="190626-032"/>
    <x v="2"/>
    <s v="Chambly"/>
    <d v="2019-06-26T00:00:00"/>
    <d v="2019-06-26T00:00:00"/>
    <s v="21H10"/>
    <m/>
    <s v="Tentative de suicide"/>
    <s v="Oui"/>
    <n v="22"/>
    <s v="Femme"/>
    <n v="32"/>
  </r>
  <r>
    <s v="190622-028"/>
    <x v="2"/>
    <s v="Chambly"/>
    <d v="2019-06-22T00:00:00"/>
    <d v="2019-06-22T00:00:00"/>
    <s v="22h30"/>
    <m/>
    <s v="P.38 (non-consentant)"/>
    <s v="Oui"/>
    <n v="10"/>
    <s v="Femme"/>
    <n v="23"/>
  </r>
  <r>
    <s v="190620-029"/>
    <x v="2"/>
    <s v="Chambly"/>
    <d v="2019-06-20T00:00:00"/>
    <d v="2019-06-20T00:00:00"/>
    <s v="20H17"/>
    <s v="CCPSHRR"/>
    <s v="Danger faible"/>
    <s v="Non"/>
    <m/>
    <s v="Homme"/>
    <n v="20"/>
  </r>
  <r>
    <s v="190618-007"/>
    <x v="2"/>
    <s v="Chambly"/>
    <d v="2019-06-18T00:00:00"/>
    <d v="2019-06-18T00:00:00"/>
    <s v="10h30"/>
    <m/>
    <s v="P.38 (non-consentant)"/>
    <s v="Oui"/>
    <n v="30"/>
    <s v="Homme"/>
    <n v="47"/>
  </r>
  <r>
    <s v="190611-048"/>
    <x v="2"/>
    <s v="Chambly"/>
    <d v="2019-06-11T00:00:00"/>
    <d v="2019-06-11T00:00:00"/>
    <s v="23H45"/>
    <s v="DPJ/CAFE"/>
    <s v="Danger grave mais non immédiat"/>
    <s v="Oui"/>
    <n v="31"/>
    <s v="Homme"/>
    <n v="16"/>
  </r>
  <r>
    <s v="190609-031"/>
    <x v="2"/>
    <s v="Chambly"/>
    <d v="2019-06-09T00:00:00"/>
    <d v="2019-06-09T00:00:00"/>
    <s v="23h00"/>
    <m/>
    <s v="P.38 (non-consentant)"/>
    <s v="Oui"/>
    <n v="12"/>
    <s v="Homme"/>
    <n v="17"/>
  </r>
  <r>
    <s v="190531-017"/>
    <x v="2"/>
    <s v="Chambly"/>
    <d v="2019-05-31T00:00:00"/>
    <d v="2019-05-31T00:00:00"/>
    <s v="12h25"/>
    <m/>
    <s v="Tentative de suicide"/>
    <s v="Oui"/>
    <n v="23"/>
    <s v="Homme"/>
    <n v="72"/>
  </r>
  <r>
    <s v="190531-023"/>
    <x v="2"/>
    <s v="Chambly"/>
    <d v="2019-05-31T00:00:00"/>
    <d v="2019-05-31T00:00:00"/>
    <s v="14h23"/>
    <s v="DPJ/CAFE"/>
    <s v="Danger faible"/>
    <s v="Non"/>
    <m/>
    <s v="Homme"/>
    <n v="17"/>
  </r>
  <r>
    <s v="190531-031"/>
    <x v="2"/>
    <s v="Chambly"/>
    <d v="2019-05-31T00:00:00"/>
    <d v="2019-05-31T00:00:00"/>
    <s v="23h38"/>
    <s v="CCPSHRR"/>
    <s v="Danger faible"/>
    <s v="Non"/>
    <m/>
    <s v="Homme"/>
    <n v="48"/>
  </r>
  <r>
    <s v="190529-020"/>
    <x v="2"/>
    <s v="Chambly"/>
    <d v="2019-05-29T00:00:00"/>
    <d v="2019-05-29T00:00:00"/>
    <s v="16h35"/>
    <s v="CCPSHRR"/>
    <s v="Danger grave et immédiat"/>
    <s v="Oui"/>
    <n v="29"/>
    <s v="Femme"/>
    <n v="60"/>
  </r>
  <r>
    <s v="190529- 024"/>
    <x v="2"/>
    <s v="Chambly"/>
    <d v="2019-05-29T00:00:00"/>
    <d v="2019-05-29T00:00:00"/>
    <s v="18h00"/>
    <s v="CCPSHRR"/>
    <s v="Danger grave mais non immédiat"/>
    <s v="Non"/>
    <m/>
    <s v="Homme"/>
    <n v="27"/>
  </r>
  <r>
    <s v="190523-025"/>
    <x v="2"/>
    <s v="Chambly"/>
    <d v="2019-05-23T00:00:00"/>
    <d v="2019-05-23T00:00:00"/>
    <s v="23h17"/>
    <s v="CCPSHRR"/>
    <s v="Absence de danger"/>
    <s v="Non"/>
    <m/>
    <s v="Femme"/>
    <n v="30"/>
  </r>
  <r>
    <s v="190521-019"/>
    <x v="2"/>
    <s v="Chambly"/>
    <d v="2019-05-21T00:00:00"/>
    <d v="2019-05-21T00:00:00"/>
    <s v="18h08"/>
    <s v="CCPSHRR"/>
    <s v="Tentative de suicide"/>
    <s v="Oui"/>
    <n v="24"/>
    <s v="Femme"/>
    <n v="72"/>
  </r>
  <r>
    <s v="190519-020A"/>
    <x v="2"/>
    <s v="Chambly"/>
    <d v="2019-05-19T00:00:00"/>
    <d v="2019-05-19T00:00:00"/>
    <s v="18h27"/>
    <s v="DPJ/CAFE"/>
    <m/>
    <s v="Non"/>
    <m/>
    <s v="Homme"/>
    <n v="16"/>
  </r>
  <r>
    <s v="190513-021"/>
    <x v="2"/>
    <s v="Chambly"/>
    <d v="2019-05-13T00:00:00"/>
    <d v="2019-05-13T00:00:00"/>
    <s v="18h53"/>
    <m/>
    <s v="Tentative de suicide"/>
    <s v="Oui"/>
    <n v="13"/>
    <s v="Femme"/>
    <n v="87"/>
  </r>
  <r>
    <s v="190509-024"/>
    <x v="2"/>
    <s v="Chambly"/>
    <d v="2019-05-09T00:00:00"/>
    <d v="2019-05-09T00:00:00"/>
    <s v="17h30"/>
    <s v="CCPSHRR"/>
    <s v="P.38 (non-consentant)"/>
    <s v="Oui"/>
    <n v="20"/>
    <s v="Femme"/>
    <n v="60"/>
  </r>
  <r>
    <s v="190505-018"/>
    <x v="2"/>
    <s v="Chambly"/>
    <d v="2019-05-05T00:00:00"/>
    <d v="2019-05-05T00:00:00"/>
    <s v="15h30"/>
    <s v="DPJ/CAFE"/>
    <s v="Absence de danger"/>
    <s v="Non"/>
    <m/>
    <s v="Homme"/>
    <n v="14"/>
  </r>
  <r>
    <s v="190501-032"/>
    <x v="2"/>
    <s v="Chambly"/>
    <d v="2019-05-01T00:00:00"/>
    <d v="2019-05-01T00:00:00"/>
    <s v="19h00"/>
    <m/>
    <s v="Tentative de suicide"/>
    <s v="Oui"/>
    <n v="30"/>
    <s v="Femme"/>
    <n v="17"/>
  </r>
  <r>
    <s v="190424-019"/>
    <x v="2"/>
    <s v="Chambly"/>
    <d v="2019-04-24T00:00:00"/>
    <d v="2019-04-24T00:00:00"/>
    <s v="18h00"/>
    <m/>
    <s v="P.38 (non-consentant)"/>
    <s v="Oui"/>
    <n v="55"/>
    <s v="Femme"/>
    <n v="60"/>
  </r>
  <r>
    <s v="190423-030A"/>
    <x v="2"/>
    <s v="Chambly"/>
    <d v="2019-04-23T00:00:00"/>
    <d v="2019-04-23T00:00:00"/>
    <s v="23h50"/>
    <s v="CCPSHRR"/>
    <s v="Danger faible"/>
    <s v="Non"/>
    <m/>
    <s v="Femme"/>
    <n v="20"/>
  </r>
  <r>
    <s v="190419-001"/>
    <x v="2"/>
    <s v="Chambly"/>
    <d v="2019-04-19T00:00:00"/>
    <d v="2019-04-19T00:00:00"/>
    <s v="01h55"/>
    <s v="CCPSHRR"/>
    <s v="Danger modéré"/>
    <s v="Non"/>
    <m/>
    <s v="Femme"/>
    <n v="60"/>
  </r>
  <r>
    <s v="190418-018"/>
    <x v="2"/>
    <s v="Chambly"/>
    <d v="2019-04-18T00:00:00"/>
    <d v="2019-04-18T00:00:00"/>
    <s v="14h20"/>
    <m/>
    <s v="Tentative de suicide"/>
    <s v="Oui"/>
    <n v="33"/>
    <s v="Homme"/>
    <n v="17"/>
  </r>
  <r>
    <s v="190417-028"/>
    <x v="2"/>
    <s v="Chambly"/>
    <d v="2019-04-17T00:00:00"/>
    <d v="2019-04-17T00:00:00"/>
    <s v="20h10"/>
    <s v="CCPSHRR"/>
    <s v="Danger faible"/>
    <s v="Non"/>
    <m/>
    <s v="Homme"/>
    <n v="64"/>
  </r>
  <r>
    <s v="190414-001"/>
    <x v="2"/>
    <s v="Chambly"/>
    <d v="2019-04-14T00:00:00"/>
    <d v="2019-04-14T00:00:00"/>
    <s v="00h56"/>
    <s v="CCPSHRR"/>
    <s v="Danger faible"/>
    <s v="Non"/>
    <m/>
    <s v="Femme"/>
    <n v="43"/>
  </r>
  <r>
    <s v="190412-003"/>
    <x v="2"/>
    <s v="Chambly"/>
    <d v="2019-04-12T00:00:00"/>
    <d v="2019-04-12T00:00:00"/>
    <s v="6h50"/>
    <s v="DPJ/CAFE"/>
    <s v="P.38 (non-consentant)"/>
    <s v="Oui"/>
    <n v="65"/>
    <s v="Homme"/>
    <n v="13"/>
  </r>
  <r>
    <s v="190410-023"/>
    <x v="2"/>
    <s v="Chambly"/>
    <d v="2019-04-10T00:00:00"/>
    <d v="2019-04-10T00:00:00"/>
    <s v="19h20"/>
    <s v="CCPSHRR"/>
    <s v="Absence de danger"/>
    <s v="Non"/>
    <m/>
    <s v="Homme"/>
    <n v="45"/>
  </r>
  <r>
    <s v="190409-010"/>
    <x v="2"/>
    <s v="Chambly"/>
    <d v="2019-04-09T00:00:00"/>
    <d v="2019-04-09T00:00:00"/>
    <s v="10h00"/>
    <s v="CCPSHRR"/>
    <s v="P.38 (non-consentant)"/>
    <s v="Oui"/>
    <n v="29"/>
    <s v="Homme"/>
    <n v="53"/>
  </r>
  <r>
    <s v="190405-023"/>
    <x v="2"/>
    <s v="Chambly"/>
    <d v="2019-04-05T00:00:00"/>
    <d v="2019-04-05T00:00:00"/>
    <s v="21h28"/>
    <s v="CCPSHRR"/>
    <s v="Danger faible"/>
    <s v="Non"/>
    <m/>
    <s v="Femme"/>
    <n v="60"/>
  </r>
  <r>
    <s v="190404-013"/>
    <x v="2"/>
    <s v="Chambly"/>
    <d v="2019-04-04T00:00:00"/>
    <d v="2019-04-04T00:00:00"/>
    <s v="12h27"/>
    <m/>
    <s v="Tentative de suicide"/>
    <s v="Oui"/>
    <n v="35"/>
    <s v="Femme"/>
    <n v="22"/>
  </r>
  <r>
    <s v="190403-020"/>
    <x v="2"/>
    <s v="Chambly"/>
    <d v="2019-04-03T00:00:00"/>
    <d v="2019-04-03T00:00:00"/>
    <s v="17h45"/>
    <m/>
    <s v="P.38 (non-consentant)"/>
    <s v="Oui"/>
    <n v="11"/>
    <s v="Homme"/>
    <n v="53"/>
  </r>
  <r>
    <s v="190403-028"/>
    <x v="2"/>
    <s v="Chambly"/>
    <d v="2019-04-03T00:00:00"/>
    <d v="2019-04-03T00:00:00"/>
    <s v="20h24"/>
    <s v="CCPSHRR"/>
    <s v="Danger faible"/>
    <s v="Non"/>
    <m/>
    <s v="Homme"/>
    <n v="74"/>
  </r>
  <r>
    <s v="190329-008"/>
    <x v="2"/>
    <s v="Chambly"/>
    <d v="2019-03-29T00:00:00"/>
    <d v="2019-03-29T00:00:00"/>
    <s v="11h16"/>
    <s v="CCPSHRR"/>
    <s v="Absence de danger"/>
    <s v="Non"/>
    <m/>
    <s v="Femme"/>
    <n v="36"/>
  </r>
  <r>
    <s v="190329-016"/>
    <x v="2"/>
    <s v="Chambly"/>
    <d v="2019-03-29T00:00:00"/>
    <d v="2019-03-29T00:00:00"/>
    <s v="15h31"/>
    <s v="DPJ/CAFE"/>
    <s v="P.38 (non-consentant)"/>
    <s v="Non"/>
    <m/>
    <s v="Femme"/>
    <n v="13"/>
  </r>
  <r>
    <s v="190329-021"/>
    <x v="2"/>
    <s v="Chambly"/>
    <d v="2019-03-29T00:00:00"/>
    <d v="2019-03-29T00:00:00"/>
    <s v="20h45"/>
    <s v="DPJ/CAFE"/>
    <s v="P.38 (non-consentant)"/>
    <s v="Oui"/>
    <n v="34"/>
    <s v="Femme"/>
    <n v="13"/>
  </r>
  <r>
    <s v="190328-033"/>
    <x v="2"/>
    <s v="Chambly"/>
    <d v="2019-03-28T00:00:00"/>
    <d v="2019-03-28T00:00:00"/>
    <s v="22h06"/>
    <s v="CCPSHRR"/>
    <s v="Danger faible"/>
    <s v="Non"/>
    <m/>
    <s v="Femme"/>
    <n v="36"/>
  </r>
  <r>
    <s v="190327-018"/>
    <x v="2"/>
    <s v="Chambly"/>
    <d v="2019-03-27T00:00:00"/>
    <d v="2019-03-27T00:00:00"/>
    <s v="18h12"/>
    <s v="DIVERS"/>
    <s v="Danger faible"/>
    <s v="Non"/>
    <m/>
    <s v="Femme"/>
    <n v="36"/>
  </r>
  <r>
    <s v="190327-021"/>
    <x v="2"/>
    <s v="Chambly"/>
    <d v="2019-03-27T00:00:00"/>
    <d v="2019-03-27T00:00:00"/>
    <s v="19h45"/>
    <s v="CCPSHRR"/>
    <s v="Danger faible"/>
    <s v="Non"/>
    <m/>
    <s v="Homme"/>
    <n v="57"/>
  </r>
  <r>
    <s v="190326-018"/>
    <x v="2"/>
    <s v="Chambly"/>
    <d v="2019-03-26T00:00:00"/>
    <d v="2019-03-26T00:00:00"/>
    <s v="20h26"/>
    <s v="CCPSHRR"/>
    <s v="Danger faible"/>
    <s v="Non"/>
    <m/>
    <s v="Femme"/>
    <n v="60"/>
  </r>
  <r>
    <s v="190326-008"/>
    <x v="2"/>
    <s v="Chambly"/>
    <d v="2019-03-26T00:00:00"/>
    <d v="2019-03-26T00:00:00"/>
    <s v="14h00"/>
    <m/>
    <s v="Tentative de suicide"/>
    <s v="Oui"/>
    <n v="20"/>
    <s v="Homme"/>
    <n v="25"/>
  </r>
  <r>
    <s v="190323-030"/>
    <x v="2"/>
    <s v="Chambly"/>
    <d v="2019-03-23T00:00:00"/>
    <d v="2019-03-23T00:00:00"/>
    <s v="21h00"/>
    <s v="CCPSHRR"/>
    <s v="Danger faible"/>
    <s v="Non"/>
    <m/>
    <s v="Femme"/>
    <n v="20"/>
  </r>
  <r>
    <s v="190322-004"/>
    <x v="2"/>
    <s v="Chambly"/>
    <d v="2019-03-22T00:00:00"/>
    <d v="2019-03-22T00:00:00"/>
    <s v="11h55"/>
    <s v="CCPSHRR"/>
    <s v="P.38 (non-consentant)"/>
    <s v="Oui"/>
    <n v="60"/>
    <s v="Femme"/>
    <n v="60"/>
  </r>
  <r>
    <s v="190322-022"/>
    <x v="2"/>
    <s v="Chambly"/>
    <d v="2019-03-22T00:00:00"/>
    <d v="2019-03-22T00:00:00"/>
    <s v="18h33"/>
    <s v="CCPSHRR"/>
    <s v="Danger faible"/>
    <s v="Non"/>
    <m/>
    <s v="Femme"/>
    <n v="18"/>
  </r>
  <r>
    <s v="190322-024"/>
    <x v="2"/>
    <s v="Chambly"/>
    <d v="2019-03-22T00:00:00"/>
    <d v="2019-03-22T00:00:00"/>
    <s v="19h45"/>
    <s v="CCPSHRR"/>
    <s v="Danger faible"/>
    <s v="Non"/>
    <m/>
    <s v="Homme"/>
    <n v="73"/>
  </r>
  <r>
    <s v="190315-027"/>
    <x v="2"/>
    <s v="Chambly"/>
    <d v="2019-03-15T00:00:00"/>
    <d v="2019-03-15T00:00:00"/>
    <s v="22h16"/>
    <s v="CCPSHRR"/>
    <s v="Danger faible"/>
    <s v="Non"/>
    <m/>
    <s v="Femme"/>
    <n v="13"/>
  </r>
  <r>
    <s v="190311-007"/>
    <x v="2"/>
    <s v="Chambly"/>
    <d v="2019-03-11T00:00:00"/>
    <d v="2019-03-11T00:00:00"/>
    <s v="11h15"/>
    <m/>
    <s v="Tentative de suicide"/>
    <s v="Oui"/>
    <n v="30"/>
    <s v="Femme"/>
    <n v="18"/>
  </r>
  <r>
    <s v="190305-029"/>
    <x v="2"/>
    <s v="Chambly"/>
    <d v="2019-03-06T00:00:00"/>
    <d v="2019-03-06T00:00:00"/>
    <s v="00h01"/>
    <s v="CCPSHRR"/>
    <s v="Danger modéré"/>
    <s v="Oui"/>
    <n v="44"/>
    <s v="Femme"/>
    <n v="18"/>
  </r>
  <r>
    <s v="190304-009"/>
    <x v="2"/>
    <s v="Chambly"/>
    <d v="2019-03-05T00:00:00"/>
    <d v="2019-03-05T00:00:00"/>
    <s v="12h29"/>
    <s v="CCPSHRR"/>
    <s v="Danger grave et immédiat"/>
    <s v="Oui"/>
    <n v="47"/>
    <s v="Femme"/>
    <n v="54"/>
  </r>
  <r>
    <s v="190301-013"/>
    <x v="2"/>
    <s v="Chambly"/>
    <d v="2019-03-01T00:00:00"/>
    <d v="2019-03-01T00:00:00"/>
    <s v="13h20"/>
    <s v="DIVERS"/>
    <s v="P.38 (non-consentant)"/>
    <s v="Oui"/>
    <n v="29"/>
    <s v="Femme"/>
    <n v="32"/>
  </r>
  <r>
    <s v="190301-020"/>
    <x v="2"/>
    <s v="Chambly"/>
    <d v="2019-03-01T00:00:00"/>
    <d v="2019-03-01T00:00:00"/>
    <s v="17h00"/>
    <m/>
    <s v="Tentative de suicide"/>
    <s v="Oui"/>
    <n v="62"/>
    <s v="Femme"/>
    <n v="29"/>
  </r>
  <r>
    <s v="190227-036"/>
    <x v="2"/>
    <s v="Chambly"/>
    <d v="2019-02-27T00:00:00"/>
    <d v="2019-02-27T00:00:00"/>
    <s v="17h40"/>
    <s v="CCPSHRR"/>
    <s v="Danger grave mais non immédiat"/>
    <s v="Non"/>
    <m/>
    <s v="Femme"/>
    <n v="58"/>
  </r>
  <r>
    <s v="190223-003"/>
    <x v="2"/>
    <s v="Chambly"/>
    <d v="2019-02-23T00:00:00"/>
    <d v="2019-02-23T00:00:00"/>
    <s v="3h05"/>
    <s v="ACCÈS"/>
    <s v="Absence de danger"/>
    <s v="Non"/>
    <m/>
    <s v="Femme"/>
    <s v="16???"/>
  </r>
  <r>
    <s v="190209-012"/>
    <x v="2"/>
    <s v="Chambly"/>
    <d v="2019-02-09T00:00:00"/>
    <d v="2019-02-09T00:00:00"/>
    <s v="14h39"/>
    <s v="ACCÈS"/>
    <s v="Danger faible"/>
    <s v="Non"/>
    <m/>
    <s v="Homme"/>
    <n v="16"/>
  </r>
  <r>
    <s v="190207-011"/>
    <x v="2"/>
    <s v="Chambly"/>
    <d v="2019-02-07T00:00:00"/>
    <d v="2019-02-07T00:00:00"/>
    <s v="13h48"/>
    <s v="ACCÈS"/>
    <s v="Absence de danger"/>
    <s v="Non"/>
    <m/>
    <s v="Homme"/>
    <n v="43"/>
  </r>
  <r>
    <s v="190205-003"/>
    <x v="2"/>
    <s v="Chambly"/>
    <d v="2019-02-05T00:00:00"/>
    <d v="2019-02-05T00:00:00"/>
    <s v="08h20"/>
    <s v="CCPSHRR"/>
    <s v="Danger modéré"/>
    <s v="Non"/>
    <m/>
    <s v="Homme"/>
    <n v="56"/>
  </r>
  <r>
    <s v="190204-06"/>
    <x v="2"/>
    <s v="Chambly"/>
    <d v="2019-02-04T00:00:00"/>
    <d v="2019-02-04T00:00:00"/>
    <s v="08h25"/>
    <s v="CCPSHRR"/>
    <s v="Danger modéré"/>
    <s v="Non"/>
    <m/>
    <s v="Femme"/>
    <n v="41"/>
  </r>
  <r>
    <s v="190201-009"/>
    <x v="2"/>
    <s v="Chambly"/>
    <d v="2019-02-01T00:00:00"/>
    <d v="2019-02-01T00:00:00"/>
    <s v="09h48"/>
    <m/>
    <s v="Tentative de suicide"/>
    <s v="Oui"/>
    <n v="34"/>
    <s v="Homme"/>
    <n v="21"/>
  </r>
  <r>
    <s v="190131-009"/>
    <x v="2"/>
    <s v="Chambly"/>
    <d v="2019-01-31T00:00:00"/>
    <d v="2019-01-31T00:00:00"/>
    <s v="11h20"/>
    <s v="CCPSHRR"/>
    <s v="Absence de danger"/>
    <s v="Non"/>
    <m/>
    <s v="Homme"/>
    <n v="25"/>
  </r>
  <r>
    <s v="190131-019"/>
    <x v="2"/>
    <s v="Chambly"/>
    <d v="2019-01-31T00:00:00"/>
    <d v="2019-01-31T00:00:00"/>
    <s v="16h38"/>
    <s v="DPJ/CAFE"/>
    <m/>
    <s v="Non"/>
    <m/>
    <s v="Homme"/>
    <n v="12"/>
  </r>
  <r>
    <s v="190127-017"/>
    <x v="2"/>
    <s v="Chambly"/>
    <d v="2019-01-27T00:00:00"/>
    <d v="2019-01-27T00:00:00"/>
    <s v="22h26"/>
    <s v="CCPSHRR"/>
    <s v="Danger faible"/>
    <s v="Non"/>
    <m/>
    <s v="Femme"/>
    <n v="41"/>
  </r>
  <r>
    <s v="190122-045"/>
    <x v="2"/>
    <s v="Chambly"/>
    <d v="2019-01-22T00:00:00"/>
    <d v="2019-01-22T00:00:00"/>
    <s v="22h45"/>
    <m/>
    <s v="P.38 (non-consentant)"/>
    <s v="Oui"/>
    <n v="85"/>
    <s v="Homme"/>
    <n v="56"/>
  </r>
  <r>
    <s v="190117-002"/>
    <x v="2"/>
    <s v="Chambly"/>
    <d v="2019-01-17T00:00:00"/>
    <d v="2019-01-17T00:00:00"/>
    <s v="06h58"/>
    <s v="DPJ/CAFE"/>
    <s v="Danger faible"/>
    <s v="Non"/>
    <m/>
    <s v="Homme"/>
    <n v="8"/>
  </r>
  <r>
    <s v="190110-037"/>
    <x v="2"/>
    <s v="Chambly"/>
    <d v="2019-01-10T00:00:00"/>
    <d v="2019-01-10T00:00:00"/>
    <s v="21h53"/>
    <s v="DPJ/CAFE"/>
    <s v="Danger faible"/>
    <s v="Non"/>
    <m/>
    <s v="Femme"/>
    <n v="13"/>
  </r>
  <r>
    <s v="190106-018"/>
    <x v="2"/>
    <s v="Chambly"/>
    <d v="2019-01-06T00:00:00"/>
    <d v="2019-01-06T00:00:00"/>
    <s v="21h40"/>
    <s v="CCPSHRR"/>
    <s v="Danger grave et immédiat"/>
    <s v="Oui"/>
    <s v="17 mins"/>
    <s v="Homme"/>
    <n v="19"/>
  </r>
  <r>
    <s v="190102-013"/>
    <x v="2"/>
    <s v="Chambly"/>
    <d v="2019-01-02T00:00:00"/>
    <d v="2019-01-02T00:00:00"/>
    <s v="17h16"/>
    <s v="CCPSHRR"/>
    <s v="Danger faible"/>
    <s v="Non"/>
    <m/>
    <s v="Homme"/>
    <n v="68"/>
  </r>
  <r>
    <s v="190101-012"/>
    <x v="2"/>
    <s v="Chambly"/>
    <d v="2019-01-01T00:00:00"/>
    <d v="2019-01-01T00:00:00"/>
    <s v="05h02"/>
    <s v="CCPSHRR"/>
    <s v="Danger grave et immédiat"/>
    <s v="Oui"/>
    <s v="16 mins"/>
    <s v="Femme"/>
    <n v="20"/>
  </r>
  <r>
    <s v="191231-003"/>
    <x v="2"/>
    <s v="Richelieu"/>
    <d v="2019-12-31T00:00:00"/>
    <d v="2019-12-31T00:00:00"/>
    <s v="09h35"/>
    <s v="CCPSHRR"/>
    <s v="Danger faible"/>
    <s v="Non"/>
    <m/>
    <s v="Femme"/>
    <n v="56"/>
  </r>
  <r>
    <s v="191229-018a"/>
    <x v="2"/>
    <s v="Richelieu"/>
    <d v="2019-12-29T00:00:00"/>
    <d v="2019-12-29T00:00:00"/>
    <s v="19h08"/>
    <s v="CCPSHRR"/>
    <s v="Tentative de suicide"/>
    <s v="Oui"/>
    <n v="17"/>
    <s v="Femme"/>
    <n v="22"/>
  </r>
  <r>
    <s v="191228-013"/>
    <x v="2"/>
    <s v="Richelieu"/>
    <d v="2019-12-28T00:00:00"/>
    <d v="2019-12-28T00:00:00"/>
    <s v="16h00"/>
    <s v="CCPSHRR"/>
    <s v="Absence de danger"/>
    <s v="Non"/>
    <m/>
    <s v="Homme"/>
    <n v="92"/>
  </r>
  <r>
    <s v="191217-027"/>
    <x v="2"/>
    <s v="Richelieu"/>
    <d v="2019-12-17T00:00:00"/>
    <d v="2019-12-17T00:00:00"/>
    <s v="18H20"/>
    <s v="ACCÈS"/>
    <s v="P.38 (non-consentant)"/>
    <s v="Oui"/>
    <n v="25"/>
    <s v="Homme"/>
    <n v="21"/>
  </r>
  <r>
    <s v="191129-026"/>
    <x v="2"/>
    <s v="Richelieu"/>
    <d v="2019-11-29T00:00:00"/>
    <d v="2019-11-29T00:00:00"/>
    <s v="17h00"/>
    <m/>
    <s v="Tentative de suicide"/>
    <s v="Non"/>
    <m/>
    <s v="Femme"/>
    <n v="54"/>
  </r>
  <r>
    <s v="191105-016"/>
    <x v="2"/>
    <s v="Richelieu"/>
    <d v="2019-11-05T00:00:00"/>
    <d v="2019-11-05T00:00:00"/>
    <s v="13h20"/>
    <s v="ACCÈS"/>
    <s v="Danger faible"/>
    <s v="Non"/>
    <m/>
    <s v="Homme"/>
    <n v="59"/>
  </r>
  <r>
    <s v="191104-039"/>
    <x v="2"/>
    <s v="Richelieu"/>
    <d v="2019-11-04T00:00:00"/>
    <d v="2019-11-04T00:00:00"/>
    <s v="21h10"/>
    <s v="ACCÈS"/>
    <s v="Danger faible"/>
    <s v="Non"/>
    <m/>
    <s v="Homme"/>
    <n v="40"/>
  </r>
  <r>
    <s v="191102-019"/>
    <x v="2"/>
    <s v="Richelieu"/>
    <d v="2019-11-02T00:00:00"/>
    <d v="2019-11-02T00:00:00"/>
    <s v="19h42"/>
    <s v="ACCÈS"/>
    <s v="Danger modéré"/>
    <s v="Oui"/>
    <n v="24"/>
    <s v="Femme"/>
    <n v="46"/>
  </r>
  <r>
    <s v="190929-017"/>
    <x v="2"/>
    <s v="Richelieu"/>
    <d v="2019-09-29T00:00:00"/>
    <d v="2019-09-29T00:00:00"/>
    <s v="19h44"/>
    <s v="CCPSHRR"/>
    <s v="Tentative de suicide"/>
    <s v="Oui"/>
    <n v="59"/>
    <s v="Homme"/>
    <n v="40"/>
  </r>
  <r>
    <s v="190928-018"/>
    <x v="2"/>
    <s v="Richelieu"/>
    <d v="2019-09-28T00:00:00"/>
    <d v="2019-09-28T00:00:00"/>
    <s v="18h00"/>
    <s v="CCPSHRR"/>
    <s v="Tentative de suicide"/>
    <s v="Oui"/>
    <n v="27"/>
    <s v="Femme"/>
    <n v="85"/>
  </r>
  <r>
    <s v="190908-009"/>
    <x v="2"/>
    <s v="Richelieu"/>
    <d v="2019-09-08T00:00:00"/>
    <d v="2019-09-08T00:00:00"/>
    <s v="11h40"/>
    <s v="CCPSHRR"/>
    <s v="Danger modéré"/>
    <s v="Non"/>
    <m/>
    <s v="Femme"/>
    <n v="24"/>
  </r>
  <r>
    <s v="190819-022"/>
    <x v="2"/>
    <s v="Richelieu"/>
    <d v="2019-08-19T00:00:00"/>
    <d v="2019-08-19T00:00:00"/>
    <s v="20h45"/>
    <m/>
    <s v="P.38 (non-consentant)"/>
    <s v="Oui"/>
    <n v="20"/>
    <s v="Homme"/>
    <n v="21"/>
  </r>
  <r>
    <s v="190806-001"/>
    <x v="2"/>
    <s v="Richelieu"/>
    <d v="2019-08-06T00:00:00"/>
    <d v="2019-08-06T00:00:00"/>
    <s v="01h35"/>
    <m/>
    <s v="P.38 (non-consentant)"/>
    <s v="Oui"/>
    <n v="23"/>
    <s v="Femme"/>
    <n v="87"/>
  </r>
  <r>
    <s v="190730-029a"/>
    <x v="2"/>
    <s v="Richelieu"/>
    <d v="2019-07-30T00:00:00"/>
    <d v="2019-07-30T00:00:00"/>
    <s v="21h00"/>
    <s v="ACCÈS"/>
    <s v="Danger faible"/>
    <s v="Non"/>
    <m/>
    <s v="Homme"/>
    <n v="37"/>
  </r>
  <r>
    <s v="190704-028"/>
    <x v="2"/>
    <s v="Richelieu"/>
    <d v="2019-07-04T00:00:00"/>
    <d v="2019-07-04T00:00:00"/>
    <s v="20h40"/>
    <m/>
    <s v="Tentative de suicide"/>
    <s v="Oui"/>
    <m/>
    <s v="Homme"/>
    <n v="85"/>
  </r>
  <r>
    <s v="190621-004"/>
    <x v="2"/>
    <s v="Richelieu"/>
    <d v="2019-06-21T00:00:00"/>
    <d v="2019-06-21T00:00:00"/>
    <s v="3h00"/>
    <s v="CCPSHRR"/>
    <s v="P.38 (non-consentant)"/>
    <s v="Oui"/>
    <n v="15"/>
    <s v="Femme"/>
    <n v="55"/>
  </r>
  <r>
    <s v="190615-008"/>
    <x v="2"/>
    <s v="Richelieu"/>
    <d v="2019-06-15T00:00:00"/>
    <d v="2019-06-15T00:00:00"/>
    <s v="15h30"/>
    <s v="ACCÈS"/>
    <s v="P.38 (non-consentant)"/>
    <s v="Oui"/>
    <n v="39"/>
    <s v="Homme"/>
    <n v="61"/>
  </r>
  <r>
    <s v="190603-021B"/>
    <x v="2"/>
    <s v="Richelieu"/>
    <d v="2019-06-03T00:00:00"/>
    <d v="2019-06-03T00:00:00"/>
    <s v="19h01"/>
    <m/>
    <s v="Tentative de suicide"/>
    <s v="Oui"/>
    <n v="17"/>
    <s v="Homme"/>
    <n v="18"/>
  </r>
  <r>
    <s v="190601-005"/>
    <x v="2"/>
    <s v="Richelieu"/>
    <d v="2019-06-01T00:00:00"/>
    <d v="2019-06-01T00:00:00"/>
    <s v="07h20"/>
    <m/>
    <s v="Tentative de suicide"/>
    <s v="Oui"/>
    <n v="28"/>
    <s v="Femme"/>
    <n v="47"/>
  </r>
  <r>
    <s v="190511-028"/>
    <x v="2"/>
    <s v="Richelieu"/>
    <d v="2019-05-12T00:00:00"/>
    <d v="2019-05-12T00:00:00"/>
    <s v="00h00"/>
    <s v="CCPSHRR"/>
    <s v="Danger grave mais non immédiat"/>
    <s v="Non"/>
    <m/>
    <s v="Femme"/>
    <n v="27"/>
  </r>
  <r>
    <s v="190408-016"/>
    <x v="2"/>
    <s v="Richelieu"/>
    <d v="2019-04-08T00:00:00"/>
    <d v="2019-04-08T00:00:00"/>
    <s v="16h00"/>
    <s v="CCPSHRR"/>
    <s v="Danger faible"/>
    <s v="Non"/>
    <m/>
    <s v="Homme"/>
    <n v="69"/>
  </r>
  <r>
    <s v="190329-027"/>
    <x v="2"/>
    <s v="Richelieu"/>
    <d v="2019-03-29T00:00:00"/>
    <d v="2019-03-29T00:00:00"/>
    <s v="23h27"/>
    <s v="CCPSHRR"/>
    <s v="Danger faible"/>
    <s v="Non"/>
    <m/>
    <s v="Femme"/>
    <n v="46"/>
  </r>
  <r>
    <s v="190329-009"/>
    <x v="2"/>
    <s v="Richelieu"/>
    <d v="2019-03-29T00:00:00"/>
    <d v="2019-03-29T00:00:00"/>
    <s v="11h30"/>
    <s v="DPJ/CAFE"/>
    <s v="P.38 (non-consentant)"/>
    <s v="Non"/>
    <m/>
    <s v="Homme"/>
    <n v="17"/>
  </r>
  <r>
    <s v="190317-001"/>
    <x v="2"/>
    <s v="Richelieu"/>
    <d v="2019-03-17T00:00:00"/>
    <d v="2019-03-17T00:00:00"/>
    <s v="02h30"/>
    <s v="ACCÈS"/>
    <s v="Danger faible"/>
    <s v="Non"/>
    <m/>
    <s v="Femme"/>
    <n v="26"/>
  </r>
  <r>
    <s v="190221-005"/>
    <x v="2"/>
    <s v="Richelieu"/>
    <d v="2019-02-21T00:00:00"/>
    <d v="2019-02-21T00:00:00"/>
    <s v="6h30"/>
    <m/>
    <m/>
    <s v="Oui"/>
    <n v="105"/>
    <s v="Homme"/>
    <n v="39"/>
  </r>
  <r>
    <s v="190112-020"/>
    <x v="2"/>
    <s v="Richelieu"/>
    <d v="2019-01-12T00:00:00"/>
    <d v="2019-01-12T00:00:00"/>
    <s v="20h08"/>
    <s v="CCPSHRR"/>
    <s v="Danger modéré"/>
    <s v="Oui"/>
    <s v="25 mins"/>
    <s v="Femme"/>
    <n v="58"/>
  </r>
  <r>
    <s v="190105-013"/>
    <x v="2"/>
    <s v="Richelieu"/>
    <d v="2019-01-05T00:00:00"/>
    <d v="2019-01-05T00:00:00"/>
    <s v="20h00"/>
    <s v="CCPSHRR"/>
    <s v="Danger faible"/>
    <s v="Non"/>
    <m/>
    <s v="Homme"/>
    <n v="55"/>
  </r>
  <r>
    <s v="190102-002"/>
    <x v="2"/>
    <s v="Richelieu"/>
    <d v="2019-01-02T00:00:00"/>
    <d v="2019-01-02T00:00:00"/>
    <s v="00h55"/>
    <s v="CCPSHRR"/>
    <s v="Danger faible"/>
    <s v="Non"/>
    <m/>
    <s v="Homme"/>
    <n v="18"/>
  </r>
  <r>
    <s v="191130-008"/>
    <x v="2"/>
    <s v="St-Mathias sur Richelieu"/>
    <d v="2019-11-30T00:00:00"/>
    <d v="2019-11-30T00:00:00"/>
    <s v="11h14"/>
    <s v="CCPSHRR"/>
    <s v="Danger faible"/>
    <s v="Non"/>
    <m/>
    <s v="Homme"/>
    <n v="46"/>
  </r>
  <r>
    <s v="191128-039"/>
    <x v="2"/>
    <s v="St-Mathias sur Richelieu"/>
    <d v="2019-11-28T00:00:00"/>
    <d v="2019-11-28T00:00:00"/>
    <s v="21h35"/>
    <s v="CCPSHRR"/>
    <s v="Danger faible"/>
    <s v="Non"/>
    <m/>
    <s v="Homme"/>
    <n v="29"/>
  </r>
  <r>
    <s v="191127-001"/>
    <x v="2"/>
    <s v="St-Mathias sur Richelieu"/>
    <d v="2019-11-27T00:00:00"/>
    <d v="2019-11-27T00:00:00"/>
    <s v="00h15"/>
    <m/>
    <s v="P.38 (non-consentant)"/>
    <s v="Oui"/>
    <n v="48"/>
    <s v="Femme"/>
    <n v="42"/>
  </r>
  <r>
    <s v="191120-002"/>
    <x v="2"/>
    <s v="St-Mathias sur Richelieu"/>
    <d v="2019-11-20T00:00:00"/>
    <d v="2019-11-20T00:00:00"/>
    <s v="07h02"/>
    <s v="ACCÈS"/>
    <s v="Danger modéré"/>
    <s v="Non"/>
    <m/>
    <s v="Femme"/>
    <n v="47"/>
  </r>
  <r>
    <s v="191027-025"/>
    <x v="2"/>
    <s v="St-Mathias sur Richelieu"/>
    <d v="2019-10-27T00:00:00"/>
    <d v="2019-10-27T00:00:00"/>
    <s v="21h15"/>
    <s v="CCPSHRR"/>
    <s v="Danger modéré"/>
    <s v="Non"/>
    <m/>
    <s v="Femme"/>
    <n v="37"/>
  </r>
  <r>
    <s v="190708-021"/>
    <x v="2"/>
    <s v="St-Mathias sur Richelieu"/>
    <d v="2019-07-08T00:00:00"/>
    <d v="2019-07-08T00:00:00"/>
    <s v="16H40"/>
    <m/>
    <s v="Tentative de suicide"/>
    <s v="Oui"/>
    <m/>
    <s v="Homme"/>
    <n v="16"/>
  </r>
  <r>
    <s v="190702-016"/>
    <x v="2"/>
    <s v="St-Mathias sur Richelieu"/>
    <d v="2019-07-02T00:00:00"/>
    <d v="2019-07-02T00:00:00"/>
    <s v="13h00"/>
    <s v="CCPSHRR"/>
    <s v="Absence de danger"/>
    <s v="Non"/>
    <m/>
    <s v="Femme"/>
    <n v="43"/>
  </r>
  <r>
    <s v="190521-012"/>
    <x v="2"/>
    <s v="St-Mathias sur Richelieu"/>
    <d v="2019-05-21T00:00:00"/>
    <d v="2019-05-21T00:00:00"/>
    <s v="17h00"/>
    <s v="ACCÈS"/>
    <s v="P.38 (non-consentant)"/>
    <s v="Oui"/>
    <n v="33"/>
    <s v="Homme"/>
    <n v="17"/>
  </r>
  <r>
    <s v="190518-020"/>
    <x v="2"/>
    <s v="St-Mathias sur Richelieu"/>
    <d v="2019-05-18T00:00:00"/>
    <d v="2019-05-18T00:00:00"/>
    <s v="22h00"/>
    <s v="DPJ/CAFE"/>
    <s v="Danger faible"/>
    <s v="Non"/>
    <m/>
    <s v="Homme"/>
    <n v="17"/>
  </r>
  <r>
    <s v="190509-037"/>
    <x v="2"/>
    <s v="St-Mathias sur Richelieu"/>
    <d v="2019-05-09T00:00:00"/>
    <d v="2019-05-09T00:00:00"/>
    <s v="22h00"/>
    <s v="CCPSHRR"/>
    <s v="Danger faible"/>
    <s v="Oui"/>
    <m/>
    <s v="Homme"/>
    <n v="35"/>
  </r>
  <r>
    <s v="190426-018"/>
    <x v="2"/>
    <s v="St-Mathias sur Richelieu"/>
    <d v="2019-04-26T00:00:00"/>
    <d v="2019-04-26T00:00:00"/>
    <s v="17h51"/>
    <m/>
    <s v="Tentative de suicide"/>
    <s v="Oui"/>
    <n v="41"/>
    <s v="Femme"/>
    <n v="44"/>
  </r>
  <r>
    <s v="190421-020"/>
    <x v="2"/>
    <s v="St-Mathias sur Richelieu"/>
    <d v="2019-04-21T00:00:00"/>
    <d v="2019-04-21T00:00:00"/>
    <s v="18h03"/>
    <s v="CCPSHRR"/>
    <s v="Danger modéré"/>
    <s v="Non"/>
    <m/>
    <s v="Femme"/>
    <n v="27"/>
  </r>
  <r>
    <s v="190417-008"/>
    <x v="2"/>
    <s v="St-Mathias sur Richelieu"/>
    <d v="2019-04-17T00:00:00"/>
    <d v="2019-04-17T00:00:00"/>
    <s v="12h07"/>
    <s v="CCPSHRR"/>
    <s v="Danger faible"/>
    <s v="Non"/>
    <m/>
    <s v="Femme"/>
    <n v="58"/>
  </r>
  <r>
    <s v="190216-017"/>
    <x v="2"/>
    <s v="St-Mathias sur Richelieu"/>
    <d v="2019-02-16T00:00:00"/>
    <d v="2019-02-16T00:00:00"/>
    <s v="20h40"/>
    <s v="DPJ/CAFE"/>
    <s v="Danger faible"/>
    <s v="Non"/>
    <m/>
    <s v="Homme"/>
    <n v="18"/>
  </r>
  <r>
    <s v="190130-026"/>
    <x v="2"/>
    <s v="St-Mathias sur Richelieu"/>
    <d v="2019-01-30T00:00:00"/>
    <d v="2019-01-30T00:00:00"/>
    <s v="23h38"/>
    <m/>
    <s v="Tentative de suicide"/>
    <s v="Oui"/>
    <n v="104"/>
    <s v="Femme"/>
    <n v="23"/>
  </r>
  <r>
    <s v="190513-026"/>
    <x v="3"/>
    <m/>
    <d v="2019-05-13T00:00:00"/>
    <d v="2019-05-13T00:00:00"/>
    <s v="19h15"/>
    <s v="CCPSHRR"/>
    <s v="Danger grave mais non immédiat"/>
    <s v="Oui"/>
    <n v="22"/>
    <s v="Homme"/>
    <n v="47"/>
  </r>
  <r>
    <s v="190304-010"/>
    <x v="3"/>
    <m/>
    <d v="2019-03-04T00:00:00"/>
    <d v="2019-03-04T00:00:00"/>
    <s v="11h45"/>
    <m/>
    <m/>
    <s v="Oui"/>
    <n v="75"/>
    <s v="Homme"/>
    <n v="21"/>
  </r>
  <r>
    <s v="190225-001"/>
    <x v="3"/>
    <m/>
    <d v="2019-02-25T00:00:00"/>
    <d v="2019-02-25T00:00:00"/>
    <s v="00h35"/>
    <s v="ACCÈS"/>
    <s v="Danger faible"/>
    <s v="Non"/>
    <m/>
    <s v="Homme"/>
    <n v="49"/>
  </r>
  <r>
    <s v="190224-004"/>
    <x v="3"/>
    <m/>
    <d v="2019-02-24T00:00:00"/>
    <d v="2019-02-24T00:00:00"/>
    <m/>
    <s v="CCPSHRR"/>
    <m/>
    <m/>
    <m/>
    <s v="Homme"/>
    <n v="23"/>
  </r>
  <r>
    <s v="190119-018"/>
    <x v="3"/>
    <m/>
    <d v="2019-01-19T00:00:00"/>
    <d v="2019-01-19T00:00:00"/>
    <s v="20h05"/>
    <s v="ACCÈS"/>
    <s v="Danger faible"/>
    <s v="Non"/>
    <m/>
    <s v="Homme"/>
    <n v="19"/>
  </r>
  <r>
    <m/>
    <x v="3"/>
    <m/>
    <m/>
    <s v=""/>
    <m/>
    <m/>
    <m/>
    <m/>
    <m/>
    <m/>
    <m/>
  </r>
  <r>
    <m/>
    <x v="3"/>
    <m/>
    <m/>
    <s v=""/>
    <m/>
    <m/>
    <m/>
    <m/>
    <m/>
    <m/>
    <m/>
  </r>
  <r>
    <m/>
    <x v="3"/>
    <m/>
    <m/>
    <s v=""/>
    <m/>
    <m/>
    <m/>
    <m/>
    <m/>
    <m/>
    <m/>
  </r>
  <r>
    <m/>
    <x v="3"/>
    <m/>
    <m/>
    <s v=""/>
    <m/>
    <m/>
    <m/>
    <m/>
    <m/>
    <m/>
    <m/>
  </r>
  <r>
    <m/>
    <x v="3"/>
    <m/>
    <m/>
    <s v=""/>
    <m/>
    <m/>
    <m/>
    <m/>
    <m/>
    <m/>
    <m/>
  </r>
  <r>
    <m/>
    <x v="3"/>
    <m/>
    <m/>
    <s v=""/>
    <m/>
    <m/>
    <m/>
    <m/>
    <m/>
    <m/>
    <m/>
  </r>
  <r>
    <m/>
    <x v="3"/>
    <m/>
    <m/>
    <s v=""/>
    <m/>
    <m/>
    <m/>
    <m/>
    <m/>
    <m/>
    <m/>
  </r>
  <r>
    <m/>
    <x v="3"/>
    <m/>
    <m/>
    <s v=""/>
    <m/>
    <m/>
    <m/>
    <m/>
    <m/>
    <m/>
    <m/>
  </r>
  <r>
    <m/>
    <x v="3"/>
    <m/>
    <m/>
    <s v=""/>
    <m/>
    <m/>
    <m/>
    <m/>
    <m/>
    <m/>
    <m/>
  </r>
  <r>
    <m/>
    <x v="3"/>
    <m/>
    <m/>
    <s v=""/>
    <m/>
    <m/>
    <m/>
    <m/>
    <m/>
    <m/>
    <m/>
  </r>
  <r>
    <m/>
    <x v="3"/>
    <m/>
    <m/>
    <s v=""/>
    <m/>
    <m/>
    <m/>
    <m/>
    <m/>
    <m/>
    <m/>
  </r>
  <r>
    <m/>
    <x v="3"/>
    <m/>
    <m/>
    <s v=""/>
    <m/>
    <m/>
    <m/>
    <m/>
    <m/>
    <m/>
    <m/>
  </r>
  <r>
    <m/>
    <x v="3"/>
    <m/>
    <m/>
    <s v=""/>
    <m/>
    <m/>
    <m/>
    <m/>
    <m/>
    <m/>
    <m/>
  </r>
  <r>
    <m/>
    <x v="3"/>
    <m/>
    <m/>
    <s v=""/>
    <m/>
    <m/>
    <m/>
    <m/>
    <m/>
    <m/>
    <m/>
  </r>
  <r>
    <m/>
    <x v="3"/>
    <m/>
    <m/>
    <s v=""/>
    <m/>
    <m/>
    <m/>
    <m/>
    <m/>
    <m/>
    <m/>
  </r>
  <r>
    <m/>
    <x v="3"/>
    <m/>
    <m/>
    <s v=""/>
    <m/>
    <m/>
    <m/>
    <m/>
    <m/>
    <m/>
    <m/>
  </r>
  <r>
    <m/>
    <x v="3"/>
    <m/>
    <m/>
    <s v=""/>
    <m/>
    <m/>
    <m/>
    <m/>
    <m/>
    <m/>
    <m/>
  </r>
  <r>
    <m/>
    <x v="3"/>
    <m/>
    <m/>
    <s v=""/>
    <m/>
    <m/>
    <m/>
    <m/>
    <m/>
    <m/>
    <m/>
  </r>
  <r>
    <m/>
    <x v="3"/>
    <m/>
    <m/>
    <s v=""/>
    <m/>
    <m/>
    <m/>
    <m/>
    <m/>
    <m/>
    <m/>
  </r>
  <r>
    <m/>
    <x v="3"/>
    <m/>
    <m/>
    <s v=""/>
    <m/>
    <m/>
    <m/>
    <m/>
    <m/>
    <m/>
    <m/>
  </r>
  <r>
    <m/>
    <x v="3"/>
    <m/>
    <m/>
    <s v=""/>
    <m/>
    <m/>
    <m/>
    <m/>
    <m/>
    <m/>
    <m/>
  </r>
  <r>
    <m/>
    <x v="3"/>
    <m/>
    <m/>
    <s v=""/>
    <m/>
    <m/>
    <m/>
    <m/>
    <m/>
    <m/>
    <m/>
  </r>
  <r>
    <m/>
    <x v="3"/>
    <m/>
    <m/>
    <s v=""/>
    <m/>
    <m/>
    <m/>
    <m/>
    <m/>
    <m/>
    <m/>
  </r>
  <r>
    <m/>
    <x v="3"/>
    <m/>
    <m/>
    <s v=""/>
    <m/>
    <m/>
    <m/>
    <m/>
    <m/>
    <m/>
    <m/>
  </r>
  <r>
    <m/>
    <x v="3"/>
    <m/>
    <m/>
    <s v=""/>
    <m/>
    <m/>
    <m/>
    <m/>
    <m/>
    <m/>
    <m/>
  </r>
  <r>
    <m/>
    <x v="3"/>
    <m/>
    <m/>
    <s v=""/>
    <m/>
    <m/>
    <m/>
    <m/>
    <m/>
    <m/>
    <m/>
  </r>
  <r>
    <m/>
    <x v="3"/>
    <m/>
    <m/>
    <s v=""/>
    <m/>
    <m/>
    <m/>
    <m/>
    <m/>
    <m/>
    <m/>
  </r>
  <r>
    <m/>
    <x v="3"/>
    <m/>
    <m/>
    <s v=""/>
    <m/>
    <m/>
    <m/>
    <m/>
    <m/>
    <m/>
    <m/>
  </r>
  <r>
    <m/>
    <x v="3"/>
    <m/>
    <m/>
    <s v=""/>
    <m/>
    <m/>
    <m/>
    <m/>
    <m/>
    <m/>
    <m/>
  </r>
  <r>
    <m/>
    <x v="3"/>
    <m/>
    <m/>
    <s v=""/>
    <m/>
    <m/>
    <m/>
    <m/>
    <m/>
    <m/>
    <m/>
  </r>
  <r>
    <m/>
    <x v="3"/>
    <m/>
    <m/>
    <s v=""/>
    <m/>
    <m/>
    <m/>
    <m/>
    <m/>
    <m/>
    <m/>
  </r>
  <r>
    <m/>
    <x v="3"/>
    <m/>
    <m/>
    <s v=""/>
    <m/>
    <m/>
    <m/>
    <m/>
    <m/>
    <m/>
    <m/>
  </r>
  <r>
    <m/>
    <x v="3"/>
    <m/>
    <m/>
    <s v=""/>
    <m/>
    <m/>
    <m/>
    <m/>
    <m/>
    <m/>
    <m/>
  </r>
  <r>
    <m/>
    <x v="3"/>
    <m/>
    <m/>
    <s v=""/>
    <m/>
    <m/>
    <m/>
    <m/>
    <m/>
    <m/>
    <m/>
  </r>
  <r>
    <m/>
    <x v="3"/>
    <m/>
    <m/>
    <s v=""/>
    <m/>
    <m/>
    <m/>
    <m/>
    <m/>
    <m/>
    <m/>
  </r>
  <r>
    <m/>
    <x v="3"/>
    <m/>
    <m/>
    <s v=""/>
    <m/>
    <m/>
    <m/>
    <m/>
    <m/>
    <m/>
    <m/>
  </r>
  <r>
    <m/>
    <x v="3"/>
    <m/>
    <m/>
    <s v=""/>
    <m/>
    <m/>
    <m/>
    <m/>
    <m/>
    <m/>
    <m/>
  </r>
  <r>
    <m/>
    <x v="3"/>
    <m/>
    <m/>
    <s v=""/>
    <m/>
    <m/>
    <m/>
    <m/>
    <m/>
    <m/>
    <m/>
  </r>
  <r>
    <m/>
    <x v="3"/>
    <m/>
    <m/>
    <s v=""/>
    <m/>
    <m/>
    <m/>
    <m/>
    <m/>
    <m/>
    <m/>
  </r>
  <r>
    <m/>
    <x v="3"/>
    <m/>
    <m/>
    <s v=""/>
    <m/>
    <m/>
    <m/>
    <m/>
    <m/>
    <m/>
    <m/>
  </r>
  <r>
    <m/>
    <x v="3"/>
    <m/>
    <m/>
    <s v=""/>
    <m/>
    <m/>
    <m/>
    <m/>
    <m/>
    <m/>
    <m/>
  </r>
  <r>
    <m/>
    <x v="3"/>
    <m/>
    <m/>
    <s v=""/>
    <m/>
    <m/>
    <m/>
    <m/>
    <m/>
    <m/>
    <m/>
  </r>
  <r>
    <m/>
    <x v="3"/>
    <m/>
    <m/>
    <s v=""/>
    <m/>
    <m/>
    <m/>
    <m/>
    <m/>
    <m/>
    <m/>
  </r>
  <r>
    <m/>
    <x v="3"/>
    <m/>
    <m/>
    <s v=""/>
    <m/>
    <m/>
    <m/>
    <m/>
    <m/>
    <m/>
    <m/>
  </r>
  <r>
    <m/>
    <x v="3"/>
    <m/>
    <m/>
    <s v=""/>
    <m/>
    <m/>
    <m/>
    <m/>
    <m/>
    <m/>
    <m/>
  </r>
  <r>
    <m/>
    <x v="3"/>
    <m/>
    <m/>
    <s v=""/>
    <m/>
    <m/>
    <m/>
    <m/>
    <m/>
    <m/>
    <m/>
  </r>
  <r>
    <m/>
    <x v="3"/>
    <m/>
    <m/>
    <s v=""/>
    <m/>
    <m/>
    <m/>
    <m/>
    <m/>
    <m/>
    <m/>
  </r>
  <r>
    <m/>
    <x v="3"/>
    <m/>
    <m/>
    <s v=""/>
    <m/>
    <m/>
    <m/>
    <m/>
    <m/>
    <m/>
    <m/>
  </r>
  <r>
    <m/>
    <x v="3"/>
    <m/>
    <m/>
    <s v=""/>
    <m/>
    <m/>
    <m/>
    <m/>
    <m/>
    <m/>
    <m/>
  </r>
  <r>
    <m/>
    <x v="3"/>
    <m/>
    <m/>
    <s v=""/>
    <m/>
    <m/>
    <m/>
    <m/>
    <m/>
    <m/>
    <m/>
  </r>
  <r>
    <m/>
    <x v="3"/>
    <m/>
    <m/>
    <s v=""/>
    <m/>
    <m/>
    <m/>
    <m/>
    <m/>
    <m/>
    <m/>
  </r>
  <r>
    <m/>
    <x v="3"/>
    <m/>
    <m/>
    <s v=""/>
    <m/>
    <m/>
    <m/>
    <m/>
    <m/>
    <m/>
    <m/>
  </r>
  <r>
    <m/>
    <x v="3"/>
    <m/>
    <m/>
    <s v=""/>
    <m/>
    <m/>
    <m/>
    <m/>
    <m/>
    <m/>
    <m/>
  </r>
  <r>
    <m/>
    <x v="3"/>
    <m/>
    <m/>
    <s v=""/>
    <m/>
    <m/>
    <m/>
    <m/>
    <m/>
    <m/>
    <m/>
  </r>
  <r>
    <m/>
    <x v="3"/>
    <m/>
    <m/>
    <s v=""/>
    <m/>
    <m/>
    <m/>
    <m/>
    <m/>
    <m/>
    <m/>
  </r>
  <r>
    <m/>
    <x v="3"/>
    <m/>
    <m/>
    <s v=""/>
    <m/>
    <m/>
    <m/>
    <m/>
    <m/>
    <m/>
    <m/>
  </r>
  <r>
    <m/>
    <x v="3"/>
    <m/>
    <m/>
    <s v=""/>
    <m/>
    <m/>
    <m/>
    <m/>
    <m/>
    <m/>
    <m/>
  </r>
  <r>
    <m/>
    <x v="3"/>
    <m/>
    <m/>
    <s v=""/>
    <m/>
    <m/>
    <m/>
    <m/>
    <m/>
    <m/>
    <m/>
  </r>
  <r>
    <m/>
    <x v="3"/>
    <m/>
    <m/>
    <s v=""/>
    <m/>
    <m/>
    <m/>
    <m/>
    <m/>
    <m/>
    <m/>
  </r>
  <r>
    <m/>
    <x v="3"/>
    <m/>
    <m/>
    <s v=""/>
    <m/>
    <m/>
    <m/>
    <m/>
    <m/>
    <m/>
    <m/>
  </r>
  <r>
    <m/>
    <x v="3"/>
    <m/>
    <m/>
    <s v=""/>
    <m/>
    <m/>
    <m/>
    <m/>
    <m/>
    <m/>
    <m/>
  </r>
  <r>
    <m/>
    <x v="3"/>
    <m/>
    <m/>
    <s v=""/>
    <m/>
    <m/>
    <m/>
    <m/>
    <m/>
    <m/>
    <m/>
  </r>
  <r>
    <m/>
    <x v="3"/>
    <m/>
    <m/>
    <s v=""/>
    <m/>
    <m/>
    <m/>
    <m/>
    <m/>
    <m/>
    <m/>
  </r>
  <r>
    <m/>
    <x v="3"/>
    <m/>
    <m/>
    <s v=""/>
    <m/>
    <m/>
    <m/>
    <m/>
    <m/>
    <m/>
    <m/>
  </r>
  <r>
    <m/>
    <x v="3"/>
    <m/>
    <m/>
    <s v=""/>
    <m/>
    <m/>
    <m/>
    <m/>
    <m/>
    <m/>
    <m/>
  </r>
  <r>
    <m/>
    <x v="3"/>
    <m/>
    <m/>
    <s v=""/>
    <m/>
    <m/>
    <m/>
    <m/>
    <m/>
    <m/>
    <m/>
  </r>
  <r>
    <m/>
    <x v="3"/>
    <m/>
    <m/>
    <s v=""/>
    <m/>
    <m/>
    <m/>
    <m/>
    <m/>
    <m/>
    <m/>
  </r>
  <r>
    <m/>
    <x v="3"/>
    <m/>
    <m/>
    <s v=""/>
    <m/>
    <m/>
    <m/>
    <m/>
    <m/>
    <m/>
    <m/>
  </r>
  <r>
    <m/>
    <x v="3"/>
    <m/>
    <m/>
    <s v=""/>
    <m/>
    <m/>
    <m/>
    <m/>
    <m/>
    <m/>
    <m/>
  </r>
  <r>
    <m/>
    <x v="3"/>
    <m/>
    <m/>
    <s v=""/>
    <m/>
    <m/>
    <m/>
    <m/>
    <m/>
    <m/>
    <m/>
  </r>
  <r>
    <m/>
    <x v="3"/>
    <m/>
    <m/>
    <s v=""/>
    <m/>
    <m/>
    <m/>
    <m/>
    <m/>
    <m/>
    <m/>
  </r>
  <r>
    <m/>
    <x v="3"/>
    <m/>
    <m/>
    <s v=""/>
    <m/>
    <m/>
    <m/>
    <m/>
    <m/>
    <m/>
    <m/>
  </r>
  <r>
    <m/>
    <x v="3"/>
    <m/>
    <m/>
    <s v=""/>
    <m/>
    <m/>
    <m/>
    <m/>
    <m/>
    <m/>
    <m/>
  </r>
  <r>
    <m/>
    <x v="3"/>
    <m/>
    <m/>
    <s v=""/>
    <m/>
    <m/>
    <m/>
    <m/>
    <m/>
    <m/>
    <m/>
  </r>
  <r>
    <m/>
    <x v="3"/>
    <m/>
    <m/>
    <s v=""/>
    <m/>
    <m/>
    <m/>
    <m/>
    <m/>
    <m/>
    <m/>
  </r>
  <r>
    <m/>
    <x v="3"/>
    <m/>
    <m/>
    <s v=""/>
    <m/>
    <m/>
    <m/>
    <m/>
    <m/>
    <m/>
    <m/>
  </r>
  <r>
    <m/>
    <x v="3"/>
    <m/>
    <m/>
    <s v=""/>
    <m/>
    <m/>
    <m/>
    <m/>
    <m/>
    <m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998">
  <r>
    <s v="190716-029"/>
    <n v="1"/>
    <s v="Calixa-Lavallée"/>
    <d v="2019-07-16T00:00:00"/>
    <d v="2019-07-16T00:00:00"/>
    <s v="18h18"/>
    <s v="ACCÈS"/>
    <s v="Danger faible"/>
    <x v="0"/>
    <x v="0"/>
    <s v="Femme"/>
    <n v="30"/>
  </r>
  <r>
    <s v="190701-002"/>
    <n v="1"/>
    <s v="Calixa-Lavallée"/>
    <d v="2019-07-01T00:00:00"/>
    <d v="2019-07-01T00:00:00"/>
    <s v="03h16"/>
    <s v="ACCÈS"/>
    <s v="Absence de danger"/>
    <x v="0"/>
    <x v="0"/>
    <s v="Homme"/>
    <n v="42"/>
  </r>
  <r>
    <s v="190121-012"/>
    <n v="1"/>
    <s v="Contrecoeur"/>
    <d v="2019-01-21T00:00:00"/>
    <d v="2019-01-21T00:00:00"/>
    <s v="10h04"/>
    <s v="ACCÈS"/>
    <s v="P.38 (non-consentant)"/>
    <x v="1"/>
    <x v="1"/>
    <s v="Homme"/>
    <n v="57"/>
  </r>
  <r>
    <s v="191210-012"/>
    <n v="1"/>
    <s v="Contrecoeur"/>
    <d v="2019-12-10T00:00:00"/>
    <d v="2019-12-10T00:00:00"/>
    <s v="14h30"/>
    <s v="ACCÈS"/>
    <s v="Absence de danger"/>
    <x v="0"/>
    <x v="0"/>
    <s v="Femme"/>
    <n v="50"/>
  </r>
  <r>
    <s v="191111-032"/>
    <n v="1"/>
    <s v="Contrecoeur"/>
    <d v="2019-11-11T00:00:00"/>
    <d v="2019-11-11T00:00:00"/>
    <s v="20h31"/>
    <s v="ACCÈS"/>
    <s v="Danger faible"/>
    <x v="0"/>
    <x v="0"/>
    <s v="Homme"/>
    <n v="36"/>
  </r>
  <r>
    <s v="191110-009"/>
    <n v="1"/>
    <s v="Contrecoeur"/>
    <d v="2019-11-10T00:00:00"/>
    <d v="2019-11-10T00:00:00"/>
    <s v="11h00"/>
    <s v="ACCÈS"/>
    <s v="Absence de danger"/>
    <x v="0"/>
    <x v="0"/>
    <s v="Homme"/>
    <n v="29"/>
  </r>
  <r>
    <s v="191106-023"/>
    <n v="1"/>
    <s v="Contrecoeur"/>
    <d v="2019-11-06T00:00:00"/>
    <d v="2019-11-06T00:00:00"/>
    <s v="18h40"/>
    <s v="ACCÈS"/>
    <s v="Absence de danger"/>
    <x v="0"/>
    <x v="0"/>
    <s v="Femme"/>
    <n v="58"/>
  </r>
  <r>
    <s v="191104-020"/>
    <n v="1"/>
    <s v="Contrecoeur"/>
    <d v="2019-11-04T00:00:00"/>
    <d v="2019-11-04T00:00:00"/>
    <s v="15h35"/>
    <s v="ACCÈS"/>
    <s v="Danger faible"/>
    <x v="0"/>
    <x v="0"/>
    <s v="Homme"/>
    <n v="53"/>
  </r>
  <r>
    <s v="191023-029"/>
    <n v="1"/>
    <s v="Contrecoeur"/>
    <d v="2019-10-23T00:00:00"/>
    <d v="2019-10-23T00:00:00"/>
    <s v="19h15"/>
    <s v="ACCÈS"/>
    <s v="Danger faible"/>
    <x v="0"/>
    <x v="0"/>
    <s v="Homme"/>
    <n v="58"/>
  </r>
  <r>
    <s v="191014-028"/>
    <n v="1"/>
    <s v="Contrecoeur"/>
    <d v="2019-10-14T00:00:00"/>
    <d v="2019-10-14T00:00:00"/>
    <s v="23h08"/>
    <s v="ACCÈS"/>
    <s v="Danger faible"/>
    <x v="0"/>
    <x v="0"/>
    <s v="Femme"/>
    <n v="18"/>
  </r>
  <r>
    <s v="190406-001"/>
    <n v="1"/>
    <s v="Contrecoeur"/>
    <d v="2019-04-06T00:00:00"/>
    <d v="2019-04-06T00:00:00"/>
    <s v="02h00"/>
    <m/>
    <s v="Tentative de suicide"/>
    <x v="1"/>
    <x v="0"/>
    <s v="Homme"/>
    <n v="28"/>
  </r>
  <r>
    <s v="190408-001"/>
    <n v="1"/>
    <s v="Contrecoeur"/>
    <d v="2019-04-08T00:00:00"/>
    <d v="2019-04-08T00:00:00"/>
    <s v="02h30"/>
    <m/>
    <s v="P.38 (non-consentant)"/>
    <x v="1"/>
    <x v="0"/>
    <s v="Femme"/>
    <n v="56"/>
  </r>
  <r>
    <s v="190409-037"/>
    <n v="1"/>
    <s v="Contrecoeur"/>
    <d v="2019-04-09T00:00:00"/>
    <d v="2019-04-09T00:00:00"/>
    <s v="17h30"/>
    <m/>
    <s v="P.38 (non-consentant)"/>
    <x v="1"/>
    <x v="2"/>
    <s v="Homme"/>
    <n v="68"/>
  </r>
  <r>
    <s v="191002-031"/>
    <n v="1"/>
    <s v="Contrecoeur"/>
    <d v="2019-10-02T00:00:00"/>
    <d v="2019-10-02T00:00:00"/>
    <s v="10h40"/>
    <m/>
    <m/>
    <x v="1"/>
    <x v="3"/>
    <s v="Homme"/>
    <n v="58"/>
  </r>
  <r>
    <s v="190930--34"/>
    <n v="1"/>
    <s v="Contrecoeur"/>
    <d v="2019-09-30T00:00:00"/>
    <d v="2019-09-30T00:00:00"/>
    <s v="23h15"/>
    <s v="ACCÈS"/>
    <s v="Danger grave et immédiat"/>
    <x v="1"/>
    <x v="4"/>
    <s v="Femme"/>
    <n v="22"/>
  </r>
  <r>
    <s v="190927-036"/>
    <n v="1"/>
    <s v="Contrecoeur"/>
    <d v="2019-09-27T00:00:00"/>
    <d v="2019-09-27T00:00:00"/>
    <s v="10h30"/>
    <s v="CCPSHRR"/>
    <s v="Danger grave mais non immédiat"/>
    <x v="1"/>
    <x v="5"/>
    <s v="Homme"/>
    <n v="21"/>
  </r>
  <r>
    <s v="190418-004"/>
    <n v="1"/>
    <s v="Contrecoeur"/>
    <d v="2019-04-18T00:00:00"/>
    <d v="2019-04-18T00:00:00"/>
    <s v="08h00"/>
    <m/>
    <s v="P.38 (non-consentant)"/>
    <x v="1"/>
    <x v="6"/>
    <s v="Femme"/>
    <n v="56"/>
  </r>
  <r>
    <s v="190909-019"/>
    <n v="1"/>
    <s v="Contrecoeur"/>
    <d v="2019-09-09T00:00:00"/>
    <d v="2019-09-09T00:00:00"/>
    <s v="14h55"/>
    <s v="DPJ/CAFE"/>
    <s v="Danger faible"/>
    <x v="0"/>
    <x v="0"/>
    <s v="Homme"/>
    <n v="15"/>
  </r>
  <r>
    <s v="190824-013"/>
    <n v="1"/>
    <s v="Contrecoeur"/>
    <d v="2019-08-24T00:00:00"/>
    <d v="2019-08-24T00:00:00"/>
    <s v="21h30"/>
    <m/>
    <s v="Danger grave et immédiat"/>
    <x v="1"/>
    <x v="7"/>
    <s v="Homme"/>
    <n v="21"/>
  </r>
  <r>
    <s v="190815-027"/>
    <n v="1"/>
    <s v="Contrecoeur"/>
    <d v="2019-08-15T00:00:00"/>
    <d v="2019-08-15T00:00:00"/>
    <m/>
    <s v="ACCÈS"/>
    <s v="Danger faible"/>
    <x v="0"/>
    <x v="0"/>
    <s v="Homme"/>
    <n v="34"/>
  </r>
  <r>
    <s v="190613-011"/>
    <n v="1"/>
    <s v="Contrecoeur"/>
    <d v="2019-06-13T00:00:00"/>
    <d v="2019-06-13T00:00:00"/>
    <s v="10H20"/>
    <m/>
    <s v="P.38 (non-consentant)"/>
    <x v="1"/>
    <x v="8"/>
    <s v="Homme"/>
    <n v="9"/>
  </r>
  <r>
    <s v="190806-013"/>
    <n v="1"/>
    <s v="Contrecoeur"/>
    <d v="2019-08-06T00:00:00"/>
    <d v="2019-08-06T00:00:00"/>
    <s v="10H20"/>
    <s v="ACCÈS"/>
    <s v="Danger faible"/>
    <x v="0"/>
    <x v="0"/>
    <s v="Homme"/>
    <n v="74"/>
  </r>
  <r>
    <s v="190803-024"/>
    <n v="1"/>
    <s v="Contrecoeur"/>
    <d v="2019-08-03T00:00:00"/>
    <d v="2019-08-03T00:00:00"/>
    <s v="23h50"/>
    <m/>
    <s v="Absence de danger"/>
    <x v="0"/>
    <x v="0"/>
    <s v="Homme"/>
    <n v="30"/>
  </r>
  <r>
    <s v="190726-010"/>
    <n v="1"/>
    <s v="Contrecoeur"/>
    <d v="2019-07-26T00:00:00"/>
    <d v="2019-07-26T00:00:00"/>
    <s v="11h25"/>
    <s v="ACCÈS"/>
    <s v="Absence de danger"/>
    <x v="0"/>
    <x v="0"/>
    <s v="Femme"/>
    <n v="34"/>
  </r>
  <r>
    <s v="190726-026"/>
    <n v="1"/>
    <s v="Contrecoeur"/>
    <d v="2019-07-26T00:00:00"/>
    <d v="2019-07-26T00:00:00"/>
    <s v="20h30"/>
    <s v="ACCÈS"/>
    <s v="Danger grave et immédiat"/>
    <x v="1"/>
    <x v="0"/>
    <s v="Femme"/>
    <n v="34"/>
  </r>
  <r>
    <s v="190710-024"/>
    <n v="1"/>
    <s v="Contrecoeur"/>
    <d v="2019-07-10T00:00:00"/>
    <d v="2019-07-10T00:00:00"/>
    <s v="16h00"/>
    <s v="ACCÈS"/>
    <s v="P.38 (non-consentant)"/>
    <x v="1"/>
    <x v="3"/>
    <s v="Homme"/>
    <n v="64"/>
  </r>
  <r>
    <s v="190713-005"/>
    <n v="1"/>
    <s v="Contrecoeur"/>
    <d v="2019-07-13T00:00:00"/>
    <d v="2019-07-13T00:00:00"/>
    <s v="07H58"/>
    <m/>
    <s v="Tentative de suicide"/>
    <x v="1"/>
    <x v="9"/>
    <s v="Femme"/>
    <n v="75"/>
  </r>
  <r>
    <s v="190714-002a"/>
    <n v="1"/>
    <s v="Contrecoeur"/>
    <d v="2019-07-14T00:00:00"/>
    <d v="2019-07-14T00:00:00"/>
    <s v="02h42"/>
    <m/>
    <s v="P.38 (non-consentant)"/>
    <x v="1"/>
    <x v="10"/>
    <s v="Homme"/>
    <n v="39"/>
  </r>
  <r>
    <s v="190719-008"/>
    <n v="1"/>
    <s v="Contrecoeur"/>
    <d v="2019-07-19T00:00:00"/>
    <d v="2019-07-19T00:00:00"/>
    <s v="10h30"/>
    <s v="DPJ/CAFE"/>
    <s v="P.38 (non-consentant)"/>
    <x v="1"/>
    <x v="11"/>
    <s v="Homme"/>
    <n v="17"/>
  </r>
  <r>
    <s v="190719-015"/>
    <n v="1"/>
    <s v="Contrecoeur"/>
    <d v="2019-07-19T00:00:00"/>
    <d v="2019-07-19T00:00:00"/>
    <s v="11h13"/>
    <m/>
    <s v="Tentative de suicide"/>
    <x v="1"/>
    <x v="12"/>
    <s v="Homme"/>
    <n v="15"/>
  </r>
  <r>
    <s v="190626-001"/>
    <n v="1"/>
    <s v="Contrecoeur"/>
    <d v="2019-06-26T00:00:00"/>
    <d v="2019-06-26T00:00:00"/>
    <s v="00h45"/>
    <s v="ACCÈS"/>
    <s v="Danger grave et immédiat"/>
    <x v="1"/>
    <x v="13"/>
    <s v="Femme"/>
    <n v="21"/>
  </r>
  <r>
    <s v="190623-021"/>
    <n v="1"/>
    <s v="Contrecoeur"/>
    <d v="2019-06-23T00:00:00"/>
    <d v="2019-06-23T00:00:00"/>
    <s v="13H15"/>
    <s v="DPJ/CAFE"/>
    <s v="Absence de danger"/>
    <x v="0"/>
    <x v="0"/>
    <s v="Femme"/>
    <n v="14"/>
  </r>
  <r>
    <s v="190807-033"/>
    <n v="1"/>
    <s v="Contrecoeur"/>
    <d v="2019-08-07T00:00:00"/>
    <d v="2019-08-07T00:00:00"/>
    <s v="21h00"/>
    <s v="ACCÈS"/>
    <s v="P.38 (non-consentant)"/>
    <x v="1"/>
    <x v="14"/>
    <s v="Homme"/>
    <n v="77"/>
  </r>
  <r>
    <s v="190613-015"/>
    <n v="1"/>
    <s v="Contrecoeur"/>
    <d v="2019-06-13T00:00:00"/>
    <d v="2019-06-13T00:00:00"/>
    <s v="12H20"/>
    <s v="DPJ/CAFE"/>
    <s v="Absence de danger"/>
    <x v="0"/>
    <x v="0"/>
    <s v="Femme"/>
    <n v="20"/>
  </r>
  <r>
    <s v="190605-033"/>
    <n v="1"/>
    <s v="Contrecoeur"/>
    <d v="2019-06-06T00:00:00"/>
    <d v="2019-06-06T00:00:00"/>
    <s v="00h30"/>
    <s v="ACCÈS"/>
    <s v="Danger faible"/>
    <x v="0"/>
    <x v="0"/>
    <s v="Homme"/>
    <n v="30"/>
  </r>
  <r>
    <s v="190819-01"/>
    <n v="1"/>
    <s v="Contrecoeur"/>
    <d v="2019-08-19T00:00:00"/>
    <d v="2019-08-19T00:00:00"/>
    <s v="03h06"/>
    <m/>
    <s v="Tentative de suicide"/>
    <x v="1"/>
    <x v="15"/>
    <s v="Homme"/>
    <n v="53"/>
  </r>
  <r>
    <s v="190830-030"/>
    <n v="1"/>
    <s v="Contrecoeur"/>
    <d v="2019-08-30T00:00:00"/>
    <d v="2019-08-30T00:00:00"/>
    <s v="22h14"/>
    <m/>
    <s v="Tentative de suicide"/>
    <x v="1"/>
    <x v="0"/>
    <s v="Femme"/>
    <n v="57"/>
  </r>
  <r>
    <s v="190903-003"/>
    <n v="1"/>
    <s v="Contrecoeur"/>
    <d v="2019-09-03T00:00:00"/>
    <d v="2019-09-03T00:00:00"/>
    <s v="09h00"/>
    <s v="ACCÈS"/>
    <s v="P.38 (non-consentant)"/>
    <x v="1"/>
    <x v="16"/>
    <s v="Femme"/>
    <n v="43"/>
  </r>
  <r>
    <s v="190512-004"/>
    <n v="1"/>
    <s v="Contrecoeur"/>
    <d v="2019-05-12T00:00:00"/>
    <d v="2019-05-12T00:00:00"/>
    <s v="02h57"/>
    <s v="ACCÈS"/>
    <s v="Absence de danger"/>
    <x v="0"/>
    <x v="0"/>
    <s v="Homme"/>
    <n v="29"/>
  </r>
  <r>
    <s v="190507-015"/>
    <n v="1"/>
    <s v="Contrecoeur"/>
    <d v="2019-05-07T00:00:00"/>
    <d v="2019-05-07T00:00:00"/>
    <s v="11h55"/>
    <m/>
    <s v="Danger modéré"/>
    <x v="1"/>
    <x v="17"/>
    <s v="Homme"/>
    <n v="9"/>
  </r>
  <r>
    <s v="190918-019"/>
    <n v="1"/>
    <s v="Contrecoeur"/>
    <d v="2019-09-18T00:00:00"/>
    <d v="2019-09-18T00:00:00"/>
    <s v="19h48"/>
    <m/>
    <s v="P.38 (non-consentant)"/>
    <x v="1"/>
    <x v="18"/>
    <s v="Homme"/>
    <n v="39"/>
  </r>
  <r>
    <s v="190918-019"/>
    <n v="1"/>
    <s v="Contrecoeur"/>
    <d v="2019-09-18T00:00:00"/>
    <d v="2019-09-18T00:00:00"/>
    <s v="19h48"/>
    <m/>
    <s v="P.38 (non-consentant)"/>
    <x v="1"/>
    <x v="18"/>
    <s v="Homme"/>
    <n v="39"/>
  </r>
  <r>
    <s v="190416-007"/>
    <n v="1"/>
    <s v="Contrecoeur"/>
    <d v="2019-04-16T00:00:00"/>
    <d v="2019-04-16T00:00:00"/>
    <s v="09h40"/>
    <s v="ACCÈS"/>
    <s v="Absence de danger"/>
    <x v="0"/>
    <x v="0"/>
    <s v="Homme"/>
    <n v="58"/>
  </r>
  <r>
    <s v="190925-012"/>
    <n v="1"/>
    <s v="Contrecoeur"/>
    <d v="2019-09-25T00:00:00"/>
    <d v="2019-09-25T00:00:00"/>
    <m/>
    <s v="ACCÈS"/>
    <s v="P.38 (non-consentant)"/>
    <x v="1"/>
    <x v="19"/>
    <s v="Femme"/>
    <n v="57"/>
  </r>
  <r>
    <s v="191003-030"/>
    <n v="1"/>
    <s v="Contrecoeur"/>
    <d v="2019-10-03T00:00:00"/>
    <d v="2019-10-03T00:00:00"/>
    <s v="19h25"/>
    <m/>
    <s v="P.38 (non-consentant)"/>
    <x v="1"/>
    <x v="0"/>
    <s v="Homme"/>
    <n v="10"/>
  </r>
  <r>
    <s v="190314-008"/>
    <n v="1"/>
    <s v="Contrecoeur"/>
    <d v="2019-03-14T00:00:00"/>
    <d v="2019-03-14T00:00:00"/>
    <s v="09h45"/>
    <s v="ACCÈS"/>
    <s v="Danger modéré"/>
    <x v="1"/>
    <x v="0"/>
    <s v="Femme"/>
    <n v="56"/>
  </r>
  <r>
    <s v="190223-013"/>
    <n v="1"/>
    <s v="Contrecoeur"/>
    <d v="2019-02-23T00:00:00"/>
    <d v="2019-02-23T00:00:00"/>
    <s v="12h00"/>
    <s v="CCPSHRR"/>
    <s v="Absence de danger"/>
    <x v="0"/>
    <x v="0"/>
    <s v="Homme"/>
    <n v="37"/>
  </r>
  <r>
    <s v="191205-019"/>
    <n v="1"/>
    <s v="Contrecoeur"/>
    <d v="2019-12-05T00:00:00"/>
    <d v="2019-12-05T00:00:00"/>
    <s v="12h44"/>
    <s v="ACCÈS"/>
    <s v="P.38 (non-consentant)"/>
    <x v="1"/>
    <x v="4"/>
    <s v="Femme"/>
    <n v="57"/>
  </r>
  <r>
    <s v="191209-007"/>
    <n v="1"/>
    <s v="Contrecoeur"/>
    <d v="2019-12-09T00:00:00"/>
    <d v="2019-12-09T00:00:00"/>
    <s v="13h10"/>
    <m/>
    <s v="P.38 (non-consentant)"/>
    <x v="1"/>
    <x v="2"/>
    <s v="Femme"/>
    <n v="57"/>
  </r>
  <r>
    <s v="191211-015"/>
    <n v="1"/>
    <s v="Contrecoeur"/>
    <d v="2019-12-11T00:00:00"/>
    <d v="2019-12-11T00:00:00"/>
    <s v="14h20"/>
    <s v="DPJ/CAFE"/>
    <s v="Tentative de suicide"/>
    <x v="1"/>
    <x v="4"/>
    <s v="Femme"/>
    <n v="16"/>
  </r>
  <r>
    <s v="190115-017"/>
    <n v="1"/>
    <s v="Contrecoeur"/>
    <d v="2019-01-15T00:00:00"/>
    <d v="2019-01-15T00:00:00"/>
    <s v="15h15"/>
    <m/>
    <s v="Danger modéré"/>
    <x v="1"/>
    <x v="20"/>
    <s v="Femme"/>
    <n v="35"/>
  </r>
  <r>
    <s v="190113-012"/>
    <n v="1"/>
    <s v="Contrecoeur"/>
    <d v="2019-01-13T00:00:00"/>
    <d v="2019-01-13T00:00:00"/>
    <s v="20h30"/>
    <s v="DPJ/CAFE"/>
    <s v="Absence de danger"/>
    <x v="0"/>
    <x v="0"/>
    <s v="Femme"/>
    <n v="16"/>
  </r>
  <r>
    <s v="190113-014"/>
    <n v="1"/>
    <s v="Contrecoeur"/>
    <d v="2019-01-13T00:00:00"/>
    <d v="2019-01-13T00:00:00"/>
    <s v="22h00"/>
    <s v="ACCÈS"/>
    <s v="Danger faible"/>
    <x v="0"/>
    <x v="0"/>
    <s v="Femme"/>
    <n v="22"/>
  </r>
  <r>
    <s v="191226-013"/>
    <n v="1"/>
    <s v="Contrecoeur"/>
    <d v="2019-12-26T00:00:00"/>
    <d v="2019-12-26T00:00:00"/>
    <s v="23h05"/>
    <m/>
    <s v="Tentative de suicide"/>
    <x v="1"/>
    <x v="0"/>
    <s v="Homme"/>
    <n v="68"/>
  </r>
  <r>
    <s v="191230-012"/>
    <n v="1"/>
    <s v="Contrecoeur"/>
    <d v="2019-12-30T00:00:00"/>
    <d v="2019-12-30T00:00:00"/>
    <s v="14h32"/>
    <s v="ACCÈS"/>
    <s v="P.38 (non-consentant)"/>
    <x v="1"/>
    <x v="21"/>
    <s v="Homme"/>
    <n v="52"/>
  </r>
  <r>
    <s v="190101-025"/>
    <n v="1"/>
    <s v="Contrecoeur"/>
    <d v="2019-01-01T00:00:00"/>
    <d v="2019-01-01T00:00:00"/>
    <s v="17h24"/>
    <s v="ACCÈS"/>
    <s v="Danger faible"/>
    <x v="0"/>
    <x v="0"/>
    <s v="Femme"/>
    <n v="32"/>
  </r>
  <r>
    <s v="191125-032"/>
    <n v="1"/>
    <s v="st-amable"/>
    <d v="2019-11-25T00:00:00"/>
    <d v="2019-11-25T00:00:00"/>
    <s v="23h30"/>
    <s v="ACCÈS"/>
    <s v="Danger grave mais non immédiat"/>
    <x v="0"/>
    <x v="0"/>
    <s v="Homme"/>
    <n v="45"/>
  </r>
  <r>
    <s v="190107-002"/>
    <n v="1"/>
    <s v="st-amable"/>
    <d v="2019-01-07T00:00:00"/>
    <d v="2019-01-07T00:00:00"/>
    <s v="04h20"/>
    <m/>
    <s v="Tentative de suicide"/>
    <x v="1"/>
    <x v="22"/>
    <s v="Femme"/>
    <n v="26"/>
  </r>
  <r>
    <s v="191228-001"/>
    <n v="1"/>
    <s v="st-amable"/>
    <d v="2019-12-28T00:00:00"/>
    <d v="2019-12-28T00:00:00"/>
    <s v="00h30"/>
    <s v="ACCÈS"/>
    <s v="Absence de danger"/>
    <x v="0"/>
    <x v="0"/>
    <s v="Homme"/>
    <n v="32"/>
  </r>
  <r>
    <s v="190116-025"/>
    <n v="1"/>
    <s v="st-amable"/>
    <d v="2019-01-16T00:00:00"/>
    <d v="2019-01-16T00:00:00"/>
    <m/>
    <m/>
    <s v="P.38 (non-consentant)"/>
    <x v="1"/>
    <x v="23"/>
    <s v="Homme"/>
    <n v="34"/>
  </r>
  <r>
    <s v="191217-003"/>
    <n v="1"/>
    <s v="st-amable"/>
    <d v="2019-12-17T00:00:00"/>
    <d v="2019-12-17T00:00:00"/>
    <s v="10h00"/>
    <s v="ACCÈS"/>
    <s v="Absence de danger"/>
    <x v="0"/>
    <x v="0"/>
    <s v="Homme"/>
    <n v="42"/>
  </r>
  <r>
    <s v="191212-031"/>
    <n v="1"/>
    <s v="st-amable"/>
    <d v="2019-12-12T00:00:00"/>
    <d v="2019-12-12T00:00:00"/>
    <s v="21h05"/>
    <s v="ACCÈS"/>
    <s v="Danger modéré"/>
    <x v="0"/>
    <x v="0"/>
    <s v="Homme"/>
    <n v="28"/>
  </r>
  <r>
    <s v="190207-001"/>
    <n v="1"/>
    <s v="st-amable"/>
    <d v="2019-02-07T00:00:00"/>
    <d v="2019-02-07T00:00:00"/>
    <s v="03h12"/>
    <m/>
    <s v="P.38 (non-consentant)"/>
    <x v="1"/>
    <x v="24"/>
    <s v="Homme"/>
    <n v="53"/>
  </r>
  <r>
    <s v="191209-004"/>
    <n v="1"/>
    <s v="st-amable"/>
    <d v="2019-12-09T00:00:00"/>
    <d v="2019-12-09T00:00:00"/>
    <s v="10h50"/>
    <s v="ACCÈS"/>
    <s v="Absence de danger"/>
    <x v="1"/>
    <x v="9"/>
    <s v="Femme"/>
    <n v="70"/>
  </r>
  <r>
    <s v="191202-014"/>
    <n v="1"/>
    <s v="st-amable"/>
    <d v="2019-12-03T00:00:00"/>
    <d v="2019-12-03T00:00:00"/>
    <m/>
    <s v="ACCÈS"/>
    <s v="Danger faible"/>
    <x v="0"/>
    <x v="0"/>
    <s v="Homme"/>
    <n v="32"/>
  </r>
  <r>
    <s v="190308-012"/>
    <n v="1"/>
    <s v="st-amable"/>
    <d v="2019-03-08T00:00:00"/>
    <d v="2019-03-08T00:00:00"/>
    <s v="14h44"/>
    <m/>
    <s v="Tentative de suicide"/>
    <x v="1"/>
    <x v="25"/>
    <s v="Femme"/>
    <n v="91"/>
  </r>
  <r>
    <s v="191129-018"/>
    <n v="1"/>
    <s v="st-amable"/>
    <d v="2019-11-29T00:00:00"/>
    <d v="2019-11-29T00:00:00"/>
    <m/>
    <m/>
    <s v="Danger grave et immédiat"/>
    <x v="0"/>
    <x v="0"/>
    <s v="Femme"/>
    <n v="33"/>
  </r>
  <r>
    <s v="191126-017"/>
    <n v="1"/>
    <s v="st-amable"/>
    <d v="2019-11-26T00:00:00"/>
    <d v="2019-11-26T00:00:00"/>
    <s v="15h15"/>
    <s v="DPJ/CAFE"/>
    <s v="Danger faible"/>
    <x v="0"/>
    <x v="0"/>
    <s v="Homme"/>
    <n v="13"/>
  </r>
  <r>
    <s v="191121-014"/>
    <n v="1"/>
    <s v="st-amable"/>
    <d v="2019-11-21T00:00:00"/>
    <d v="2019-11-21T00:00:00"/>
    <s v="14h50"/>
    <s v="ACCÈS"/>
    <s v="Danger grave et immédiat"/>
    <x v="1"/>
    <x v="26"/>
    <s v="Homme"/>
    <n v="43"/>
  </r>
  <r>
    <s v="191195-024"/>
    <n v="1"/>
    <s v="st-amable"/>
    <d v="2019-11-05T00:00:00"/>
    <d v="2019-11-05T00:00:00"/>
    <s v="21H10"/>
    <s v="DPJ/CAFE"/>
    <s v="Danger faible"/>
    <x v="0"/>
    <x v="0"/>
    <s v="Femme"/>
    <n v="15"/>
  </r>
  <r>
    <s v="190315-001"/>
    <n v="1"/>
    <s v="st-amable"/>
    <d v="2019-03-15T00:00:00"/>
    <d v="2019-03-15T00:00:00"/>
    <s v="04h55"/>
    <s v="ACCÈS"/>
    <s v="Tentative de suicide"/>
    <x v="1"/>
    <x v="5"/>
    <s v="Femme"/>
    <n v="37"/>
  </r>
  <r>
    <s v="190401-015"/>
    <n v="1"/>
    <s v="st-amable"/>
    <d v="2019-04-01T00:00:00"/>
    <d v="2019-04-01T00:00:00"/>
    <s v="13h50"/>
    <m/>
    <s v="Tentative de suicide"/>
    <x v="1"/>
    <x v="10"/>
    <s v="Femme"/>
    <n v="26"/>
  </r>
  <r>
    <s v="191014-008"/>
    <n v="1"/>
    <s v="st-amable"/>
    <d v="2019-10-14T00:00:00"/>
    <d v="2019-10-14T00:00:00"/>
    <s v="11h30"/>
    <s v="DPJ/CAFE"/>
    <s v="Danger faible"/>
    <x v="0"/>
    <x v="0"/>
    <s v="Femme"/>
    <n v="15"/>
  </r>
  <r>
    <s v="191009-016"/>
    <n v="1"/>
    <s v="st-amable"/>
    <d v="2019-10-09T00:00:00"/>
    <d v="2019-10-09T00:00:00"/>
    <s v="00h30"/>
    <s v="ACCÈS"/>
    <s v="Absence de danger"/>
    <x v="0"/>
    <x v="0"/>
    <s v="Homme"/>
    <n v="30"/>
  </r>
  <r>
    <s v="190928-015"/>
    <n v="1"/>
    <s v="st-amable"/>
    <d v="2019-09-28T00:00:00"/>
    <d v="2019-09-28T00:00:00"/>
    <s v="16h10"/>
    <s v="DPJ/CAFE"/>
    <s v="Absence de danger"/>
    <x v="0"/>
    <x v="0"/>
    <s v="Homme"/>
    <n v="16"/>
  </r>
  <r>
    <s v="190413-009"/>
    <n v="1"/>
    <s v="st-amable"/>
    <d v="2019-04-13T00:00:00"/>
    <d v="2019-04-13T00:00:00"/>
    <s v="14h09"/>
    <m/>
    <s v="Tentative de suicide"/>
    <x v="1"/>
    <x v="16"/>
    <s v="Homme"/>
    <n v="31"/>
  </r>
  <r>
    <s v="190924-029"/>
    <n v="1"/>
    <s v="st-amable"/>
    <d v="2019-09-24T00:00:00"/>
    <d v="2019-09-24T00:00:00"/>
    <s v="18h27"/>
    <s v="ACCÈS"/>
    <s v="Danger faible"/>
    <x v="0"/>
    <x v="0"/>
    <s v="Femme"/>
    <n v="34"/>
  </r>
  <r>
    <s v="190429-019"/>
    <n v="1"/>
    <s v="st-amable"/>
    <d v="2019-04-29T00:00:00"/>
    <d v="2019-04-29T00:00:00"/>
    <s v="14h50"/>
    <s v="ACCÈS"/>
    <s v="P.38 (non-consentant)"/>
    <x v="1"/>
    <x v="27"/>
    <s v="Homme"/>
    <n v="39"/>
  </r>
  <r>
    <s v="190502-027"/>
    <n v="1"/>
    <s v="st-amable"/>
    <d v="2019-05-02T00:00:00"/>
    <d v="2019-05-02T00:00:00"/>
    <s v="18h46"/>
    <m/>
    <s v="Tentative de suicide"/>
    <x v="1"/>
    <x v="24"/>
    <s v="Homme"/>
    <n v="18"/>
  </r>
  <r>
    <s v="190511-001B"/>
    <n v="1"/>
    <s v="st-amable"/>
    <d v="2019-05-11T00:00:00"/>
    <d v="2019-05-11T00:00:00"/>
    <s v="01h20"/>
    <s v="ACCÈS"/>
    <s v="P.38 (non-consentant)"/>
    <x v="1"/>
    <x v="28"/>
    <s v="Homme"/>
    <n v="38"/>
  </r>
  <r>
    <s v="190521-024"/>
    <n v="1"/>
    <s v="st-amable"/>
    <d v="2019-05-21T00:00:00"/>
    <d v="2019-05-21T00:00:00"/>
    <s v="18h34"/>
    <s v="ACCÈS"/>
    <s v="P.38 (non-consentant)"/>
    <x v="1"/>
    <x v="5"/>
    <s v="Homme"/>
    <n v="31"/>
  </r>
  <r>
    <s v="190902-002"/>
    <n v="1"/>
    <s v="st-amable"/>
    <d v="2019-09-02T00:00:00"/>
    <d v="2019-09-02T00:00:00"/>
    <s v="02h11"/>
    <s v="ACCÈS"/>
    <s v="Danger faible"/>
    <x v="0"/>
    <x v="0"/>
    <s v="Homme"/>
    <n v="41"/>
  </r>
  <r>
    <s v="190901-011"/>
    <n v="1"/>
    <s v="st-amable"/>
    <d v="2019-09-01T00:00:00"/>
    <d v="2019-09-01T00:00:00"/>
    <s v="08h58"/>
    <s v="ACCÈS"/>
    <s v="Danger faible"/>
    <x v="0"/>
    <x v="0"/>
    <s v="Homme"/>
    <n v="41"/>
  </r>
  <r>
    <s v="190830-024"/>
    <n v="1"/>
    <s v="st-amable"/>
    <d v="2019-08-30T00:00:00"/>
    <d v="2019-08-30T00:00:00"/>
    <s v="17h00"/>
    <s v="ACCÈS"/>
    <s v="Danger faible"/>
    <x v="0"/>
    <x v="0"/>
    <s v="Homme"/>
    <n v="41"/>
  </r>
  <r>
    <s v="190826-018"/>
    <n v="1"/>
    <s v="st-amable"/>
    <d v="2019-08-26T00:00:00"/>
    <d v="2019-08-26T00:00:00"/>
    <s v="16h15"/>
    <s v="ACCÈS"/>
    <s v="Danger faible"/>
    <x v="0"/>
    <x v="0"/>
    <s v="Femme"/>
    <n v="40"/>
  </r>
  <r>
    <s v="190823-027"/>
    <n v="1"/>
    <s v="st-amable"/>
    <d v="2019-08-23T00:00:00"/>
    <d v="2019-08-23T00:00:00"/>
    <s v="18h00"/>
    <s v="ACCÈS"/>
    <s v="Danger faible"/>
    <x v="0"/>
    <x v="0"/>
    <s v="Homme"/>
    <n v="37"/>
  </r>
  <r>
    <s v="190822-007"/>
    <n v="1"/>
    <s v="st-amable"/>
    <d v="2019-08-22T00:00:00"/>
    <d v="2019-08-22T00:00:00"/>
    <s v="09h53"/>
    <s v="ACCÈS"/>
    <s v="Absence de danger"/>
    <x v="0"/>
    <x v="0"/>
    <s v="Homme"/>
    <n v="28"/>
  </r>
  <r>
    <s v="190526-023"/>
    <n v="1"/>
    <s v="st-amable"/>
    <d v="2019-05-27T00:00:00"/>
    <d v="2019-05-27T00:00:00"/>
    <s v="00h10"/>
    <m/>
    <s v="P.38 (non-consentant)"/>
    <x v="1"/>
    <x v="6"/>
    <s v="Homme"/>
    <n v="25"/>
  </r>
  <r>
    <s v="190802-025"/>
    <n v="1"/>
    <s v="st-amable"/>
    <d v="2019-08-02T00:00:00"/>
    <d v="2019-08-02T00:00:00"/>
    <s v="19h45"/>
    <s v="ACCÈS"/>
    <s v="Danger faible"/>
    <x v="0"/>
    <x v="0"/>
    <s v="Homme"/>
    <n v="28"/>
  </r>
  <r>
    <s v="190731-016"/>
    <n v="1"/>
    <s v="st-amable"/>
    <d v="2019-07-31T00:00:00"/>
    <d v="2019-07-31T00:00:00"/>
    <s v="14H30"/>
    <s v="ACCÈS"/>
    <s v="Danger faible"/>
    <x v="0"/>
    <x v="0"/>
    <s v="Homme"/>
    <n v="47"/>
  </r>
  <r>
    <s v="190728-004"/>
    <n v="1"/>
    <s v="st-amable"/>
    <d v="2019-07-28T00:00:00"/>
    <d v="2019-07-28T00:00:00"/>
    <s v="06h00"/>
    <s v="ACCÈS"/>
    <s v="Danger faible"/>
    <x v="0"/>
    <x v="0"/>
    <s v="Homme"/>
    <n v="36"/>
  </r>
  <r>
    <s v="190626-037"/>
    <n v="1"/>
    <s v="st-amable"/>
    <d v="2019-06-26T00:00:00"/>
    <d v="2019-06-26T00:00:00"/>
    <s v="21h59"/>
    <m/>
    <s v="Tentative de suicide"/>
    <x v="1"/>
    <x v="15"/>
    <s v="Homme"/>
    <n v="25"/>
  </r>
  <r>
    <s v="190629-012"/>
    <n v="1"/>
    <s v="st-amable"/>
    <d v="2019-06-29T00:00:00"/>
    <d v="2019-06-29T00:00:00"/>
    <s v="11h05"/>
    <m/>
    <s v="Tentative de suicide"/>
    <x v="1"/>
    <x v="10"/>
    <s v="Femme"/>
    <n v="53"/>
  </r>
  <r>
    <s v="190701-020"/>
    <n v="1"/>
    <s v="st-amable"/>
    <d v="2019-07-01T00:00:00"/>
    <d v="2019-07-01T00:00:00"/>
    <s v="16H00"/>
    <s v="ACCÈS"/>
    <s v="P.38 (non-consentant)"/>
    <x v="1"/>
    <x v="13"/>
    <s v="Homme"/>
    <n v="25"/>
  </r>
  <r>
    <s v="190705-018"/>
    <n v="1"/>
    <s v="st-amable"/>
    <d v="2019-07-05T00:00:00"/>
    <d v="2019-07-05T00:00:00"/>
    <s v="13h50"/>
    <m/>
    <s v="Tentative de suicide"/>
    <x v="1"/>
    <x v="10"/>
    <s v="Femme"/>
    <n v="46"/>
  </r>
  <r>
    <s v="190710-035"/>
    <n v="1"/>
    <s v="st-amable"/>
    <d v="2019-07-10T00:00:00"/>
    <d v="2019-07-10T00:00:00"/>
    <s v="21h00"/>
    <s v="ACCÈS"/>
    <s v="P.38 (non-consentant)"/>
    <x v="1"/>
    <x v="18"/>
    <s v="Femme"/>
    <n v="56"/>
  </r>
  <r>
    <s v="190716-017"/>
    <n v="1"/>
    <s v="st-amable"/>
    <d v="2019-07-16T00:00:00"/>
    <d v="2019-07-16T00:00:00"/>
    <s v="14H00"/>
    <s v="ACCÈS"/>
    <s v="Danger faible"/>
    <x v="0"/>
    <x v="0"/>
    <s v="Homme"/>
    <n v="33"/>
  </r>
  <r>
    <s v="190708-026A"/>
    <n v="1"/>
    <s v="st-amable"/>
    <d v="2019-07-08T00:00:00"/>
    <d v="2019-07-08T00:00:00"/>
    <s v="19H00"/>
    <s v="ACCÈS"/>
    <s v="Danger faible"/>
    <x v="0"/>
    <x v="0"/>
    <s v="Homme"/>
    <n v="44"/>
  </r>
  <r>
    <s v="190706-025"/>
    <n v="1"/>
    <s v="st-amable"/>
    <d v="2019-07-06T00:00:00"/>
    <d v="2019-07-06T00:00:00"/>
    <s v="23H09"/>
    <s v="ACCÈS"/>
    <s v="Absence de danger"/>
    <x v="0"/>
    <x v="0"/>
    <s v="Homme"/>
    <n v="33"/>
  </r>
  <r>
    <s v="190602-020"/>
    <n v="1"/>
    <s v="st-amable"/>
    <d v="2019-06-02T00:00:00"/>
    <d v="2019-06-02T00:00:00"/>
    <s v="21h50"/>
    <s v="CCPSHRR"/>
    <s v="Danger faible"/>
    <x v="0"/>
    <x v="0"/>
    <s v="Homme"/>
    <n v="19"/>
  </r>
  <r>
    <s v="190531-037"/>
    <n v="1"/>
    <s v="st-amable"/>
    <d v="2019-05-31T00:00:00"/>
    <d v="2019-05-31T00:00:00"/>
    <s v="22h34"/>
    <s v="ACCÈS"/>
    <s v="Danger faible"/>
    <x v="0"/>
    <x v="0"/>
    <s v="Femme"/>
    <n v="36"/>
  </r>
  <r>
    <s v="190516-016"/>
    <n v="1"/>
    <s v="st-amable"/>
    <d v="2019-05-16T00:00:00"/>
    <d v="2019-05-16T00:00:00"/>
    <s v="17h51"/>
    <s v="DPJ/CAFE"/>
    <s v="Danger faible"/>
    <x v="0"/>
    <x v="0"/>
    <s v="Homme"/>
    <n v="14"/>
  </r>
  <r>
    <s v="190509-007"/>
    <n v="1"/>
    <s v="st-amable"/>
    <d v="2019-05-09T00:00:00"/>
    <d v="2019-05-09T00:00:00"/>
    <s v="06h54"/>
    <s v="ACCÈS"/>
    <s v="Danger faible"/>
    <x v="0"/>
    <x v="0"/>
    <s v="Homme"/>
    <n v="51"/>
  </r>
  <r>
    <s v="190507-038"/>
    <n v="1"/>
    <s v="st-amable"/>
    <d v="2019-05-08T00:00:00"/>
    <d v="2019-05-08T00:00:00"/>
    <s v="00h10"/>
    <s v="ACCÈS"/>
    <s v="Absence de danger"/>
    <x v="0"/>
    <x v="0"/>
    <s v="Homme"/>
    <n v="34"/>
  </r>
  <r>
    <s v="190425-034"/>
    <n v="1"/>
    <s v="st-amable"/>
    <d v="2019-04-25T00:00:00"/>
    <d v="2019-04-25T00:00:00"/>
    <s v="19h01"/>
    <s v="ACCÈS"/>
    <s v="Danger faible"/>
    <x v="0"/>
    <x v="0"/>
    <s v="Homme"/>
    <n v="23"/>
  </r>
  <r>
    <s v="190423-029A"/>
    <n v="1"/>
    <s v="st-amable"/>
    <d v="2019-04-23T00:00:00"/>
    <d v="2019-04-23T00:00:00"/>
    <s v="21h00"/>
    <s v="DPJ/CAFE"/>
    <m/>
    <x v="0"/>
    <x v="0"/>
    <s v="Femme"/>
    <n v="16"/>
  </r>
  <r>
    <s v="190417-034"/>
    <n v="1"/>
    <s v="st-amable"/>
    <d v="2019-04-17T00:00:00"/>
    <d v="2019-04-17T00:00:00"/>
    <s v="23h00"/>
    <s v="ACCÈS"/>
    <s v="Absence de danger"/>
    <x v="0"/>
    <x v="0"/>
    <s v="Homme"/>
    <n v="19"/>
  </r>
  <r>
    <s v="190413-017"/>
    <n v="1"/>
    <s v="st-amable"/>
    <d v="2019-04-13T00:00:00"/>
    <d v="2019-04-13T00:00:00"/>
    <s v="21h15"/>
    <s v="DPJ/CAFE"/>
    <s v="Danger faible"/>
    <x v="0"/>
    <x v="0"/>
    <s v="Femme"/>
    <n v="28"/>
  </r>
  <r>
    <s v="190406-001"/>
    <n v="1"/>
    <s v="st-amable"/>
    <d v="2019-04-06T00:00:00"/>
    <d v="2019-04-06T00:00:00"/>
    <s v="00h41"/>
    <s v="ACCÈS"/>
    <s v="Absence de danger"/>
    <x v="0"/>
    <x v="0"/>
    <s v="Homme"/>
    <n v="33"/>
  </r>
  <r>
    <s v="191031-016"/>
    <n v="1"/>
    <s v="st-amable"/>
    <d v="2019-10-31T00:00:00"/>
    <d v="2019-10-31T00:00:00"/>
    <s v="12h05"/>
    <s v="ACCÈS"/>
    <s v="P.38 (non-consentant)"/>
    <x v="1"/>
    <x v="29"/>
    <s v="Homme"/>
    <n v="18"/>
  </r>
  <r>
    <s v="191031-021"/>
    <n v="1"/>
    <s v="st-amable"/>
    <d v="2019-10-31T00:00:00"/>
    <d v="2019-10-31T00:00:00"/>
    <m/>
    <m/>
    <s v="Tentative de suicide"/>
    <x v="1"/>
    <x v="15"/>
    <s v="Homme"/>
    <n v="42"/>
  </r>
  <r>
    <s v="190303-005"/>
    <n v="1"/>
    <s v="st-amable"/>
    <d v="2019-03-05T00:00:00"/>
    <d v="2019-03-05T00:00:00"/>
    <s v="10h30"/>
    <m/>
    <s v="Danger grave et immédiat"/>
    <x v="1"/>
    <x v="30"/>
    <s v="Homme"/>
    <n v="29"/>
  </r>
  <r>
    <n v="190303021"/>
    <n v="1"/>
    <s v="st-amable"/>
    <d v="2019-03-04T00:00:00"/>
    <d v="2019-03-04T00:00:00"/>
    <s v="00h10"/>
    <s v="ACCÈS"/>
    <s v="Absence de danger"/>
    <x v="0"/>
    <x v="0"/>
    <s v="Homme"/>
    <n v="35"/>
  </r>
  <r>
    <s v="190301-006"/>
    <n v="1"/>
    <s v="st-amable"/>
    <d v="2019-03-01T00:00:00"/>
    <d v="2019-03-01T00:00:00"/>
    <s v="10h18"/>
    <s v="ACCÈS"/>
    <s v="Danger faible"/>
    <x v="0"/>
    <x v="0"/>
    <s v="Homme"/>
    <n v="28"/>
  </r>
  <r>
    <s v="190301-024"/>
    <n v="1"/>
    <s v="st-amable"/>
    <d v="2019-03-01T00:00:00"/>
    <d v="2019-03-01T00:00:00"/>
    <s v="18h55"/>
    <m/>
    <s v="Danger grave et immédiat"/>
    <x v="1"/>
    <x v="31"/>
    <s v="Homme"/>
    <n v="28"/>
  </r>
  <r>
    <s v="191204-004"/>
    <n v="1"/>
    <s v="st-amable"/>
    <d v="2019-12-04T00:00:00"/>
    <d v="2019-12-04T00:00:00"/>
    <s v="07h00"/>
    <s v="ACCÈS"/>
    <s v="P.38 (non-consentant)"/>
    <x v="1"/>
    <x v="24"/>
    <s v="Femme"/>
    <n v="33"/>
  </r>
  <r>
    <s v="190228-024"/>
    <n v="1"/>
    <s v="st-amable"/>
    <d v="2019-02-28T00:00:00"/>
    <d v="2019-02-28T00:00:00"/>
    <s v="19h18"/>
    <s v="ACCÈS"/>
    <s v="Danger faible"/>
    <x v="0"/>
    <x v="0"/>
    <s v="Femme"/>
    <n v="39"/>
  </r>
  <r>
    <s v="190207-023"/>
    <n v="1"/>
    <s v="st-amable"/>
    <d v="2019-02-07T00:00:00"/>
    <d v="2019-02-07T00:00:00"/>
    <s v="20h02"/>
    <s v="ACCÈS"/>
    <s v="Danger faible"/>
    <x v="0"/>
    <x v="0"/>
    <s v="Homme"/>
    <n v="55"/>
  </r>
  <r>
    <s v="191216-002"/>
    <n v="1"/>
    <s v="st-amable"/>
    <d v="2019-12-16T00:00:00"/>
    <d v="2019-12-16T00:00:00"/>
    <s v="00h20"/>
    <m/>
    <s v="Tentative de suicide"/>
    <x v="1"/>
    <x v="24"/>
    <s v="Femme"/>
    <n v="26"/>
  </r>
  <r>
    <s v="190204-019"/>
    <n v="1"/>
    <s v="st-amable"/>
    <d v="2019-02-04T00:00:00"/>
    <d v="2019-02-04T00:00:00"/>
    <s v="14h10"/>
    <s v="CCPSHRR"/>
    <s v="Danger grave mais non immédiat"/>
    <x v="0"/>
    <x v="0"/>
    <s v="Femme"/>
    <n v="36"/>
  </r>
  <r>
    <s v="190126-012"/>
    <n v="1"/>
    <s v="st-amable"/>
    <d v="2019-01-26T00:00:00"/>
    <d v="2019-01-26T00:00:00"/>
    <s v="20h30"/>
    <s v="ACCÈS"/>
    <s v="Danger grave et immédiat"/>
    <x v="1"/>
    <x v="10"/>
    <s v="Femme"/>
    <n v="26"/>
  </r>
  <r>
    <s v="190124-007"/>
    <n v="1"/>
    <s v="st-amable"/>
    <d v="2019-01-24T00:00:00"/>
    <d v="2019-01-24T00:00:00"/>
    <s v="09h30"/>
    <s v="DPJ/CAFE"/>
    <s v="Danger grave mais non immédiat"/>
    <x v="0"/>
    <x v="0"/>
    <s v="Femme"/>
    <n v="12"/>
  </r>
  <r>
    <s v="190120-008"/>
    <n v="1"/>
    <s v="st-amable"/>
    <d v="2019-01-20T00:00:00"/>
    <d v="2019-01-20T00:00:00"/>
    <s v="10h43"/>
    <m/>
    <s v="Absence de danger"/>
    <x v="1"/>
    <x v="32"/>
    <s v="Femme"/>
    <n v="46"/>
  </r>
  <r>
    <s v="191218-023"/>
    <n v="1"/>
    <s v="st-amable"/>
    <d v="2019-12-18T00:00:00"/>
    <d v="2019-12-18T00:00:00"/>
    <s v="21h45"/>
    <s v="ACCÈS"/>
    <s v="P.38 (non-consentant)"/>
    <x v="1"/>
    <x v="25"/>
    <s v="Femme"/>
    <n v="29"/>
  </r>
  <r>
    <s v="191227-029"/>
    <n v="1"/>
    <s v="Ste-Julie"/>
    <d v="2019-12-27T00:00:00"/>
    <d v="2019-12-27T00:00:00"/>
    <s v="12h45"/>
    <m/>
    <s v="Absence de danger"/>
    <x v="0"/>
    <x v="0"/>
    <s v="Homme"/>
    <n v="17"/>
  </r>
  <r>
    <s v="190121-030"/>
    <n v="1"/>
    <s v="Ste-Julie"/>
    <d v="2019-01-21T00:00:00"/>
    <d v="2019-01-21T00:00:00"/>
    <s v="19h30"/>
    <m/>
    <s v="P.38 (non-consentant)"/>
    <x v="1"/>
    <x v="27"/>
    <s v="Homme"/>
    <n v="17"/>
  </r>
  <r>
    <s v="190206-019"/>
    <n v="1"/>
    <s v="Ste-Julie"/>
    <d v="2019-02-06T00:00:00"/>
    <d v="2019-02-06T00:00:00"/>
    <s v="14h06"/>
    <s v="DPJ/CAFE"/>
    <s v="P.38 (non-consentant)"/>
    <x v="1"/>
    <x v="33"/>
    <s v="Homme"/>
    <n v="10"/>
  </r>
  <r>
    <s v="190213-032"/>
    <n v="1"/>
    <s v="Ste-Julie"/>
    <d v="2019-02-13T00:00:00"/>
    <d v="2019-02-13T00:00:00"/>
    <s v="19h57"/>
    <m/>
    <s v="P.38 (non-consentant)"/>
    <x v="1"/>
    <x v="34"/>
    <s v="Femme"/>
    <n v="44"/>
  </r>
  <r>
    <s v="191128-043"/>
    <n v="1"/>
    <s v="Ste-Julie"/>
    <d v="2019-02-19T00:00:00"/>
    <d v="2019-02-19T00:00:00"/>
    <s v="22h55"/>
    <s v="CCPSHRR"/>
    <s v="Tentative de suicide"/>
    <x v="1"/>
    <x v="3"/>
    <s v="Homme"/>
    <n v="53"/>
  </r>
  <r>
    <s v="190304-023"/>
    <n v="1"/>
    <s v="Ste-Julie"/>
    <d v="2019-03-06T00:00:00"/>
    <d v="2019-03-06T00:00:00"/>
    <s v="16h17"/>
    <s v="DPJ/CAFE"/>
    <s v="Tentative de suicide"/>
    <x v="1"/>
    <x v="6"/>
    <s v="Homme"/>
    <n v="18"/>
  </r>
  <r>
    <s v="191125-025"/>
    <n v="1"/>
    <s v="Ste-Julie"/>
    <d v="2019-11-25T00:00:00"/>
    <d v="2019-11-25T00:00:00"/>
    <s v="19h10"/>
    <s v="ACCÈS"/>
    <s v="Danger faible"/>
    <x v="0"/>
    <x v="0"/>
    <s v="Femme"/>
    <n v="19"/>
  </r>
  <r>
    <s v="190308-010"/>
    <n v="1"/>
    <s v="Ste-Julie"/>
    <d v="2019-03-08T00:00:00"/>
    <d v="2019-03-08T00:00:00"/>
    <s v="13h55"/>
    <m/>
    <s v="Tentative de suicide"/>
    <x v="1"/>
    <x v="14"/>
    <s v="Homme"/>
    <n v="25"/>
  </r>
  <r>
    <s v="1911190991b"/>
    <n v="1"/>
    <s v="Ste-Julie"/>
    <d v="2019-11-19T00:00:00"/>
    <d v="2019-11-19T00:00:00"/>
    <s v="04h30"/>
    <s v="ACCÈS"/>
    <s v="Danger faible "/>
    <x v="0"/>
    <x v="0"/>
    <s v="Homme"/>
    <n v="19"/>
  </r>
  <r>
    <s v="191117-019a"/>
    <n v="1"/>
    <s v="Ste-Julie"/>
    <d v="2019-11-17T00:00:00"/>
    <d v="2019-11-17T00:00:00"/>
    <m/>
    <s v="ACCÈS"/>
    <s v="Danger faible"/>
    <x v="0"/>
    <x v="0"/>
    <s v="Femme"/>
    <n v="22"/>
  </r>
  <r>
    <s v="191114-019"/>
    <n v="1"/>
    <s v="Ste-Julie"/>
    <d v="2019-11-14T00:00:00"/>
    <d v="2019-11-14T00:00:00"/>
    <s v="15h45"/>
    <s v="ACCÈS"/>
    <s v="Absence de danger"/>
    <x v="0"/>
    <x v="0"/>
    <s v="Femme"/>
    <n v="58"/>
  </r>
  <r>
    <s v="191101-014"/>
    <n v="1"/>
    <s v="Ste-Julie"/>
    <d v="2019-11-01T00:00:00"/>
    <d v="2019-11-01T00:00:00"/>
    <s v="13h24"/>
    <s v="ACCÈS"/>
    <s v="Danger modéré"/>
    <x v="0"/>
    <x v="0"/>
    <s v="Homme"/>
    <n v="43"/>
  </r>
  <r>
    <s v="150315-021"/>
    <n v="1"/>
    <s v="Ste-Julie"/>
    <d v="2019-03-15T00:00:00"/>
    <d v="2019-03-15T00:00:00"/>
    <s v="17h40"/>
    <m/>
    <s v="P.38 (non-consentant)"/>
    <x v="1"/>
    <x v="35"/>
    <s v="Femme"/>
    <n v="71"/>
  </r>
  <r>
    <s v="190318-029"/>
    <n v="1"/>
    <s v="Ste-Julie"/>
    <d v="2019-03-18T00:00:00"/>
    <d v="2019-03-18T00:00:00"/>
    <s v="19h38"/>
    <s v="ACCÈS"/>
    <s v="P.38 (non-consentant)"/>
    <x v="1"/>
    <x v="36"/>
    <s v="Femme"/>
    <n v="46"/>
  </r>
  <r>
    <s v="190321-020A"/>
    <n v="1"/>
    <s v="Ste-Julie"/>
    <d v="2019-03-21T00:00:00"/>
    <d v="2019-03-21T00:00:00"/>
    <s v="13h57"/>
    <s v="DIVERS"/>
    <s v="P.38 (non-consentant)"/>
    <x v="1"/>
    <x v="14"/>
    <s v="Femme"/>
    <n v="23"/>
  </r>
  <r>
    <s v="191030-027A"/>
    <n v="1"/>
    <s v="Ste-Julie"/>
    <d v="2019-10-30T00:00:00"/>
    <d v="2019-10-30T00:00:00"/>
    <s v="21h00"/>
    <s v="ACCÈS"/>
    <s v="Danger faible"/>
    <x v="0"/>
    <x v="0"/>
    <s v="Femme"/>
    <n v="43"/>
  </r>
  <r>
    <s v="191029-006"/>
    <n v="1"/>
    <s v="Ste-Julie"/>
    <d v="2019-10-29T00:00:00"/>
    <d v="2019-10-29T00:00:00"/>
    <s v="09h40"/>
    <s v="ACCÈS"/>
    <s v="Danger faible"/>
    <x v="0"/>
    <x v="0"/>
    <s v="Homme"/>
    <n v="55"/>
  </r>
  <r>
    <s v="190325-006"/>
    <n v="1"/>
    <s v="Ste-Julie"/>
    <d v="2019-03-25T00:00:00"/>
    <d v="2019-03-25T00:00:00"/>
    <s v="10h33"/>
    <s v="DIVERS"/>
    <s v="P.38 (non-consentant)"/>
    <x v="1"/>
    <x v="14"/>
    <s v="Femme"/>
    <n v="32"/>
  </r>
  <r>
    <s v="190327-019"/>
    <n v="1"/>
    <s v="Ste-Julie"/>
    <d v="2019-03-27T00:00:00"/>
    <d v="2019-03-27T00:00:00"/>
    <s v="17h14"/>
    <s v="DPJ/CAFE"/>
    <s v="P.38 (non-consentant)"/>
    <x v="1"/>
    <x v="3"/>
    <s v="Homme"/>
    <n v="21"/>
  </r>
  <r>
    <s v="191025-024B"/>
    <n v="1"/>
    <s v="Ste-Julie"/>
    <d v="2019-10-25T00:00:00"/>
    <d v="2019-10-25T00:00:00"/>
    <s v="23h30"/>
    <m/>
    <s v="Danger grave et immédiat"/>
    <x v="1"/>
    <x v="27"/>
    <s v="Homme"/>
    <n v="31"/>
  </r>
  <r>
    <s v="191019-022"/>
    <n v="1"/>
    <s v="Ste-Julie"/>
    <d v="2019-10-19T00:00:00"/>
    <d v="2019-10-19T00:00:00"/>
    <s v="12h38"/>
    <s v="ACCÈS"/>
    <s v="Danger faible"/>
    <x v="0"/>
    <x v="0"/>
    <s v="Femme"/>
    <n v="57"/>
  </r>
  <r>
    <s v="191012-016"/>
    <n v="1"/>
    <s v="Ste-Julie"/>
    <d v="2019-10-12T00:00:00"/>
    <d v="2019-10-12T00:00:00"/>
    <s v="14h00"/>
    <s v="DPJ/CAFE"/>
    <s v="Absence de danger"/>
    <x v="0"/>
    <x v="0"/>
    <s v="Femme"/>
    <n v="16"/>
  </r>
  <r>
    <s v="191013-012"/>
    <n v="1"/>
    <s v="Ste-Julie"/>
    <d v="2019-10-12T00:00:00"/>
    <d v="2019-10-12T00:00:00"/>
    <s v="16h50"/>
    <s v="ACCÈS"/>
    <s v="Danger faible"/>
    <x v="0"/>
    <x v="0"/>
    <s v="Femme"/>
    <n v="45"/>
  </r>
  <r>
    <s v="190407-021"/>
    <n v="1"/>
    <s v="Ste-Julie"/>
    <d v="2019-04-07T00:00:00"/>
    <d v="2019-04-07T00:00:00"/>
    <s v="18h00"/>
    <m/>
    <s v="P.38 (non-consentant)"/>
    <x v="1"/>
    <x v="25"/>
    <s v="Femme"/>
    <n v="54"/>
  </r>
  <r>
    <s v="191010-017"/>
    <n v="1"/>
    <s v="Ste-Julie"/>
    <d v="2019-10-10T00:00:00"/>
    <d v="2019-10-10T00:00:00"/>
    <s v="12h50"/>
    <s v="CCPSHRR"/>
    <s v="Absence de danger"/>
    <x v="0"/>
    <x v="0"/>
    <s v="Femme"/>
    <n v="68"/>
  </r>
  <r>
    <s v="190930-020"/>
    <n v="1"/>
    <s v="Ste-Julie"/>
    <d v="2019-09-30T00:00:00"/>
    <d v="2019-09-30T00:00:00"/>
    <s v="13h47"/>
    <s v="ACCÈS"/>
    <s v="Danger faible"/>
    <x v="0"/>
    <x v="0"/>
    <s v="Homme"/>
    <n v="30"/>
  </r>
  <r>
    <s v="190928-002a"/>
    <n v="1"/>
    <s v="Ste-Julie"/>
    <d v="2019-09-28T00:00:00"/>
    <d v="2019-09-28T00:00:00"/>
    <s v="07h55"/>
    <s v="CCPSHRR"/>
    <s v="Danger faible"/>
    <x v="0"/>
    <x v="0"/>
    <s v="Homme"/>
    <n v="26"/>
  </r>
  <r>
    <s v="190422-023A"/>
    <n v="1"/>
    <s v="Ste-Julie"/>
    <d v="2019-04-22T00:00:00"/>
    <d v="2019-04-22T00:00:00"/>
    <s v="03h51"/>
    <m/>
    <s v="Tentative de suicide"/>
    <x v="1"/>
    <x v="11"/>
    <s v="Femme"/>
    <n v="49"/>
  </r>
  <r>
    <s v="190918-015"/>
    <n v="1"/>
    <s v="Ste-Julie"/>
    <d v="2019-09-18T00:00:00"/>
    <d v="2019-09-18T00:00:00"/>
    <s v="17h20"/>
    <s v="ACCÈS"/>
    <s v="Danger faible"/>
    <x v="0"/>
    <x v="0"/>
    <s v="Femme"/>
    <n v="64"/>
  </r>
  <r>
    <s v="190916-001"/>
    <n v="1"/>
    <s v="Ste-Julie"/>
    <d v="2019-09-16T00:00:00"/>
    <d v="2019-09-16T00:00:00"/>
    <s v="06h35"/>
    <s v="ACCÈS"/>
    <s v="Danger faible"/>
    <x v="0"/>
    <x v="0"/>
    <s v="Homme"/>
    <n v="43"/>
  </r>
  <r>
    <s v="190518-001"/>
    <n v="1"/>
    <s v="Ste-Julie"/>
    <d v="2019-05-18T00:00:00"/>
    <d v="2019-05-18T00:00:00"/>
    <s v="00h40"/>
    <s v="ACCÈS"/>
    <s v="P.38 (non-consentant)"/>
    <x v="1"/>
    <x v="3"/>
    <s v="Femme"/>
    <n v="18"/>
  </r>
  <r>
    <s v="190905-028"/>
    <n v="1"/>
    <s v="Ste-Julie"/>
    <d v="2019-09-05T00:00:00"/>
    <d v="2019-09-05T00:00:00"/>
    <s v="22h12"/>
    <s v="ACCÈS"/>
    <s v="Danger grave et immédiat"/>
    <x v="1"/>
    <x v="37"/>
    <s v="Femme"/>
    <n v="39"/>
  </r>
  <r>
    <s v="190521-022"/>
    <n v="1"/>
    <s v="Ste-Julie"/>
    <d v="2019-05-21T00:00:00"/>
    <d v="2019-05-21T00:00:00"/>
    <s v="18h30"/>
    <m/>
    <s v="P.38 (non-consentant)"/>
    <x v="1"/>
    <x v="33"/>
    <s v="Femme"/>
    <n v="46"/>
  </r>
  <r>
    <s v="190825-003"/>
    <n v="1"/>
    <s v="Ste-Julie"/>
    <d v="2019-08-25T00:00:00"/>
    <d v="2019-08-25T00:00:00"/>
    <s v="01h11"/>
    <s v="ACCÈS"/>
    <s v="Danger faible"/>
    <x v="0"/>
    <x v="0"/>
    <s v="Homme"/>
    <n v="18"/>
  </r>
  <r>
    <s v="190818-018"/>
    <n v="1"/>
    <s v="Ste-Julie"/>
    <d v="2019-08-19T00:00:00"/>
    <d v="2019-08-19T00:00:00"/>
    <s v="15h40"/>
    <s v="ACCÈS"/>
    <s v="Danger faible"/>
    <x v="0"/>
    <x v="0"/>
    <s v="Femme"/>
    <n v="46"/>
  </r>
  <r>
    <s v="190530-036"/>
    <n v="1"/>
    <s v="Ste-Julie"/>
    <d v="2019-05-30T00:00:00"/>
    <d v="2019-05-30T00:00:00"/>
    <s v="20h33"/>
    <s v="ACCÈS"/>
    <s v="P.38 (non-consentant)"/>
    <x v="1"/>
    <x v="15"/>
    <s v="Femme"/>
    <n v="53"/>
  </r>
  <r>
    <s v="190814-028"/>
    <n v="1"/>
    <s v="Ste-Julie"/>
    <d v="2019-08-14T00:00:00"/>
    <d v="2019-08-14T00:00:00"/>
    <s v="22h54"/>
    <s v="ACCÈS"/>
    <s v="Absence de danger"/>
    <x v="0"/>
    <x v="0"/>
    <s v="Homme"/>
    <n v="28"/>
  </r>
  <r>
    <s v="190812-019"/>
    <n v="1"/>
    <s v="Ste-Julie"/>
    <d v="2019-08-12T00:00:00"/>
    <d v="2019-08-12T00:00:00"/>
    <s v="15h36"/>
    <s v="ACCÈS"/>
    <s v="Danger faible"/>
    <x v="0"/>
    <x v="0"/>
    <s v="Femme"/>
    <n v="26"/>
  </r>
  <r>
    <s v="190811-017"/>
    <n v="1"/>
    <s v="Ste-Julie"/>
    <d v="2019-08-11T00:00:00"/>
    <d v="2019-08-11T00:00:00"/>
    <s v="17h29"/>
    <s v="ACCÈS"/>
    <s v="Danger faible"/>
    <x v="0"/>
    <x v="0"/>
    <s v="Femme"/>
    <n v="26"/>
  </r>
  <r>
    <s v="190607-043"/>
    <n v="1"/>
    <s v="Ste-Julie"/>
    <d v="2019-06-07T00:00:00"/>
    <d v="2019-06-07T00:00:00"/>
    <s v="22h40"/>
    <m/>
    <s v="P.38 (non-consentant)"/>
    <x v="1"/>
    <x v="6"/>
    <s v="Homme"/>
    <n v="38"/>
  </r>
  <r>
    <s v="190810-012"/>
    <n v="1"/>
    <s v="Ste-Julie"/>
    <d v="2019-08-10T00:00:00"/>
    <d v="2019-08-10T00:00:00"/>
    <s v="18h42"/>
    <s v="ACCÈS"/>
    <s v="Danger modéré"/>
    <x v="0"/>
    <x v="0"/>
    <s v="Femme"/>
    <n v="26"/>
  </r>
  <r>
    <s v="190620-015"/>
    <n v="1"/>
    <s v="Ste-Julie"/>
    <d v="2019-06-20T00:00:00"/>
    <d v="2019-06-20T00:00:00"/>
    <s v="12H24"/>
    <s v="ACCÈS"/>
    <s v="P.38 (non-consentant)"/>
    <x v="1"/>
    <x v="27"/>
    <s v="Homme"/>
    <n v="39"/>
  </r>
  <r>
    <s v="190728-018"/>
    <n v="1"/>
    <s v="Ste-Julie"/>
    <d v="2019-07-28T00:00:00"/>
    <d v="2019-07-28T00:00:00"/>
    <s v="17h29"/>
    <m/>
    <s v="Danger modéré"/>
    <x v="1"/>
    <x v="0"/>
    <s v="Femme"/>
    <n v="22"/>
  </r>
  <r>
    <s v="190622-010"/>
    <n v="1"/>
    <s v="Ste-Julie"/>
    <d v="2019-06-22T00:00:00"/>
    <d v="2019-06-22T00:00:00"/>
    <s v="10h53"/>
    <m/>
    <s v="Tentative de suicide"/>
    <x v="1"/>
    <x v="10"/>
    <s v="Homme"/>
    <n v="68"/>
  </r>
  <r>
    <s v="190724-015"/>
    <n v="1"/>
    <s v="Ste-Julie"/>
    <d v="2019-07-24T00:00:00"/>
    <d v="2019-07-24T00:00:00"/>
    <s v="12h35"/>
    <s v="ACCÈS"/>
    <s v="Danger modéré"/>
    <x v="0"/>
    <x v="0"/>
    <s v="Femme"/>
    <n v="26"/>
  </r>
  <r>
    <s v="190724-023"/>
    <n v="1"/>
    <s v="Ste-Julie"/>
    <d v="2019-07-24T00:00:00"/>
    <d v="2019-07-24T00:00:00"/>
    <s v="14h38"/>
    <s v="ACCÈS"/>
    <s v="Danger faible"/>
    <x v="0"/>
    <x v="0"/>
    <s v="Homme"/>
    <n v="85"/>
  </r>
  <r>
    <s v="190723-021"/>
    <n v="1"/>
    <s v="Ste-Julie"/>
    <d v="2019-07-23T00:00:00"/>
    <d v="2019-07-23T00:00:00"/>
    <s v="19h00"/>
    <s v="ACCÈS"/>
    <s v="Danger faible"/>
    <x v="0"/>
    <x v="0"/>
    <s v="Femme"/>
    <n v="25"/>
  </r>
  <r>
    <s v="190717-045"/>
    <n v="1"/>
    <s v="Ste-Julie"/>
    <d v="2019-07-17T00:00:00"/>
    <d v="2019-07-17T00:00:00"/>
    <s v="23h26"/>
    <s v="ACCÈS"/>
    <s v="Absence de danger"/>
    <x v="0"/>
    <x v="0"/>
    <s v="Homme"/>
    <n v="18"/>
  </r>
  <r>
    <s v="190716-009"/>
    <n v="1"/>
    <s v="Ste-Julie"/>
    <d v="2019-07-16T00:00:00"/>
    <d v="2019-07-16T00:00:00"/>
    <s v="09H40"/>
    <s v="ACCÈS"/>
    <s v="Absence de danger"/>
    <x v="0"/>
    <x v="0"/>
    <s v="Femme"/>
    <n v="19"/>
  </r>
  <r>
    <s v="190712-03"/>
    <n v="1"/>
    <s v="Ste-Julie"/>
    <d v="2019-07-12T00:00:00"/>
    <d v="2019-07-12T00:00:00"/>
    <s v="02H53"/>
    <s v="ACCÈS"/>
    <s v="Danger grave et immédiat"/>
    <x v="1"/>
    <x v="38"/>
    <s v="Femme"/>
    <n v="64"/>
  </r>
  <r>
    <s v="190712-009"/>
    <n v="1"/>
    <s v="Ste-Julie"/>
    <d v="2019-07-12T00:00:00"/>
    <d v="2019-07-12T00:00:00"/>
    <s v="11h00"/>
    <s v="CCPSHRR"/>
    <s v="Danger modéré"/>
    <x v="1"/>
    <x v="9"/>
    <s v="Homme"/>
    <n v="29"/>
  </r>
  <r>
    <s v="190716-025"/>
    <n v="1"/>
    <s v="Ste-Julie"/>
    <d v="2019-07-16T00:00:00"/>
    <d v="2019-07-16T00:00:00"/>
    <s v="17h00"/>
    <m/>
    <s v="Tentative de suicide"/>
    <x v="1"/>
    <x v="39"/>
    <s v="Femme"/>
    <n v="19"/>
  </r>
  <r>
    <s v="190629-001"/>
    <n v="1"/>
    <s v="Ste-Julie"/>
    <d v="2019-06-29T00:00:00"/>
    <d v="2019-06-29T00:00:00"/>
    <s v="00H10"/>
    <m/>
    <s v="Danger grave et immédiat"/>
    <x v="1"/>
    <x v="15"/>
    <s v="Homme"/>
    <n v="39"/>
  </r>
  <r>
    <s v="190629-007a"/>
    <n v="1"/>
    <s v="Ste-Julie"/>
    <d v="2019-06-29T00:00:00"/>
    <d v="2019-06-29T00:00:00"/>
    <s v="02h15"/>
    <s v="ACCÈS"/>
    <s v="Absence de danger"/>
    <x v="0"/>
    <x v="0"/>
    <s v="Homme"/>
    <n v="25"/>
  </r>
  <r>
    <s v="190725-010"/>
    <n v="1"/>
    <s v="Ste-Julie"/>
    <d v="2019-07-25T00:00:00"/>
    <d v="2019-07-25T00:00:00"/>
    <s v="12h15"/>
    <m/>
    <s v="P.38 (non-consentant)"/>
    <x v="1"/>
    <x v="3"/>
    <s v="Femme"/>
    <n v="64"/>
  </r>
  <r>
    <s v="190623-038"/>
    <n v="1"/>
    <s v="Ste-Julie"/>
    <d v="2019-06-23T00:00:00"/>
    <d v="2019-06-23T00:00:00"/>
    <s v="22h39"/>
    <s v="ACCÈS"/>
    <s v="Absence de danger"/>
    <x v="0"/>
    <x v="0"/>
    <s v="Homme"/>
    <n v="21"/>
  </r>
  <r>
    <s v="190727-012"/>
    <n v="1"/>
    <s v="Ste-Julie"/>
    <d v="2019-07-27T00:00:00"/>
    <d v="2019-07-27T00:00:00"/>
    <s v="11h30"/>
    <s v="ACCÈS"/>
    <s v="P.38 (non-consentant)"/>
    <x v="1"/>
    <x v="26"/>
    <s v="Homme"/>
    <n v="59"/>
  </r>
  <r>
    <s v="190803-022a"/>
    <n v="1"/>
    <s v="Ste-Julie"/>
    <d v="2019-08-03T00:00:00"/>
    <d v="2019-08-03T00:00:00"/>
    <s v="23h40"/>
    <m/>
    <s v="P.38 (non-consentant)"/>
    <x v="1"/>
    <x v="14"/>
    <s v="Femme"/>
    <n v="53"/>
  </r>
  <r>
    <s v="190621-039"/>
    <n v="1"/>
    <s v="Ste-Julie"/>
    <d v="2019-06-21T00:00:00"/>
    <d v="2019-06-21T00:00:00"/>
    <s v="22h31"/>
    <s v="DPJ/CAFE"/>
    <s v="Danger faible"/>
    <x v="0"/>
    <x v="0"/>
    <s v="Homme"/>
    <n v="17"/>
  </r>
  <r>
    <s v="190620-026"/>
    <n v="1"/>
    <s v="Ste-Julie"/>
    <d v="2019-06-20T00:00:00"/>
    <d v="2019-06-20T00:00:00"/>
    <s v="18h20"/>
    <s v="ACCÈS"/>
    <s v="Absence de danger"/>
    <x v="0"/>
    <x v="0"/>
    <s v="Femme"/>
    <n v="19"/>
  </r>
  <r>
    <s v="190613-019"/>
    <n v="1"/>
    <s v="Ste-Julie"/>
    <d v="2019-06-13T00:00:00"/>
    <d v="2019-06-13T00:00:00"/>
    <s v="15H00"/>
    <s v="ACCÈS"/>
    <s v="Danger faible"/>
    <x v="0"/>
    <x v="0"/>
    <s v="Femme"/>
    <n v="38"/>
  </r>
  <r>
    <s v="190613-026"/>
    <n v="1"/>
    <s v="Ste-Julie"/>
    <d v="2019-06-13T00:00:00"/>
    <d v="2019-06-13T00:00:00"/>
    <s v="17h20"/>
    <s v="ACCÈS"/>
    <s v="Danger faible"/>
    <x v="0"/>
    <x v="0"/>
    <s v="Femme"/>
    <n v="46"/>
  </r>
  <r>
    <s v="190612-033"/>
    <n v="1"/>
    <s v="Ste-Julie"/>
    <d v="2019-06-12T00:00:00"/>
    <d v="2019-06-12T00:00:00"/>
    <s v="22H46"/>
    <s v="DPJ/CAFE"/>
    <s v="Absence de danger"/>
    <x v="0"/>
    <x v="0"/>
    <s v="Homme"/>
    <n v="14"/>
  </r>
  <r>
    <s v="190820-005"/>
    <n v="1"/>
    <s v="Ste-Julie"/>
    <d v="2019-08-20T00:00:00"/>
    <d v="2019-08-20T00:00:00"/>
    <s v="08h23"/>
    <s v="ACCÈS"/>
    <s v="Tentative de suicide"/>
    <x v="1"/>
    <x v="16"/>
    <s v="Femme"/>
    <n v="62"/>
  </r>
  <r>
    <s v="190528-007"/>
    <n v="1"/>
    <s v="Ste-Julie"/>
    <d v="2019-05-28T00:00:00"/>
    <d v="2019-05-28T00:00:00"/>
    <s v="10h55"/>
    <s v="DPJ/CAFE"/>
    <m/>
    <x v="0"/>
    <x v="0"/>
    <s v="Homme"/>
    <n v="14"/>
  </r>
  <r>
    <s v="190526-012"/>
    <n v="1"/>
    <s v="Ste-Julie"/>
    <d v="2019-05-26T00:00:00"/>
    <d v="2019-05-26T00:00:00"/>
    <s v="15h05"/>
    <s v="ACCÈS"/>
    <s v="Danger faible"/>
    <x v="0"/>
    <x v="0"/>
    <s v="Femme"/>
    <n v="18"/>
  </r>
  <r>
    <s v="180526-019"/>
    <n v="1"/>
    <s v="Ste-Julie"/>
    <d v="2019-05-26T00:00:00"/>
    <d v="2019-05-26T00:00:00"/>
    <s v="21h30"/>
    <s v="CCPSHRR"/>
    <s v="Danger faible"/>
    <x v="0"/>
    <x v="0"/>
    <s v="Homme"/>
    <n v="17"/>
  </r>
  <r>
    <s v="190523-014"/>
    <n v="1"/>
    <s v="Ste-Julie"/>
    <d v="2019-05-23T00:00:00"/>
    <d v="2019-05-23T00:00:00"/>
    <s v="14h50"/>
    <s v="ACCÈS"/>
    <m/>
    <x v="1"/>
    <x v="40"/>
    <s v="Homme"/>
    <n v="44"/>
  </r>
  <r>
    <s v="190522-022"/>
    <n v="1"/>
    <s v="Ste-Julie"/>
    <d v="2019-05-22T00:00:00"/>
    <d v="2019-05-22T00:00:00"/>
    <s v="18h30"/>
    <s v="DPJ/CAFE"/>
    <m/>
    <x v="0"/>
    <x v="0"/>
    <s v="Femme"/>
    <n v="11"/>
  </r>
  <r>
    <s v="190830-008"/>
    <n v="1"/>
    <s v="Ste-Julie"/>
    <d v="2019-08-30T00:00:00"/>
    <d v="2019-08-30T00:00:00"/>
    <s v="10h25"/>
    <m/>
    <s v="Tentative de suicide"/>
    <x v="1"/>
    <x v="9"/>
    <s v="Homme"/>
    <n v="17"/>
  </r>
  <r>
    <s v="190520-017"/>
    <n v="1"/>
    <s v="Ste-Julie"/>
    <d v="2019-05-20T00:00:00"/>
    <d v="2019-05-20T00:00:00"/>
    <s v="16h50"/>
    <s v="ACCÈS"/>
    <s v="Absence de danger"/>
    <x v="0"/>
    <x v="0"/>
    <s v="Homme"/>
    <n v="19"/>
  </r>
  <r>
    <s v="190909-024"/>
    <n v="1"/>
    <s v="Ste-Julie"/>
    <d v="2019-09-09T00:00:00"/>
    <d v="2019-09-09T00:00:00"/>
    <s v="15h29"/>
    <m/>
    <s v="P.38 (non-consentant)"/>
    <x v="1"/>
    <x v="11"/>
    <s v="Homme"/>
    <n v="36"/>
  </r>
  <r>
    <s v="190909-032"/>
    <n v="1"/>
    <s v="Ste-Julie"/>
    <d v="2019-09-09T00:00:00"/>
    <d v="2019-09-09T00:00:00"/>
    <s v="22h30"/>
    <s v="ACCÈS"/>
    <s v="P.38 (non-consentant)"/>
    <x v="1"/>
    <x v="25"/>
    <s v="Homme"/>
    <n v="50"/>
  </r>
  <r>
    <s v="190511-025"/>
    <n v="1"/>
    <s v="Ste-Julie"/>
    <d v="2019-05-11T00:00:00"/>
    <d v="2019-05-11T00:00:00"/>
    <s v="21h30"/>
    <s v="ACCÈS"/>
    <s v="Absence de danger"/>
    <x v="1"/>
    <x v="0"/>
    <s v="Femme"/>
    <n v="95"/>
  </r>
  <r>
    <s v="190912-028"/>
    <n v="1"/>
    <s v="Ste-Julie"/>
    <d v="2019-09-12T00:00:00"/>
    <d v="2019-09-12T00:00:00"/>
    <s v="22h25"/>
    <s v="ACCÈS"/>
    <s v="P.38 (non-consentant)"/>
    <x v="1"/>
    <x v="5"/>
    <s v="Femme"/>
    <n v="49"/>
  </r>
  <r>
    <s v="190509-034"/>
    <n v="1"/>
    <s v="Ste-Julie"/>
    <d v="2019-05-09T00:00:00"/>
    <d v="2019-05-09T00:00:00"/>
    <s v="22h40"/>
    <s v="ACCÈS"/>
    <s v="Absence de danger"/>
    <x v="0"/>
    <x v="0"/>
    <s v="Femme"/>
    <n v="37"/>
  </r>
  <r>
    <s v="190509-027"/>
    <n v="1"/>
    <s v="Ste-Julie"/>
    <d v="2019-05-09T00:00:00"/>
    <d v="2019-05-09T00:00:00"/>
    <s v="17h11"/>
    <s v="ACCÈS"/>
    <s v="Danger faible"/>
    <x v="0"/>
    <x v="0"/>
    <s v="Homme"/>
    <n v="49"/>
  </r>
  <r>
    <s v="190507-033"/>
    <n v="1"/>
    <s v="Ste-Julie"/>
    <d v="2019-05-07T00:00:00"/>
    <d v="2019-05-07T00:00:00"/>
    <s v="21h40"/>
    <s v="ACCÈS"/>
    <s v="Danger grave mais non immédiat"/>
    <x v="1"/>
    <x v="6"/>
    <s v="Homme"/>
    <n v="49"/>
  </r>
  <r>
    <s v="190507-036"/>
    <n v="1"/>
    <s v="Ste-Julie"/>
    <d v="2019-05-07T00:00:00"/>
    <d v="2019-05-07T00:00:00"/>
    <s v="22h00"/>
    <s v="ACCÈS"/>
    <s v="Danger grave et immédiat"/>
    <x v="1"/>
    <x v="38"/>
    <s v="Homme"/>
    <n v="31"/>
  </r>
  <r>
    <s v="190990-020"/>
    <n v="1"/>
    <s v="Ste-Julie"/>
    <d v="2019-09-20T00:00:00"/>
    <d v="2019-09-20T00:00:00"/>
    <s v="13h50"/>
    <m/>
    <s v="Tentative de suicide"/>
    <x v="1"/>
    <x v="10"/>
    <s v="Femme"/>
    <n v="50"/>
  </r>
  <r>
    <s v="190428-018"/>
    <n v="1"/>
    <s v="Ste-Julie"/>
    <d v="2019-04-28T00:00:00"/>
    <d v="2019-04-28T00:00:00"/>
    <s v="22h00"/>
    <s v="ACCÈS"/>
    <s v="Danger faible"/>
    <x v="0"/>
    <x v="0"/>
    <s v="Femme"/>
    <n v="18"/>
  </r>
  <r>
    <s v="190426-019"/>
    <n v="1"/>
    <s v="Ste-Julie"/>
    <d v="2019-04-26T00:00:00"/>
    <d v="2019-04-26T00:00:00"/>
    <s v="18h48"/>
    <s v="ACCÈS"/>
    <s v="Absence de danger"/>
    <x v="0"/>
    <x v="0"/>
    <s v="Homme"/>
    <n v="29"/>
  </r>
  <r>
    <s v="190921-010"/>
    <n v="1"/>
    <s v="Ste-Julie"/>
    <d v="2019-09-21T00:00:00"/>
    <d v="2019-09-21T00:00:00"/>
    <s v="13h56"/>
    <m/>
    <s v="Tentative de suicide"/>
    <x v="1"/>
    <x v="3"/>
    <s v="Femme"/>
    <n v="65"/>
  </r>
  <r>
    <s v="190421-013"/>
    <n v="1"/>
    <s v="Ste-Julie"/>
    <d v="2019-04-21T00:00:00"/>
    <d v="2019-04-21T00:00:00"/>
    <s v="15h30"/>
    <s v="ACCÈS"/>
    <s v="Danger faible"/>
    <x v="0"/>
    <x v="0"/>
    <s v="Homme"/>
    <n v="45"/>
  </r>
  <r>
    <s v="190927-027"/>
    <n v="1"/>
    <s v="Ste-Julie"/>
    <d v="2019-09-27T00:00:00"/>
    <d v="2019-09-27T00:00:00"/>
    <s v="19h15"/>
    <s v="DPJ/CAFE"/>
    <s v="P.38 (non-consentant)"/>
    <x v="1"/>
    <x v="3"/>
    <s v="Homme"/>
    <n v="17"/>
  </r>
  <r>
    <s v="190412-031"/>
    <n v="1"/>
    <s v="Ste-Julie"/>
    <d v="2019-04-12T00:00:00"/>
    <d v="2019-04-12T00:00:00"/>
    <s v="23h40"/>
    <s v="DPJ/CAFE"/>
    <s v="Absence de danger"/>
    <x v="0"/>
    <x v="0"/>
    <s v="Femme"/>
    <n v="14"/>
  </r>
  <r>
    <s v="190412-010a"/>
    <n v="1"/>
    <s v="Ste-Julie"/>
    <d v="2019-04-12T00:00:00"/>
    <d v="2019-04-12T00:00:00"/>
    <s v="15h55"/>
    <s v="ACCÈS"/>
    <s v="Absence de danger"/>
    <x v="0"/>
    <x v="0"/>
    <s v="Homme"/>
    <n v="28"/>
  </r>
  <r>
    <s v="191002-008"/>
    <n v="1"/>
    <s v="Ste-Julie"/>
    <d v="2019-10-02T00:00:00"/>
    <d v="2019-10-02T00:00:00"/>
    <s v="10h31"/>
    <m/>
    <s v="Tentative de suicide"/>
    <x v="1"/>
    <x v="41"/>
    <s v="Femme"/>
    <n v="65"/>
  </r>
  <r>
    <s v="190408-017"/>
    <n v="1"/>
    <s v="Ste-Julie"/>
    <d v="2019-04-08T00:00:00"/>
    <d v="2019-04-08T00:00:00"/>
    <s v="18h20"/>
    <m/>
    <s v="Danger grave mais non immédiat"/>
    <x v="1"/>
    <x v="25"/>
    <s v="Femme"/>
    <n v="19"/>
  </r>
  <r>
    <s v="191012-026"/>
    <n v="1"/>
    <s v="Ste-Julie"/>
    <d v="2019-10-12T00:00:00"/>
    <d v="2019-10-12T00:00:00"/>
    <s v="22h35"/>
    <s v="DPJ/CAFE"/>
    <s v="P.38 (non-consentant)"/>
    <x v="1"/>
    <x v="10"/>
    <s v="Homme"/>
    <n v="17"/>
  </r>
  <r>
    <s v="191021-031"/>
    <n v="1"/>
    <s v="Ste-Julie"/>
    <d v="2019-10-21T00:00:00"/>
    <d v="2019-10-21T00:00:00"/>
    <s v="16h39"/>
    <m/>
    <s v="Tentative de suicide"/>
    <x v="1"/>
    <x v="42"/>
    <s v="Femme"/>
    <n v="38"/>
  </r>
  <r>
    <s v="190402-020"/>
    <n v="1"/>
    <s v="Ste-Julie"/>
    <d v="2019-04-02T00:00:00"/>
    <d v="2019-04-02T00:00:00"/>
    <s v="19h39"/>
    <s v="DPJ/CAFE"/>
    <s v="Danger faible"/>
    <x v="0"/>
    <x v="0"/>
    <s v="Homme"/>
    <n v="17"/>
  </r>
  <r>
    <s v="190401-021"/>
    <n v="1"/>
    <s v="Ste-Julie"/>
    <d v="2019-04-01T00:00:00"/>
    <d v="2019-04-01T00:00:00"/>
    <s v="17h57"/>
    <s v="ACCÈS"/>
    <s v="Danger faible"/>
    <x v="0"/>
    <x v="0"/>
    <s v="Homme"/>
    <n v="48"/>
  </r>
  <r>
    <s v="190401-033"/>
    <n v="1"/>
    <s v="Ste-Julie"/>
    <d v="2019-04-01T00:00:00"/>
    <d v="2019-04-01T00:00:00"/>
    <s v="20h45"/>
    <s v="ACCÈS"/>
    <s v="Danger grave et immédiat"/>
    <x v="1"/>
    <x v="3"/>
    <s v="Homme"/>
    <n v="22"/>
  </r>
  <r>
    <s v="190330-003A"/>
    <n v="1"/>
    <s v="Ste-Julie"/>
    <d v="2019-03-30T00:00:00"/>
    <d v="2019-03-30T00:00:00"/>
    <s v="04h25"/>
    <s v="ACCÈS"/>
    <s v="Danger faible"/>
    <x v="0"/>
    <x v="0"/>
    <s v="Femme"/>
    <n v="44"/>
  </r>
  <r>
    <s v="190330-015"/>
    <n v="1"/>
    <s v="Ste-Julie"/>
    <d v="2019-03-30T00:00:00"/>
    <d v="2019-03-30T00:00:00"/>
    <s v="13h38"/>
    <s v="ACCÈS"/>
    <s v="Danger modéré"/>
    <x v="1"/>
    <x v="10"/>
    <s v="Femme"/>
    <n v="23"/>
  </r>
  <r>
    <s v="190328-022"/>
    <n v="1"/>
    <s v="Ste-Julie"/>
    <d v="2019-03-28T00:00:00"/>
    <d v="2019-03-28T00:00:00"/>
    <s v="14h20"/>
    <m/>
    <s v="Danger grave et immédiat"/>
    <x v="1"/>
    <x v="5"/>
    <s v="Femme"/>
    <n v="38"/>
  </r>
  <r>
    <s v="191025-003"/>
    <n v="1"/>
    <s v="Ste-Julie"/>
    <d v="2019-10-25T00:00:00"/>
    <d v="2019-10-25T00:00:00"/>
    <s v="08h10"/>
    <m/>
    <s v="Tentative de suicide"/>
    <x v="1"/>
    <x v="12"/>
    <s v="Femme"/>
    <n v="65"/>
  </r>
  <r>
    <s v="190325-025"/>
    <n v="1"/>
    <s v="Ste-Julie"/>
    <d v="2019-03-25T00:00:00"/>
    <d v="2019-03-25T00:00:00"/>
    <s v="23h00"/>
    <s v="DIVERS"/>
    <s v="Danger grave et immédiat"/>
    <x v="1"/>
    <x v="25"/>
    <s v="Homme"/>
    <n v="57"/>
  </r>
  <r>
    <s v="190323-004"/>
    <n v="1"/>
    <s v="Ste-Julie"/>
    <d v="2019-03-23T00:00:00"/>
    <d v="2019-03-23T00:00:00"/>
    <s v="02h04"/>
    <s v="DPJ/CAFE"/>
    <s v="Danger grave mais non immédiat"/>
    <x v="1"/>
    <x v="19"/>
    <s v="Homme"/>
    <n v="16"/>
  </r>
  <r>
    <s v="190323-026"/>
    <n v="1"/>
    <s v="Ste-Julie"/>
    <d v="2019-03-23T00:00:00"/>
    <d v="2019-03-23T00:00:00"/>
    <s v="16h53"/>
    <s v="DIVERS"/>
    <s v="Danger faible"/>
    <x v="0"/>
    <x v="0"/>
    <s v="Homme"/>
    <n v="39"/>
  </r>
  <r>
    <s v="190321-001A"/>
    <n v="1"/>
    <s v="Ste-Julie"/>
    <d v="2019-03-21T00:00:00"/>
    <d v="2019-03-21T00:00:00"/>
    <s v="04h15"/>
    <s v="ACCÈS"/>
    <s v="Danger grave et immédiat"/>
    <x v="1"/>
    <x v="0"/>
    <s v="Homme"/>
    <n v="32"/>
  </r>
  <r>
    <s v="190321-008"/>
    <n v="1"/>
    <s v="Ste-Julie"/>
    <d v="2019-03-21T00:00:00"/>
    <d v="2019-03-21T00:00:00"/>
    <s v="09h45"/>
    <s v="DPJ/CAFE"/>
    <s v="Danger modéré"/>
    <x v="0"/>
    <x v="0"/>
    <s v="Homme"/>
    <n v="14"/>
  </r>
  <r>
    <s v="190320-010"/>
    <n v="1"/>
    <s v="Ste-Julie"/>
    <d v="2019-03-20T00:00:00"/>
    <d v="2019-03-20T00:00:00"/>
    <s v="11h41"/>
    <s v="ACCÈS"/>
    <s v="Absence de danger"/>
    <x v="0"/>
    <x v="0"/>
    <s v="Femme"/>
    <n v="50"/>
  </r>
  <r>
    <s v="190310-007"/>
    <n v="1"/>
    <s v="Ste-Julie"/>
    <d v="2019-03-10T00:00:00"/>
    <d v="2019-03-10T00:00:00"/>
    <s v="12h50"/>
    <s v="ACCÈS"/>
    <s v="Danger faible"/>
    <x v="0"/>
    <x v="0"/>
    <s v="Homme"/>
    <n v="27"/>
  </r>
  <r>
    <s v="191108-002"/>
    <n v="1"/>
    <s v="Ste-Julie"/>
    <d v="2019-11-08T00:00:00"/>
    <d v="2019-11-08T00:00:00"/>
    <s v="07H30"/>
    <m/>
    <s v="Tentative de suicide"/>
    <x v="1"/>
    <x v="6"/>
    <s v="Femme"/>
    <n v="79"/>
  </r>
  <r>
    <s v="190305-013"/>
    <n v="1"/>
    <s v="Ste-Julie"/>
    <d v="2019-03-06T00:00:00"/>
    <d v="2019-03-06T00:00:00"/>
    <s v="14h15"/>
    <s v="CCPSHRR"/>
    <s v="Absence de danger"/>
    <x v="0"/>
    <x v="0"/>
    <s v="Homme"/>
    <n v="28"/>
  </r>
  <r>
    <s v="191202-015"/>
    <n v="1"/>
    <s v="Ste-Julie"/>
    <d v="2019-12-02T00:00:00"/>
    <d v="2019-12-02T00:00:00"/>
    <s v="15h41"/>
    <s v="ACCÈS"/>
    <s v="P.38 (non-consentant)"/>
    <x v="1"/>
    <x v="42"/>
    <s v="Homme"/>
    <n v="70"/>
  </r>
  <r>
    <s v="190302-010"/>
    <n v="1"/>
    <s v="Ste-Julie"/>
    <d v="2019-03-05T00:00:00"/>
    <d v="2019-03-05T00:00:00"/>
    <s v="12h30"/>
    <m/>
    <s v="Danger grave et immédiat"/>
    <x v="1"/>
    <x v="24"/>
    <s v="Homme"/>
    <n v="51"/>
  </r>
  <r>
    <s v="190221-031"/>
    <n v="1"/>
    <s v="Ste-Julie"/>
    <d v="2019-02-21T00:00:00"/>
    <d v="2019-02-21T00:00:00"/>
    <s v="16h15"/>
    <s v="CCPSHRR"/>
    <s v="Danger grave et immédiat"/>
    <x v="1"/>
    <x v="6"/>
    <s v="Homme"/>
    <n v="18"/>
  </r>
  <r>
    <s v="190220-008"/>
    <n v="1"/>
    <s v="Ste-Julie"/>
    <d v="2019-02-20T00:00:00"/>
    <d v="2019-02-20T00:00:00"/>
    <s v="13h00"/>
    <s v="CCPSHRR"/>
    <s v="Danger faible"/>
    <x v="2"/>
    <x v="0"/>
    <s v="Homme"/>
    <n v="63"/>
  </r>
  <r>
    <s v="190219-009"/>
    <n v="1"/>
    <s v="Ste-Julie"/>
    <d v="2019-02-19T00:00:00"/>
    <d v="2019-02-19T00:00:00"/>
    <s v="12h40"/>
    <s v="ACCÈS"/>
    <s v="Absence de danger"/>
    <x v="0"/>
    <x v="0"/>
    <s v="Femme"/>
    <n v="45"/>
  </r>
  <r>
    <s v="190212-023"/>
    <n v="1"/>
    <s v="Ste-Julie"/>
    <d v="2019-02-12T00:00:00"/>
    <d v="2019-02-12T00:00:00"/>
    <s v="16h33"/>
    <s v="ACCÈS"/>
    <s v="Danger faible"/>
    <x v="0"/>
    <x v="0"/>
    <s v="Femme"/>
    <n v="46"/>
  </r>
  <r>
    <s v="190203-015A"/>
    <n v="1"/>
    <s v="Ste-Julie"/>
    <d v="2019-02-03T00:00:00"/>
    <d v="2019-02-03T00:00:00"/>
    <s v="20h18"/>
    <s v="ACCÈS"/>
    <s v="Danger faible"/>
    <x v="0"/>
    <x v="0"/>
    <s v="Femme"/>
    <n v="38"/>
  </r>
  <r>
    <s v="190202-007"/>
    <n v="1"/>
    <s v="Ste-Julie"/>
    <d v="2019-02-02T00:00:00"/>
    <d v="2019-02-02T00:00:00"/>
    <s v="06h00"/>
    <m/>
    <s v="Danger modéré"/>
    <x v="1"/>
    <x v="31"/>
    <s v="Homme"/>
    <n v="21"/>
  </r>
  <r>
    <s v="190201-024A"/>
    <n v="1"/>
    <s v="Ste-Julie"/>
    <d v="2019-02-01T00:00:00"/>
    <d v="2019-02-01T00:00:00"/>
    <s v="20h57"/>
    <s v="CCPSHRR"/>
    <s v="Absence de danger"/>
    <x v="0"/>
    <x v="0"/>
    <s v="Homme"/>
    <n v="27"/>
  </r>
  <r>
    <s v="190129-034B"/>
    <n v="1"/>
    <s v="Ste-Julie"/>
    <d v="2019-01-29T00:00:00"/>
    <d v="2019-01-29T00:00:00"/>
    <s v="00h35"/>
    <s v="DPJ/CAFE"/>
    <s v="Absence de danger"/>
    <x v="0"/>
    <x v="0"/>
    <s v="Homme"/>
    <n v="42"/>
  </r>
  <r>
    <s v="190122-046"/>
    <n v="1"/>
    <s v="Ste-Julie"/>
    <d v="2019-01-22T00:00:00"/>
    <d v="2019-01-22T00:00:00"/>
    <s v="22h23"/>
    <s v="ACCÈS"/>
    <s v="Danger faible"/>
    <x v="0"/>
    <x v="0"/>
    <s v="Femme"/>
    <n v="53"/>
  </r>
  <r>
    <s v="191216-001"/>
    <n v="1"/>
    <s v="Ste-Julie"/>
    <d v="2019-12-16T00:00:00"/>
    <d v="2019-12-16T00:00:00"/>
    <s v="00h24"/>
    <s v="ACCÈS"/>
    <s v="Tentative de suicide"/>
    <x v="1"/>
    <x v="25"/>
    <s v="Femme"/>
    <n v="65"/>
  </r>
  <r>
    <s v="191216-028"/>
    <n v="1"/>
    <s v="Ste-Julie"/>
    <d v="2019-12-16T00:00:00"/>
    <d v="2019-12-16T00:00:00"/>
    <s v="17h40"/>
    <m/>
    <s v="Tentative de suicide"/>
    <x v="1"/>
    <x v="43"/>
    <s v="Femme"/>
    <n v="48"/>
  </r>
  <r>
    <s v="190115-021"/>
    <n v="1"/>
    <s v="Ste-Julie"/>
    <d v="2019-01-15T00:00:00"/>
    <d v="2019-01-15T00:00:00"/>
    <s v="18h48"/>
    <m/>
    <s v="Danger modéré"/>
    <x v="1"/>
    <x v="44"/>
    <s v="Femme"/>
    <n v="44"/>
  </r>
  <r>
    <s v="190112-001"/>
    <n v="1"/>
    <s v="Ste-Julie"/>
    <d v="2019-01-12T00:00:00"/>
    <d v="2019-01-12T00:00:00"/>
    <s v="00h57"/>
    <s v="ACCÈS"/>
    <s v="Absence de danger"/>
    <x v="0"/>
    <x v="0"/>
    <s v="Femme"/>
    <n v="77"/>
  </r>
  <r>
    <s v="190110-032"/>
    <n v="1"/>
    <s v="Ste-Julie"/>
    <d v="2019-01-10T00:00:00"/>
    <d v="2019-01-10T00:00:00"/>
    <s v="18h40"/>
    <s v="ACCÈS"/>
    <s v="Danger faible"/>
    <x v="0"/>
    <x v="0"/>
    <s v="Homme"/>
    <n v="36"/>
  </r>
  <r>
    <s v="190107-016"/>
    <n v="1"/>
    <s v="Varennes"/>
    <d v="2019-01-07T00:00:00"/>
    <d v="2019-01-07T00:00:00"/>
    <s v="15h35"/>
    <s v="ACCÈS"/>
    <s v="P.38 (non-consentant)"/>
    <x v="1"/>
    <x v="45"/>
    <s v="Femme"/>
    <n v="63"/>
  </r>
  <r>
    <s v="191224-008"/>
    <n v="1"/>
    <s v="Varennes"/>
    <d v="2019-12-24T00:00:00"/>
    <d v="2019-12-24T00:00:00"/>
    <s v="12h15"/>
    <s v="ACCÈS"/>
    <s v="Danger faible"/>
    <x v="0"/>
    <x v="0"/>
    <s v="Femme"/>
    <n v="20"/>
  </r>
  <r>
    <s v="191209-013"/>
    <n v="1"/>
    <s v="Varennes"/>
    <d v="2019-12-09T00:00:00"/>
    <d v="2019-12-09T00:00:00"/>
    <s v="13h39"/>
    <s v="DPJ/CAFE"/>
    <s v="absence de transport"/>
    <x v="0"/>
    <x v="0"/>
    <s v="Homme"/>
    <n v="9"/>
  </r>
  <r>
    <s v="190223-017"/>
    <n v="1"/>
    <s v="Varennes"/>
    <d v="2019-02-23T00:00:00"/>
    <d v="2019-02-23T00:00:00"/>
    <s v="18h33"/>
    <s v="CCPSHRR"/>
    <s v="Tentative de suicide"/>
    <x v="1"/>
    <x v="36"/>
    <s v="Homme"/>
    <n v="34"/>
  </r>
  <r>
    <s v="190228-014"/>
    <n v="1"/>
    <s v="Varennes"/>
    <d v="2019-02-28T00:00:00"/>
    <d v="2019-02-28T00:00:00"/>
    <s v="14h00"/>
    <s v="DIVERS"/>
    <s v="P.38 (non-consentant)"/>
    <x v="1"/>
    <x v="36"/>
    <s v="Femme"/>
    <n v="36"/>
  </r>
  <r>
    <s v="191204-001"/>
    <n v="1"/>
    <s v="Varennes"/>
    <d v="2019-12-04T00:00:00"/>
    <d v="2019-12-04T00:00:00"/>
    <s v="00h00"/>
    <s v="ACCÈS"/>
    <s v="Danger grave et immédiat"/>
    <x v="1"/>
    <x v="16"/>
    <s v="Homme"/>
    <n v="25"/>
  </r>
  <r>
    <s v="191203-004"/>
    <n v="1"/>
    <s v="Varennes"/>
    <d v="2019-12-03T00:00:00"/>
    <d v="2019-12-03T00:00:00"/>
    <s v="09h01"/>
    <s v="ACCÈS"/>
    <s v="Danger faible"/>
    <x v="0"/>
    <x v="0"/>
    <s v="Femme"/>
    <n v="26"/>
  </r>
  <r>
    <s v="191201-010"/>
    <n v="1"/>
    <s v="Varennes"/>
    <d v="2019-12-01T00:00:00"/>
    <d v="2019-12-01T00:00:00"/>
    <s v="11H58"/>
    <s v="ACCÈS"/>
    <s v="Danger faible"/>
    <x v="0"/>
    <x v="0"/>
    <s v="Homme"/>
    <n v="18"/>
  </r>
  <r>
    <s v="191128-017"/>
    <n v="1"/>
    <s v="Varennes"/>
    <d v="2019-11-28T00:00:00"/>
    <d v="2019-11-28T00:00:00"/>
    <m/>
    <s v="DPJ/CAFE"/>
    <s v="absence de transport"/>
    <x v="0"/>
    <x v="0"/>
    <s v="Femme"/>
    <n v="14"/>
  </r>
  <r>
    <s v="191117-020"/>
    <n v="1"/>
    <s v="Varennes"/>
    <d v="2019-11-17T00:00:00"/>
    <d v="2019-11-17T00:00:00"/>
    <s v="21h15"/>
    <s v="ACCÈS"/>
    <s v="Danger faible"/>
    <x v="0"/>
    <x v="0"/>
    <s v="Femme"/>
    <n v="57"/>
  </r>
  <r>
    <s v="191114-037"/>
    <n v="1"/>
    <s v="Varennes"/>
    <d v="2019-11-14T00:00:00"/>
    <d v="2019-11-14T00:00:00"/>
    <s v="22h00"/>
    <s v="ACCÈS"/>
    <s v="Danger faible"/>
    <x v="0"/>
    <x v="0"/>
    <s v="Femme"/>
    <n v="41"/>
  </r>
  <r>
    <s v="190309-013"/>
    <n v="1"/>
    <s v="Varennes"/>
    <d v="2019-03-09T00:00:00"/>
    <d v="2019-03-09T00:00:00"/>
    <s v="20h00"/>
    <m/>
    <s v="Tentative de suicide"/>
    <x v="1"/>
    <x v="46"/>
    <s v="Homme"/>
    <n v="73"/>
  </r>
  <r>
    <s v="191106-011"/>
    <n v="1"/>
    <s v="Varennes"/>
    <d v="2019-11-06T00:00:00"/>
    <d v="2019-11-06T00:00:00"/>
    <s v="11h20"/>
    <s v="ACCÈS"/>
    <s v="Danger grave et immédiat"/>
    <x v="1"/>
    <x v="40"/>
    <s v="Homme"/>
    <n v="23"/>
  </r>
  <r>
    <s v="191025-020"/>
    <n v="1"/>
    <s v="Varennes"/>
    <d v="2019-10-25T00:00:00"/>
    <d v="2019-10-25T00:00:00"/>
    <s v="19h45"/>
    <s v="ACCÈS"/>
    <s v="Danger grave et immédiat"/>
    <x v="1"/>
    <x v="5"/>
    <s v="Homme"/>
    <n v="22"/>
  </r>
  <r>
    <s v="190405-020"/>
    <n v="1"/>
    <s v="Varennes"/>
    <d v="2019-04-05T00:00:00"/>
    <d v="2019-04-05T00:00:00"/>
    <s v="20h30"/>
    <s v="ACCÈS"/>
    <s v="P.38 (non-consentant)"/>
    <x v="1"/>
    <x v="47"/>
    <s v="Femme"/>
    <n v="90"/>
  </r>
  <r>
    <s v="191020-011"/>
    <n v="1"/>
    <s v="Varennes"/>
    <d v="2019-10-20T00:00:00"/>
    <d v="2019-10-20T00:00:00"/>
    <s v="18h40"/>
    <s v="DPJ/CAFE"/>
    <s v="absence de transport"/>
    <x v="0"/>
    <x v="0"/>
    <s v="Femme"/>
    <n v="16"/>
  </r>
  <r>
    <s v="191020-004"/>
    <n v="1"/>
    <s v="Varennes"/>
    <d v="2019-10-20T00:00:00"/>
    <d v="2019-10-20T00:00:00"/>
    <s v="11h20"/>
    <s v="DPJ/CAFE"/>
    <s v="Danger faible"/>
    <x v="0"/>
    <x v="0"/>
    <s v="Homme"/>
    <n v="87"/>
  </r>
  <r>
    <s v="191020-013"/>
    <n v="1"/>
    <s v="Varennes"/>
    <d v="2019-10-20T00:00:00"/>
    <d v="2019-10-20T00:00:00"/>
    <s v="19h13"/>
    <s v="DPJ/CAFE"/>
    <s v="Absence de danger"/>
    <x v="0"/>
    <x v="0"/>
    <s v="Homme"/>
    <n v="12"/>
  </r>
  <r>
    <s v="190405-028"/>
    <n v="1"/>
    <s v="Varennes"/>
    <d v="2019-04-07T00:00:00"/>
    <d v="2019-04-07T00:00:00"/>
    <s v="23h29"/>
    <s v="ACCÈS"/>
    <s v="P.38 (non-consentant)"/>
    <x v="1"/>
    <x v="2"/>
    <s v="Homme"/>
    <n v="41"/>
  </r>
  <r>
    <s v="191010-026"/>
    <n v="1"/>
    <s v="Varennes"/>
    <d v="2019-10-10T00:00:00"/>
    <d v="2019-10-10T00:00:00"/>
    <s v="17h25"/>
    <s v="ACCÈS"/>
    <s v="Danger faible"/>
    <x v="0"/>
    <x v="0"/>
    <s v="Homme"/>
    <n v="35"/>
  </r>
  <r>
    <s v="190929-004"/>
    <n v="1"/>
    <s v="Varennes"/>
    <d v="2019-09-29T00:00:00"/>
    <d v="2019-09-29T00:00:00"/>
    <s v="11h40"/>
    <s v="ACCÈS"/>
    <s v="Danger grave et immédiat"/>
    <x v="1"/>
    <x v="33"/>
    <s v="Homme"/>
    <n v="61"/>
  </r>
  <r>
    <s v="190929-025"/>
    <n v="1"/>
    <s v="Varennes"/>
    <d v="2019-09-29T00:00:00"/>
    <d v="2019-09-29T00:00:00"/>
    <s v="23h54"/>
    <s v="ACCÈS"/>
    <s v="Absence de danger"/>
    <x v="0"/>
    <x v="0"/>
    <s v="Homme"/>
    <n v="46"/>
  </r>
  <r>
    <s v="190415-025"/>
    <n v="1"/>
    <s v="Varennes"/>
    <d v="2019-04-15T00:00:00"/>
    <d v="2019-04-15T00:00:00"/>
    <s v="18h15"/>
    <m/>
    <s v="Tentative de suicide"/>
    <x v="1"/>
    <x v="37"/>
    <s v="Femme"/>
    <n v="15"/>
  </r>
  <r>
    <s v="190925-022"/>
    <n v="1"/>
    <s v="Varennes"/>
    <d v="2019-09-25T00:00:00"/>
    <d v="2019-09-25T00:00:00"/>
    <s v="14h15"/>
    <s v="DPJ/CAFE"/>
    <s v="Danger faible"/>
    <x v="0"/>
    <x v="0"/>
    <s v="Homme"/>
    <n v="17"/>
  </r>
  <r>
    <s v="190925-022"/>
    <n v="1"/>
    <s v="Varennes"/>
    <d v="2019-09-25T00:00:00"/>
    <d v="2019-09-25T00:00:00"/>
    <s v="14h15"/>
    <s v="DPJ/CAFE"/>
    <s v="Danger faible"/>
    <x v="0"/>
    <x v="0"/>
    <s v="Homme"/>
    <n v="17"/>
  </r>
  <r>
    <s v="190503-017"/>
    <n v="1"/>
    <s v="Varennes"/>
    <d v="2019-05-03T00:00:00"/>
    <d v="2019-05-03T00:00:00"/>
    <s v="12h30"/>
    <m/>
    <s v="Tentative de suicide"/>
    <x v="1"/>
    <x v="12"/>
    <s v="Femme"/>
    <n v="35"/>
  </r>
  <r>
    <s v="190907-014"/>
    <n v="1"/>
    <s v="Varennes"/>
    <d v="2019-09-07T00:00:00"/>
    <d v="2019-09-07T00:00:00"/>
    <s v="11h10"/>
    <s v="ACCÈS"/>
    <m/>
    <x v="2"/>
    <x v="0"/>
    <s v="Femme"/>
    <n v="31"/>
  </r>
  <r>
    <s v="190905-026"/>
    <n v="1"/>
    <s v="Varennes"/>
    <d v="2019-09-05T00:00:00"/>
    <d v="2019-09-05T00:00:00"/>
    <s v="21h54"/>
    <s v="ACCÈS"/>
    <s v="Danger faible"/>
    <x v="0"/>
    <x v="0"/>
    <s v="Homme"/>
    <n v="25"/>
  </r>
  <r>
    <s v="190829-033"/>
    <n v="1"/>
    <s v="Varennes"/>
    <d v="2019-08-29T00:00:00"/>
    <d v="2019-08-29T00:00:00"/>
    <s v="17H30"/>
    <s v="ACCÈS"/>
    <s v="Danger faible"/>
    <x v="0"/>
    <x v="0"/>
    <s v="Femme"/>
    <n v="49"/>
  </r>
  <r>
    <s v="190828-028"/>
    <n v="1"/>
    <s v="Varennes"/>
    <d v="2019-08-28T00:00:00"/>
    <d v="2019-08-28T00:00:00"/>
    <s v="23H40"/>
    <s v="ACCÈS"/>
    <s v="Danger faible"/>
    <x v="0"/>
    <x v="0"/>
    <s v="Homme"/>
    <n v="26"/>
  </r>
  <r>
    <s v="190826-029"/>
    <n v="1"/>
    <s v="Varennes"/>
    <d v="2019-08-26T00:00:00"/>
    <d v="2019-08-26T00:00:00"/>
    <s v="20h30"/>
    <s v="ACCÈS"/>
    <s v="Absence de danger"/>
    <x v="2"/>
    <x v="0"/>
    <s v="Femme"/>
    <n v="26"/>
  </r>
  <r>
    <s v="190824-014"/>
    <n v="1"/>
    <s v="Varennes"/>
    <d v="2019-08-24T00:00:00"/>
    <d v="2019-08-24T00:00:00"/>
    <s v="21h56"/>
    <m/>
    <s v="Absence de danger"/>
    <x v="1"/>
    <x v="0"/>
    <s v="Homme"/>
    <n v="61"/>
  </r>
  <r>
    <s v="190821-015"/>
    <n v="1"/>
    <s v="Varennes"/>
    <d v="2019-08-21T00:00:00"/>
    <d v="2019-08-21T00:00:00"/>
    <s v="16h57"/>
    <s v="DPJ/CAFE"/>
    <s v="Absence de danger"/>
    <x v="0"/>
    <x v="0"/>
    <s v="Femme"/>
    <n v="13"/>
  </r>
  <r>
    <s v="190818-013"/>
    <n v="1"/>
    <s v="Varennes"/>
    <d v="2019-08-18T00:00:00"/>
    <d v="2019-08-18T00:00:00"/>
    <s v="11h51"/>
    <s v="DPJ/CAFE"/>
    <s v="Danger faible"/>
    <x v="0"/>
    <x v="0"/>
    <s v="Homme"/>
    <n v="17"/>
  </r>
  <r>
    <s v="190818-028"/>
    <n v="1"/>
    <s v="Varennes"/>
    <d v="2019-08-18T00:00:00"/>
    <d v="2019-08-18T00:00:00"/>
    <s v="22h52"/>
    <s v="ACCÈS"/>
    <s v="Absence de danger"/>
    <x v="0"/>
    <x v="0"/>
    <s v="Homme"/>
    <n v="23"/>
  </r>
  <r>
    <s v="190810-014b"/>
    <n v="1"/>
    <s v="Varennes"/>
    <d v="2019-08-10T00:00:00"/>
    <d v="2019-08-10T00:00:00"/>
    <s v="21h38"/>
    <s v="ACCÈS"/>
    <s v="Danger faible"/>
    <x v="0"/>
    <x v="0"/>
    <s v="Homme"/>
    <n v="32"/>
  </r>
  <r>
    <s v="190807-027"/>
    <n v="1"/>
    <s v="Varennes"/>
    <d v="2019-08-07T00:00:00"/>
    <d v="2019-08-07T00:00:00"/>
    <s v="16h45"/>
    <s v="ACCÈS"/>
    <s v="Absence de danger"/>
    <x v="0"/>
    <x v="0"/>
    <s v="Homme"/>
    <n v="36"/>
  </r>
  <r>
    <s v="190615-016"/>
    <n v="1"/>
    <s v="Varennes"/>
    <d v="2019-06-15T00:00:00"/>
    <d v="2019-06-15T00:00:00"/>
    <s v="23h45"/>
    <m/>
    <s v="P.38 (non-consentant)"/>
    <x v="1"/>
    <x v="27"/>
    <s v="Femme"/>
    <n v="31"/>
  </r>
  <r>
    <s v="190621-036"/>
    <n v="1"/>
    <s v="Varennes"/>
    <d v="2019-06-21T00:00:00"/>
    <d v="2019-06-21T00:00:00"/>
    <s v="21h00"/>
    <m/>
    <s v="P.38 (non-consentant)"/>
    <x v="1"/>
    <x v="3"/>
    <s v="Homme"/>
    <n v="19"/>
  </r>
  <r>
    <s v="190801-017"/>
    <n v="1"/>
    <s v="Varennes"/>
    <d v="2019-08-01T00:00:00"/>
    <d v="2019-08-01T00:00:00"/>
    <s v="13H59"/>
    <m/>
    <s v="Danger faible"/>
    <x v="0"/>
    <x v="0"/>
    <s v="Homme"/>
    <n v="42"/>
  </r>
  <r>
    <s v="190731-024"/>
    <n v="1"/>
    <s v="Varennes"/>
    <d v="2019-07-31T00:00:00"/>
    <d v="2019-07-31T00:00:00"/>
    <s v="16h40"/>
    <m/>
    <s v="Danger modéré"/>
    <x v="1"/>
    <x v="0"/>
    <s v="Homme"/>
    <n v="86"/>
  </r>
  <r>
    <s v="190723-018"/>
    <n v="1"/>
    <s v="Varennes"/>
    <d v="2019-07-23T00:00:00"/>
    <d v="2019-07-23T00:00:00"/>
    <s v="17h50"/>
    <s v="DPJ/CAFE"/>
    <m/>
    <x v="0"/>
    <x v="0"/>
    <s v="Femme"/>
    <n v="14"/>
  </r>
  <r>
    <s v="190723-018"/>
    <n v="1"/>
    <s v="Varennes"/>
    <d v="2019-07-23T00:00:00"/>
    <d v="2019-07-23T00:00:00"/>
    <s v="18h02"/>
    <s v="ACCÈS"/>
    <s v="Danger faible"/>
    <x v="0"/>
    <x v="0"/>
    <s v="Homme"/>
    <n v="43"/>
  </r>
  <r>
    <s v="190722-022"/>
    <n v="1"/>
    <s v="Varennes"/>
    <d v="2019-07-22T00:00:00"/>
    <d v="2019-07-22T00:00:00"/>
    <s v="18h52"/>
    <m/>
    <s v="Absence de danger"/>
    <x v="0"/>
    <x v="0"/>
    <s v="Femme"/>
    <n v="76"/>
  </r>
  <r>
    <s v="190722-035"/>
    <n v="1"/>
    <s v="Varennes"/>
    <d v="2019-07-22T00:00:00"/>
    <d v="2019-07-22T00:00:00"/>
    <s v="23h00"/>
    <s v="ACCÈS"/>
    <s v="Danger faible"/>
    <x v="1"/>
    <x v="48"/>
    <s v="Homme"/>
    <n v="38"/>
  </r>
  <r>
    <s v="190721-006"/>
    <n v="1"/>
    <s v="Varennes"/>
    <d v="2019-07-21T00:00:00"/>
    <d v="2019-07-21T00:00:00"/>
    <s v="10h10"/>
    <s v="ACCÈS"/>
    <s v="Danger modéré"/>
    <x v="1"/>
    <x v="9"/>
    <s v="Homme"/>
    <n v="67"/>
  </r>
  <r>
    <s v="190721-019"/>
    <n v="1"/>
    <s v="Varennes"/>
    <d v="2019-07-21T00:00:00"/>
    <d v="2019-07-21T00:00:00"/>
    <s v="20h00"/>
    <s v="ACCÈS"/>
    <s v="Absence de danger"/>
    <x v="0"/>
    <x v="0"/>
    <s v="Homme"/>
    <n v="42"/>
  </r>
  <r>
    <s v="190719-031"/>
    <n v="1"/>
    <s v="Varennes"/>
    <d v="2019-07-19T00:00:00"/>
    <d v="2019-07-19T00:00:00"/>
    <s v="20h50"/>
    <s v="ACCÈS"/>
    <s v="Absence de danger"/>
    <x v="0"/>
    <x v="0"/>
    <s v="Femme"/>
    <n v="43"/>
  </r>
  <r>
    <s v="190717-039"/>
    <n v="1"/>
    <s v="Varennes"/>
    <d v="2019-07-17T00:00:00"/>
    <d v="2019-07-17T00:00:00"/>
    <s v="18h30"/>
    <s v="ACCÈS"/>
    <s v="Danger faible"/>
    <x v="0"/>
    <x v="0"/>
    <s v="Femme"/>
    <n v="84"/>
  </r>
  <r>
    <s v="190716-003"/>
    <n v="1"/>
    <s v="Varennes"/>
    <d v="2019-07-16T00:00:00"/>
    <d v="2019-07-16T00:00:00"/>
    <s v="06h15"/>
    <m/>
    <s v="Danger modéré"/>
    <x v="1"/>
    <x v="17"/>
    <s v="Femme"/>
    <n v="29"/>
  </r>
  <r>
    <s v="190712-025"/>
    <n v="1"/>
    <s v="Varennes"/>
    <d v="2019-07-12T00:00:00"/>
    <d v="2019-07-12T00:00:00"/>
    <s v="16h31"/>
    <s v="ACCÈS"/>
    <s v="Absence de danger"/>
    <x v="0"/>
    <x v="0"/>
    <s v="Homme"/>
    <n v="21"/>
  </r>
  <r>
    <s v="190705-027"/>
    <n v="1"/>
    <s v="Varennes"/>
    <d v="2019-07-05T00:00:00"/>
    <d v="2019-07-05T00:00:00"/>
    <s v="17H02"/>
    <s v="ACCÈS"/>
    <s v="Absence de danger"/>
    <x v="0"/>
    <x v="0"/>
    <s v="Homme"/>
    <n v="38"/>
  </r>
  <r>
    <s v="190702-023"/>
    <n v="1"/>
    <s v="Varennes"/>
    <d v="2019-07-02T00:00:00"/>
    <d v="2019-07-02T00:00:00"/>
    <s v="15h14"/>
    <s v="ACCÈS"/>
    <s v="Danger faible"/>
    <x v="0"/>
    <x v="0"/>
    <s v="Femme"/>
    <n v="20"/>
  </r>
  <r>
    <s v="190724-010"/>
    <n v="1"/>
    <s v="Varennes"/>
    <d v="2019-07-24T00:00:00"/>
    <d v="2019-07-24T00:00:00"/>
    <s v="9h20"/>
    <m/>
    <s v="P.38 (non-consentant)"/>
    <x v="1"/>
    <x v="49"/>
    <s v="Femme"/>
    <n v="21"/>
  </r>
  <r>
    <s v="190626-031"/>
    <n v="1"/>
    <s v="Varennes"/>
    <d v="2019-06-26T00:00:00"/>
    <d v="2019-06-26T00:00:00"/>
    <s v="20h15"/>
    <s v="ACCÈS"/>
    <s v="Danger faible"/>
    <x v="0"/>
    <x v="0"/>
    <s v="Femme"/>
    <n v="21"/>
  </r>
  <r>
    <s v="190624-019"/>
    <n v="1"/>
    <s v="Varennes"/>
    <d v="2019-06-24T00:00:00"/>
    <d v="2019-06-24T00:00:00"/>
    <s v="15h40"/>
    <s v="ACCÈS"/>
    <s v="Danger faible"/>
    <x v="0"/>
    <x v="0"/>
    <s v="Homme"/>
    <n v="19"/>
  </r>
  <r>
    <s v="190805-021"/>
    <n v="1"/>
    <s v="Varennes"/>
    <d v="2019-08-05T00:00:00"/>
    <d v="2019-08-05T00:00:00"/>
    <s v="16h45"/>
    <m/>
    <s v="Tentative de suicide"/>
    <x v="1"/>
    <x v="50"/>
    <s v="Homme"/>
    <n v="25"/>
  </r>
  <r>
    <s v="190809-001"/>
    <n v="1"/>
    <s v="Varennes"/>
    <d v="2019-08-09T00:00:00"/>
    <d v="2019-08-09T00:00:00"/>
    <s v="02h43"/>
    <m/>
    <s v="Tentative de suicide"/>
    <x v="1"/>
    <x v="31"/>
    <s v="Femme"/>
    <n v="18"/>
  </r>
  <r>
    <s v="190613-041a"/>
    <n v="1"/>
    <s v="Varennes"/>
    <d v="2019-06-13T00:00:00"/>
    <d v="2019-06-13T00:00:00"/>
    <s v="22h20"/>
    <s v="ACCÈS"/>
    <s v="Absence de danger"/>
    <x v="0"/>
    <x v="0"/>
    <s v="Homme"/>
    <n v="53"/>
  </r>
  <r>
    <s v="190604-015"/>
    <n v="1"/>
    <s v="Varennes"/>
    <d v="2019-06-04T00:00:00"/>
    <d v="2019-06-04T00:00:00"/>
    <s v="10h36"/>
    <m/>
    <s v="Danger grave et immédiat"/>
    <x v="1"/>
    <x v="42"/>
    <s v="Homme"/>
    <n v="9"/>
  </r>
  <r>
    <s v="190601-019A"/>
    <n v="1"/>
    <s v="Varennes"/>
    <d v="2019-06-01T00:00:00"/>
    <d v="2019-06-01T00:00:00"/>
    <s v="19h49"/>
    <s v="ACCÈS"/>
    <s v="Danger modéré"/>
    <x v="1"/>
    <x v="51"/>
    <s v="Homme"/>
    <n v="70"/>
  </r>
  <r>
    <s v="190821-004"/>
    <n v="1"/>
    <s v="Varennes"/>
    <d v="2019-08-21T00:00:00"/>
    <d v="2019-08-21T00:00:00"/>
    <s v="09h37"/>
    <s v="DIVERS"/>
    <s v="P.38 (non-consentant)"/>
    <x v="1"/>
    <x v="2"/>
    <s v="Homme"/>
    <n v="74"/>
  </r>
  <r>
    <s v="190519-005"/>
    <n v="1"/>
    <s v="Varennes"/>
    <d v="2019-05-19T00:00:00"/>
    <d v="2019-05-19T00:00:00"/>
    <s v="05h04"/>
    <m/>
    <s v="Danger grave et immédiat"/>
    <x v="1"/>
    <x v="52"/>
    <s v="Homme"/>
    <n v="21"/>
  </r>
  <r>
    <s v="190514-008"/>
    <n v="1"/>
    <s v="Varennes"/>
    <d v="2019-05-14T00:00:00"/>
    <d v="2019-05-14T00:00:00"/>
    <s v="09h00"/>
    <s v="DPJ/CAFE"/>
    <s v="Danger faible"/>
    <x v="0"/>
    <x v="0"/>
    <s v="Femme"/>
    <n v="27"/>
  </r>
  <r>
    <s v="190512-005"/>
    <n v="1"/>
    <s v="Varennes"/>
    <d v="2019-05-12T00:00:00"/>
    <d v="2019-05-12T00:00:00"/>
    <s v="05h20"/>
    <s v="ACCÈS"/>
    <m/>
    <x v="1"/>
    <x v="53"/>
    <s v="Femme"/>
    <n v="26"/>
  </r>
  <r>
    <s v="190508-028"/>
    <n v="1"/>
    <s v="Varennes"/>
    <d v="2019-05-08T00:00:00"/>
    <d v="2019-05-08T00:00:00"/>
    <s v="19h00"/>
    <m/>
    <s v="Danger grave et immédiat"/>
    <x v="1"/>
    <x v="54"/>
    <s v="Homme"/>
    <n v="41"/>
  </r>
  <r>
    <s v="190505-025"/>
    <n v="1"/>
    <s v="Varennes"/>
    <d v="2019-05-05T00:00:00"/>
    <d v="2019-05-05T00:00:00"/>
    <s v="23h17"/>
    <m/>
    <s v="Absence de danger"/>
    <x v="1"/>
    <x v="0"/>
    <s v="Femme"/>
    <n v="20"/>
  </r>
  <r>
    <s v="190505-002"/>
    <n v="1"/>
    <s v="Varennes"/>
    <d v="2019-05-05T00:00:00"/>
    <d v="2019-05-05T00:00:00"/>
    <s v="02h35"/>
    <s v="ACCÈS"/>
    <s v="Danger faible"/>
    <x v="0"/>
    <x v="0"/>
    <s v="Homme"/>
    <n v="27"/>
  </r>
  <r>
    <s v="190427-015"/>
    <n v="1"/>
    <s v="Varennes"/>
    <d v="2019-04-27T00:00:00"/>
    <d v="2019-04-27T00:00:00"/>
    <s v="14h47"/>
    <s v="ACCÈS"/>
    <s v="Danger faible"/>
    <x v="0"/>
    <x v="0"/>
    <s v="Femme"/>
    <n v="64"/>
  </r>
  <r>
    <s v="190923-032"/>
    <n v="1"/>
    <s v="Varennes"/>
    <d v="2019-09-23T00:00:00"/>
    <d v="2019-09-23T00:00:00"/>
    <s v="21h30"/>
    <m/>
    <s v="P.38 (non-consentant)"/>
    <x v="1"/>
    <x v="24"/>
    <s v="Homme"/>
    <n v="76"/>
  </r>
  <r>
    <s v="190417-027"/>
    <n v="1"/>
    <s v="Varennes"/>
    <d v="2019-04-17T00:00:00"/>
    <d v="2019-04-17T00:00:00"/>
    <s v="19h41"/>
    <s v="DPJ/CAFE"/>
    <s v="Danger faible"/>
    <x v="0"/>
    <x v="0"/>
    <s v="Femme"/>
    <n v="7"/>
  </r>
  <r>
    <s v="190412-010"/>
    <n v="1"/>
    <s v="Varennes"/>
    <d v="2019-04-12T00:00:00"/>
    <d v="2019-04-12T00:00:00"/>
    <s v="11h15"/>
    <s v="ACCÈS"/>
    <s v="Danger faible"/>
    <x v="0"/>
    <x v="0"/>
    <s v="Homme"/>
    <n v="28"/>
  </r>
  <r>
    <s v="190410-015"/>
    <n v="1"/>
    <s v="Varennes"/>
    <d v="2019-04-10T00:00:00"/>
    <d v="2019-04-10T00:00:00"/>
    <s v="16h26"/>
    <s v="ACCÈS"/>
    <s v="Danger modéré"/>
    <x v="1"/>
    <x v="4"/>
    <s v="Homme"/>
    <n v="30"/>
  </r>
  <r>
    <s v="191010-012"/>
    <n v="1"/>
    <s v="Varennes"/>
    <d v="2019-10-10T00:00:00"/>
    <d v="2019-10-10T00:00:00"/>
    <s v="10h00"/>
    <m/>
    <s v="Tentative de suicide"/>
    <x v="1"/>
    <x v="37"/>
    <s v="Homme"/>
    <n v="9"/>
  </r>
  <r>
    <s v="191014-027"/>
    <n v="1"/>
    <s v="Varennes"/>
    <d v="2019-10-14T00:00:00"/>
    <d v="2019-10-14T00:00:00"/>
    <s v="22h28"/>
    <s v="ACCÈS"/>
    <s v="Tentative de suicide"/>
    <x v="1"/>
    <x v="16"/>
    <s v="Homme"/>
    <n v="20"/>
  </r>
  <r>
    <s v="191023-010"/>
    <n v="1"/>
    <s v="Varennes"/>
    <d v="2019-10-23T00:00:00"/>
    <d v="2019-10-23T00:00:00"/>
    <s v="13h10"/>
    <s v="ACCÈS"/>
    <s v="P.38 (non-consentant)"/>
    <x v="1"/>
    <x v="47"/>
    <s v="Femme"/>
    <n v="26"/>
  </r>
  <r>
    <s v="191028-019"/>
    <n v="1"/>
    <s v="Varennes"/>
    <d v="2019-10-28T00:00:00"/>
    <d v="2019-10-28T00:00:00"/>
    <s v="17h05"/>
    <s v="ACCÈS"/>
    <s v="Tentative de suicide"/>
    <x v="1"/>
    <x v="33"/>
    <s v="Femme"/>
    <n v="21"/>
  </r>
  <r>
    <s v="190322-010"/>
    <n v="1"/>
    <s v="Varennes"/>
    <d v="2019-03-22T00:00:00"/>
    <d v="2019-03-22T00:00:00"/>
    <s v="15h00"/>
    <s v="ACCÈS"/>
    <s v="Danger faible"/>
    <x v="0"/>
    <x v="0"/>
    <s v="Homme"/>
    <n v="21"/>
  </r>
  <r>
    <s v="191101-026"/>
    <n v="1"/>
    <s v="Varennes"/>
    <d v="2019-11-01T00:00:00"/>
    <d v="2019-11-01T00:00:00"/>
    <s v="20h20"/>
    <s v="DPJ/CAFE"/>
    <s v="P.38 (non-consentant)"/>
    <x v="1"/>
    <x v="33"/>
    <s v="Homme"/>
    <n v="16"/>
  </r>
  <r>
    <s v="190313-019"/>
    <n v="1"/>
    <s v="Varennes"/>
    <d v="2019-03-13T00:00:00"/>
    <d v="2019-03-13T00:00:00"/>
    <s v="15h45"/>
    <s v="DIVERS"/>
    <m/>
    <x v="0"/>
    <x v="0"/>
    <s v="Homme"/>
    <n v="7"/>
  </r>
  <r>
    <s v="190312-012"/>
    <n v="1"/>
    <s v="Varennes"/>
    <d v="2019-03-12T00:00:00"/>
    <d v="2019-03-12T00:00:00"/>
    <s v="12h00"/>
    <s v="ACCÈS"/>
    <s v="Danger faible"/>
    <x v="0"/>
    <x v="0"/>
    <s v="Homme"/>
    <n v="28"/>
  </r>
  <r>
    <s v="190312-020"/>
    <n v="1"/>
    <s v="Varennes"/>
    <d v="2019-03-12T00:00:00"/>
    <d v="2019-03-12T00:00:00"/>
    <s v="16h22"/>
    <s v="ACCÈS"/>
    <s v="Absence de danger"/>
    <x v="0"/>
    <x v="0"/>
    <s v="Homme"/>
    <n v="23"/>
  </r>
  <r>
    <s v="191123-015"/>
    <n v="1"/>
    <s v="Varennes"/>
    <d v="2019-11-23T00:00:00"/>
    <d v="2019-11-23T00:00:00"/>
    <s v="17h15"/>
    <m/>
    <s v="P.38 (non-consentant)"/>
    <x v="1"/>
    <x v="15"/>
    <s v="Femme"/>
    <n v="32"/>
  </r>
  <r>
    <s v="191201-004"/>
    <n v="1"/>
    <s v="Varennes"/>
    <d v="2019-12-01T00:00:00"/>
    <d v="2019-12-01T00:00:00"/>
    <s v="08H25"/>
    <m/>
    <s v="Tentative de suicide"/>
    <x v="1"/>
    <x v="5"/>
    <s v="Femme"/>
    <n v="35"/>
  </r>
  <r>
    <s v="190308-015"/>
    <n v="1"/>
    <s v="Varennes"/>
    <d v="2019-03-08T00:00:00"/>
    <d v="2019-03-08T00:00:00"/>
    <s v="17h15"/>
    <s v="ACCÈS"/>
    <s v="Absence de danger"/>
    <x v="0"/>
    <x v="0"/>
    <s v="Homme"/>
    <n v="23"/>
  </r>
  <r>
    <s v="190221-033"/>
    <n v="1"/>
    <s v="Varennes"/>
    <d v="2019-02-21T00:00:00"/>
    <d v="2019-02-21T00:00:00"/>
    <s v="16h03"/>
    <s v="ACCÈS"/>
    <s v="Danger faible"/>
    <x v="0"/>
    <x v="0"/>
    <s v="Femme"/>
    <n v="46"/>
  </r>
  <r>
    <s v="190220-015"/>
    <n v="1"/>
    <s v="Varennes"/>
    <d v="2019-02-20T00:00:00"/>
    <d v="2019-02-20T00:00:00"/>
    <s v="15h50"/>
    <s v="ACCÈS"/>
    <s v="Absence de danger"/>
    <x v="0"/>
    <x v="54"/>
    <s v="Femme"/>
    <n v="20"/>
  </r>
  <r>
    <s v="191205-037"/>
    <n v="1"/>
    <s v="Varennes"/>
    <d v="2019-12-05T00:00:00"/>
    <d v="2019-12-05T00:00:00"/>
    <s v="21h28"/>
    <s v="ACCÈS"/>
    <s v="P.38 (non-consentant)"/>
    <x v="1"/>
    <x v="26"/>
    <s v="Homme"/>
    <n v="69"/>
  </r>
  <r>
    <s v="190217-013"/>
    <n v="1"/>
    <s v="Varennes"/>
    <d v="2019-02-17T00:00:00"/>
    <d v="2019-02-17T00:00:00"/>
    <s v="16h03"/>
    <s v="ACCÈS"/>
    <s v="Absence de danger"/>
    <x v="0"/>
    <x v="0"/>
    <s v="Homme"/>
    <n v="27"/>
  </r>
  <r>
    <s v="190215-014"/>
    <n v="1"/>
    <s v="Varennes"/>
    <d v="2019-02-15T00:00:00"/>
    <d v="2019-02-15T00:00:00"/>
    <s v="12h23"/>
    <s v="ACCÈS"/>
    <s v="Danger grave et immédiat"/>
    <x v="1"/>
    <x v="55"/>
    <s v="Homme"/>
    <n v="69"/>
  </r>
  <r>
    <s v="190121-001"/>
    <n v="1"/>
    <s v="Varennes"/>
    <d v="2019-01-21T00:00:00"/>
    <d v="2019-01-21T00:00:00"/>
    <s v="02h10"/>
    <s v="ACCÈS"/>
    <s v="Danger grave et immédiat"/>
    <x v="1"/>
    <x v="56"/>
    <s v="Femme"/>
    <n v="39"/>
  </r>
  <r>
    <s v="190120-004"/>
    <n v="1"/>
    <s v="Varennes"/>
    <d v="2019-01-20T00:00:00"/>
    <d v="2019-01-20T00:00:00"/>
    <s v="09h15"/>
    <s v="ACCÈS"/>
    <s v="Absence de danger"/>
    <x v="0"/>
    <x v="0"/>
    <s v="Homme"/>
    <n v="51"/>
  </r>
  <r>
    <s v="190115-026"/>
    <n v="1"/>
    <s v="Varennes"/>
    <d v="2019-01-15T00:00:00"/>
    <d v="2019-01-15T00:00:00"/>
    <s v="20h30"/>
    <s v="ACCÈS"/>
    <s v="Danger grave et immédiat"/>
    <x v="1"/>
    <x v="57"/>
    <s v="Femme"/>
    <n v="21"/>
  </r>
  <r>
    <s v="191227-039"/>
    <n v="1"/>
    <s v="Varennes"/>
    <d v="2019-12-27T00:00:00"/>
    <d v="2019-12-27T00:00:00"/>
    <s v="20h40"/>
    <m/>
    <s v="Tentative de suicide"/>
    <x v="1"/>
    <x v="58"/>
    <s v="Femme"/>
    <n v="55"/>
  </r>
  <r>
    <s v="190110-007"/>
    <n v="1"/>
    <s v="Verchères"/>
    <d v="2019-01-10T00:00:00"/>
    <d v="2019-01-10T00:00:00"/>
    <s v="05h45"/>
    <m/>
    <s v="P.38 (non-consentant)"/>
    <x v="1"/>
    <x v="59"/>
    <s v="Homme"/>
    <n v="57"/>
  </r>
  <r>
    <s v="190512-023"/>
    <n v="1"/>
    <s v="Verchères"/>
    <d v="2019-05-12T00:00:00"/>
    <d v="2019-05-12T00:00:00"/>
    <s v="16h06"/>
    <s v="ACCÈS"/>
    <s v="P.38 (non-consentant)"/>
    <x v="1"/>
    <x v="6"/>
    <s v="Homme"/>
    <n v="40"/>
  </r>
  <r>
    <s v="190526-022"/>
    <n v="1"/>
    <s v="Verchères"/>
    <d v="2019-05-26T00:00:00"/>
    <d v="2019-05-26T00:00:00"/>
    <s v="22h28"/>
    <s v="ACCÈS"/>
    <s v="P.38 (non-consentant)"/>
    <x v="1"/>
    <x v="42"/>
    <s v="Homme"/>
    <n v="55"/>
  </r>
  <r>
    <s v="190528-026"/>
    <n v="1"/>
    <s v="Verchères"/>
    <d v="2019-05-28T00:00:00"/>
    <d v="2019-05-28T00:00:00"/>
    <s v="21h00"/>
    <s v="ACCÈS"/>
    <s v="P.38 (non-consentant)"/>
    <x v="1"/>
    <x v="6"/>
    <s v="Femme"/>
    <n v="87"/>
  </r>
  <r>
    <s v="190717-043"/>
    <n v="1"/>
    <s v="Verchères"/>
    <d v="2019-07-17T00:00:00"/>
    <d v="2019-07-17T00:00:00"/>
    <s v="21h21"/>
    <m/>
    <s v="Tentative de suicide"/>
    <x v="1"/>
    <x v="36"/>
    <s v="Homme"/>
    <n v="26"/>
  </r>
  <r>
    <s v="190615-001a"/>
    <n v="1"/>
    <s v="Verchères"/>
    <d v="2019-06-15T00:00:00"/>
    <d v="2019-06-15T00:00:00"/>
    <m/>
    <m/>
    <s v="Absence de danger"/>
    <x v="0"/>
    <x v="0"/>
    <s v="Femme"/>
    <n v="27"/>
  </r>
  <r>
    <s v="190612-007"/>
    <n v="1"/>
    <s v="Verchères"/>
    <d v="2019-06-12T00:00:00"/>
    <d v="2019-06-12T00:00:00"/>
    <s v="11H12"/>
    <s v="DPJ/CAFE"/>
    <s v="Absence de danger"/>
    <x v="0"/>
    <x v="0"/>
    <s v="Femme"/>
    <n v="14"/>
  </r>
  <r>
    <s v="190811-021"/>
    <n v="1"/>
    <s v="Verchères"/>
    <d v="2019-08-11T00:00:00"/>
    <d v="2019-08-11T00:00:00"/>
    <s v="17h30"/>
    <s v="ACCÈS"/>
    <s v="P.38 (non-consentant)"/>
    <x v="1"/>
    <x v="21"/>
    <s v="Homme"/>
    <n v="39"/>
  </r>
  <r>
    <s v="190528-027"/>
    <n v="1"/>
    <s v="Verchères"/>
    <d v="2019-05-28T00:00:00"/>
    <d v="2019-05-28T00:00:00"/>
    <s v="22h10"/>
    <m/>
    <s v="Danger faible"/>
    <x v="1"/>
    <x v="3"/>
    <s v="Homme"/>
    <n v="58"/>
  </r>
  <r>
    <s v="190517-015"/>
    <n v="1"/>
    <s v="Verchères"/>
    <d v="2019-05-17T00:00:00"/>
    <d v="2019-05-17T00:00:00"/>
    <s v="14h10"/>
    <m/>
    <m/>
    <x v="1"/>
    <x v="30"/>
    <s v="Femme"/>
    <n v="94"/>
  </r>
  <r>
    <s v="191104-006"/>
    <n v="1"/>
    <s v="Verchères"/>
    <d v="2019-11-04T00:00:00"/>
    <d v="2019-11-04T00:00:00"/>
    <s v="09h45"/>
    <m/>
    <s v="Tentative de suicide"/>
    <x v="1"/>
    <x v="7"/>
    <s v="Femme"/>
    <n v="55"/>
  </r>
  <r>
    <s v="190308-028"/>
    <n v="1"/>
    <s v="Verchères"/>
    <d v="2019-03-08T00:00:00"/>
    <d v="2019-03-08T00:00:00"/>
    <s v="21h23"/>
    <s v="DPJ/CAFE"/>
    <s v="Danger faible"/>
    <x v="0"/>
    <x v="0"/>
    <s v="Femme"/>
    <n v="13"/>
  </r>
  <r>
    <s v="190304-030"/>
    <n v="1"/>
    <s v="Verchères"/>
    <d v="2019-03-06T00:00:00"/>
    <d v="2019-03-06T00:00:00"/>
    <m/>
    <s v="ACCÈS"/>
    <s v="Absence de danger"/>
    <x v="0"/>
    <x v="0"/>
    <s v="Femme"/>
    <n v="23"/>
  </r>
  <r>
    <s v="190227-034"/>
    <n v="1"/>
    <s v="Verchères"/>
    <d v="2019-02-27T00:00:00"/>
    <d v="2019-02-27T00:00:00"/>
    <s v="17h20"/>
    <m/>
    <m/>
    <x v="1"/>
    <x v="60"/>
    <s v="Homme"/>
    <n v="29"/>
  </r>
  <r>
    <s v="190222-008"/>
    <n v="1"/>
    <s v="Verchères"/>
    <d v="2019-02-22T00:00:00"/>
    <d v="2019-02-22T00:00:00"/>
    <s v="11h30"/>
    <s v="DPJ/CAFE"/>
    <s v="Danger modéré"/>
    <x v="0"/>
    <x v="0"/>
    <s v="Homme"/>
    <n v="7"/>
  </r>
  <r>
    <s v="191231-014a"/>
    <n v="2"/>
    <s v="Beloeil"/>
    <d v="2019-12-31T00:00:00"/>
    <d v="2019-12-31T00:00:00"/>
    <s v="14h06"/>
    <s v="ACCÈS"/>
    <s v="Tentative de suicide"/>
    <x v="1"/>
    <x v="51"/>
    <s v="Homme"/>
    <n v="51"/>
  </r>
  <r>
    <s v="191218-003"/>
    <n v="2"/>
    <s v="Beloeil"/>
    <d v="2019-12-18T00:00:00"/>
    <d v="2019-12-18T00:00:00"/>
    <s v="00h11"/>
    <s v="DPJ/CAFE"/>
    <s v="Danger faible"/>
    <x v="0"/>
    <x v="0"/>
    <s v="Femme"/>
    <n v="13"/>
  </r>
  <r>
    <s v="191217-039"/>
    <n v="2"/>
    <s v="Beloeil"/>
    <d v="2019-12-17T00:00:00"/>
    <d v="2019-12-17T00:00:00"/>
    <s v="22h24"/>
    <s v="ACCÈS"/>
    <s v="Absence de danger"/>
    <x v="0"/>
    <x v="0"/>
    <s v="Homme"/>
    <n v="38"/>
  </r>
  <r>
    <s v="191214-005"/>
    <n v="2"/>
    <s v="Beloeil"/>
    <d v="2019-12-14T00:00:00"/>
    <d v="2019-12-14T00:00:00"/>
    <s v="10h56"/>
    <s v="ACCÈS"/>
    <s v="Danger faible"/>
    <x v="0"/>
    <x v="0"/>
    <s v="Homme"/>
    <n v="48"/>
  </r>
  <r>
    <s v="191214-021"/>
    <n v="2"/>
    <s v="Beloeil"/>
    <d v="2019-12-14T00:00:00"/>
    <d v="2019-12-14T00:00:00"/>
    <m/>
    <s v="ACCÈS"/>
    <s v="Absence de danger"/>
    <x v="0"/>
    <x v="0"/>
    <s v="Homme"/>
    <n v="24"/>
  </r>
  <r>
    <s v="191213-027"/>
    <n v="2"/>
    <s v="Beloeil"/>
    <d v="2019-12-13T00:00:00"/>
    <d v="2019-12-13T00:00:00"/>
    <s v="18h00"/>
    <s v="ACCÈS"/>
    <s v="P.38 (non-consentant)"/>
    <x v="1"/>
    <x v="49"/>
    <s v="Femme"/>
    <n v="21"/>
  </r>
  <r>
    <s v="191213-009"/>
    <n v="2"/>
    <s v="Beloeil"/>
    <d v="2019-12-13T00:00:00"/>
    <d v="2019-12-13T00:00:00"/>
    <s v="10h40"/>
    <s v="ACCÈS"/>
    <s v="Danger faible"/>
    <x v="0"/>
    <x v="0"/>
    <s v="Homme"/>
    <n v="49"/>
  </r>
  <r>
    <s v="191212-033"/>
    <n v="2"/>
    <s v="Beloeil"/>
    <d v="2019-12-12T00:00:00"/>
    <d v="2019-12-12T00:00:00"/>
    <s v="23h45"/>
    <s v="ACCÈS"/>
    <s v="Absence de danger"/>
    <x v="0"/>
    <x v="0"/>
    <s v="Femme"/>
    <n v="66"/>
  </r>
  <r>
    <s v="191209-022"/>
    <n v="2"/>
    <s v="Beloeil"/>
    <d v="2019-12-09T00:00:00"/>
    <d v="2019-12-09T00:00:00"/>
    <s v="15h15"/>
    <m/>
    <s v="P.38 (non-consentant)"/>
    <x v="1"/>
    <x v="6"/>
    <s v="Femme"/>
    <n v="15"/>
  </r>
  <r>
    <s v="191209-021"/>
    <n v="2"/>
    <s v="Beloeil"/>
    <d v="2019-12-09T00:00:00"/>
    <d v="2019-12-09T00:00:00"/>
    <s v="16h35"/>
    <s v="ACCÈS"/>
    <s v="P.38 (non-consentant)"/>
    <x v="1"/>
    <x v="0"/>
    <s v="Homme"/>
    <n v="42"/>
  </r>
  <r>
    <s v="191208-006"/>
    <n v="2"/>
    <s v="Beloeil"/>
    <d v="2019-12-08T00:00:00"/>
    <d v="2019-12-08T00:00:00"/>
    <s v="11h45"/>
    <s v="ACCÈS"/>
    <s v="Danger faible"/>
    <x v="0"/>
    <x v="0"/>
    <s v="Homme"/>
    <n v="54"/>
  </r>
  <r>
    <s v="191204-010"/>
    <n v="2"/>
    <s v="Beloeil"/>
    <d v="2019-12-04T00:00:00"/>
    <d v="2019-12-04T00:00:00"/>
    <s v="11h00"/>
    <s v="ACCÈS"/>
    <s v="Danger faible"/>
    <x v="0"/>
    <x v="0"/>
    <s v="Homme"/>
    <n v="29"/>
  </r>
  <r>
    <s v="191202-009"/>
    <n v="2"/>
    <s v="Beloeil"/>
    <d v="2019-12-02T00:00:00"/>
    <d v="2019-12-02T00:00:00"/>
    <s v="12h30"/>
    <s v="DPJ/CAFE"/>
    <s v="Danger faible"/>
    <x v="0"/>
    <x v="0"/>
    <s v="Homme"/>
    <n v="16"/>
  </r>
  <r>
    <s v="191128-026"/>
    <n v="2"/>
    <s v="Beloeil"/>
    <d v="2019-11-28T00:00:00"/>
    <d v="2019-11-28T00:00:00"/>
    <s v="17h15"/>
    <s v="ACCÈS"/>
    <s v="Danger modéré"/>
    <x v="0"/>
    <x v="0"/>
    <s v="Femme"/>
    <n v="42"/>
  </r>
  <r>
    <s v="191128-045"/>
    <n v="2"/>
    <s v="Beloeil"/>
    <d v="2019-11-28T00:00:00"/>
    <d v="2019-11-28T00:00:00"/>
    <s v="19h30"/>
    <s v="ACCÈS"/>
    <s v="Danger faible"/>
    <x v="0"/>
    <x v="0"/>
    <s v="Homme"/>
    <n v="58"/>
  </r>
  <r>
    <s v="191117-009"/>
    <n v="2"/>
    <s v="Beloeil"/>
    <d v="2019-11-17T00:00:00"/>
    <d v="2019-11-17T00:00:00"/>
    <s v="12h25"/>
    <s v="ACCÈS"/>
    <s v="P.38 (non-consentant)"/>
    <x v="1"/>
    <x v="61"/>
    <s v="Homme"/>
    <n v="28"/>
  </r>
  <r>
    <s v="191116-015"/>
    <n v="2"/>
    <s v="Beloeil"/>
    <d v="2019-11-16T00:00:00"/>
    <d v="2019-11-16T00:00:00"/>
    <s v="16h15"/>
    <s v="ACCÈS"/>
    <s v="Danger faible"/>
    <x v="0"/>
    <x v="0"/>
    <s v="Homme"/>
    <n v="28"/>
  </r>
  <r>
    <s v="191110-007"/>
    <n v="2"/>
    <s v="Beloeil"/>
    <d v="2019-11-10T00:00:00"/>
    <d v="2019-11-10T00:00:00"/>
    <s v="08h40"/>
    <s v="ACCÈS"/>
    <s v="Danger faible"/>
    <x v="0"/>
    <x v="0"/>
    <s v="Homme"/>
    <n v="40"/>
  </r>
  <r>
    <s v="191107-021"/>
    <n v="2"/>
    <s v="Beloeil"/>
    <d v="2019-11-07T00:00:00"/>
    <d v="2019-11-07T00:00:00"/>
    <s v="17h18"/>
    <s v="DPJ/CAFE"/>
    <s v="P.38 (non-consentant)"/>
    <x v="1"/>
    <x v="19"/>
    <s v="Femme"/>
    <n v="17"/>
  </r>
  <r>
    <s v="191107-034"/>
    <n v="2"/>
    <s v="Beloeil"/>
    <d v="2019-11-07T00:00:00"/>
    <d v="2019-11-07T00:00:00"/>
    <s v="21H31"/>
    <s v="ACCÈS"/>
    <s v="P.38 (non-consentant)"/>
    <x v="1"/>
    <x v="29"/>
    <s v="Femme"/>
    <n v="48"/>
  </r>
  <r>
    <s v="191106-017"/>
    <n v="2"/>
    <s v="Beloeil"/>
    <d v="2019-11-06T00:00:00"/>
    <d v="2019-11-06T00:00:00"/>
    <s v="14h45"/>
    <s v="DPJ/CAFE"/>
    <s v="absence de transport"/>
    <x v="0"/>
    <x v="0"/>
    <s v="Femme"/>
    <n v="17"/>
  </r>
  <r>
    <s v="191105-030A"/>
    <n v="2"/>
    <s v="Beloeil"/>
    <d v="2019-11-05T00:00:00"/>
    <d v="2019-11-05T00:00:00"/>
    <s v="23H20"/>
    <s v="DPJ/CAFE"/>
    <s v="absence de transport"/>
    <x v="0"/>
    <x v="0"/>
    <s v="Femme"/>
    <n v="17"/>
  </r>
  <r>
    <s v="191027-030"/>
    <n v="2"/>
    <s v="Beloeil"/>
    <d v="2019-10-27T00:00:00"/>
    <d v="2019-10-27T00:00:00"/>
    <s v="00h00"/>
    <s v="ACCÈS"/>
    <s v="Danger grave et immédiat"/>
    <x v="1"/>
    <x v="10"/>
    <s v="Femme"/>
    <n v="18"/>
  </r>
  <r>
    <s v="191023-032"/>
    <n v="2"/>
    <s v="Beloeil"/>
    <d v="2019-10-23T00:00:00"/>
    <d v="2019-10-23T00:00:00"/>
    <s v="22h14"/>
    <s v="ACCÈS"/>
    <s v="P.38 (non-consentant)"/>
    <x v="1"/>
    <x v="5"/>
    <s v="Femme"/>
    <n v="48"/>
  </r>
  <r>
    <s v="191022-038"/>
    <n v="2"/>
    <s v="Beloeil"/>
    <d v="2019-10-21T00:00:00"/>
    <d v="2019-10-21T00:00:00"/>
    <s v="23h30"/>
    <s v="ACCÈS"/>
    <s v="Danger faible"/>
    <x v="0"/>
    <x v="0"/>
    <s v="Homme"/>
    <n v="30"/>
  </r>
  <r>
    <s v="191019-036"/>
    <n v="2"/>
    <s v="Beloeil"/>
    <d v="2019-10-19T00:00:00"/>
    <d v="2019-10-19T00:00:00"/>
    <s v="23h36"/>
    <s v="ACCÈS"/>
    <s v="Danger faible"/>
    <x v="0"/>
    <x v="0"/>
    <s v="Homme"/>
    <n v="29"/>
  </r>
  <r>
    <s v="191015-009"/>
    <n v="2"/>
    <s v="Beloeil"/>
    <d v="2019-10-15T00:00:00"/>
    <d v="2019-10-15T00:00:00"/>
    <s v="09h30"/>
    <s v="ACCÈS"/>
    <s v="Danger grave mais non immédiat"/>
    <x v="1"/>
    <x v="33"/>
    <s v="Femme"/>
    <n v="74"/>
  </r>
  <r>
    <s v="191006-018"/>
    <n v="2"/>
    <s v="Beloeil"/>
    <d v="2019-10-06T00:00:00"/>
    <d v="2019-10-06T00:00:00"/>
    <s v="20h35"/>
    <s v="ACCÈS"/>
    <s v="P.38 (non-consentant)"/>
    <x v="1"/>
    <x v="3"/>
    <s v="Homme"/>
    <n v="24"/>
  </r>
  <r>
    <s v="191005-017"/>
    <n v="2"/>
    <s v="Beloeil"/>
    <d v="2019-10-05T00:00:00"/>
    <d v="2019-10-05T00:00:00"/>
    <s v="16h31"/>
    <s v="ACCÈS"/>
    <s v="Danger faible"/>
    <x v="0"/>
    <x v="0"/>
    <s v="Femme"/>
    <n v="53"/>
  </r>
  <r>
    <s v="191002-030"/>
    <n v="2"/>
    <s v="Beloeil"/>
    <d v="2019-10-02T00:00:00"/>
    <d v="2019-10-02T00:00:00"/>
    <s v="20h10"/>
    <s v="ACCÈS"/>
    <s v="P.38 (non-consentant)"/>
    <x v="1"/>
    <x v="10"/>
    <s v="Femme"/>
    <n v="53"/>
  </r>
  <r>
    <s v="190926-022"/>
    <n v="2"/>
    <s v="Beloeil"/>
    <d v="2019-09-26T00:00:00"/>
    <d v="2019-09-26T00:00:00"/>
    <s v="16h30"/>
    <s v="ACCÈS"/>
    <s v="Absence de danger"/>
    <x v="0"/>
    <x v="0"/>
    <s v="Homme"/>
    <n v="27"/>
  </r>
  <r>
    <s v="190926-03"/>
    <n v="2"/>
    <s v="Beloeil"/>
    <d v="2019-09-26T00:00:00"/>
    <d v="2019-09-26T00:00:00"/>
    <s v="20h30"/>
    <m/>
    <m/>
    <x v="1"/>
    <x v="16"/>
    <s v="Homme"/>
    <n v="32"/>
  </r>
  <r>
    <s v="190920-016"/>
    <n v="2"/>
    <s v="Beloeil"/>
    <d v="2019-09-20T00:00:00"/>
    <d v="2019-09-20T00:00:00"/>
    <s v="13h23"/>
    <s v="ACCÈS"/>
    <s v="Absence de danger"/>
    <x v="0"/>
    <x v="0"/>
    <s v="Femme"/>
    <n v="27"/>
  </r>
  <r>
    <s v="190916-035"/>
    <n v="2"/>
    <s v="Beloeil"/>
    <d v="2019-09-16T00:00:00"/>
    <d v="2019-09-16T00:00:00"/>
    <s v="23h00"/>
    <m/>
    <s v="Tentative de suicide"/>
    <x v="1"/>
    <x v="19"/>
    <s v="Femme"/>
    <n v="48"/>
  </r>
  <r>
    <s v="190915-005"/>
    <n v="2"/>
    <s v="Beloeil"/>
    <d v="2019-09-15T00:00:00"/>
    <d v="2019-09-15T00:00:00"/>
    <s v="07h40"/>
    <m/>
    <s v="P.38 (non-consentant)"/>
    <x v="1"/>
    <x v="19"/>
    <s v="Homme"/>
    <n v="76"/>
  </r>
  <r>
    <s v="190910-019"/>
    <n v="2"/>
    <s v="Beloeil"/>
    <d v="2019-09-10T00:00:00"/>
    <d v="2019-09-10T00:00:00"/>
    <s v="16h05"/>
    <s v="CCPSHRR"/>
    <s v="Danger faible"/>
    <x v="0"/>
    <x v="0"/>
    <s v="Femme"/>
    <n v="53"/>
  </r>
  <r>
    <s v="190907-019"/>
    <n v="2"/>
    <s v="Beloeil"/>
    <d v="2019-09-07T00:00:00"/>
    <d v="2019-09-07T00:00:00"/>
    <s v="13h45"/>
    <m/>
    <s v="Tentative de suicide"/>
    <x v="1"/>
    <x v="2"/>
    <s v="Homme"/>
    <n v="66"/>
  </r>
  <r>
    <s v="190904-025"/>
    <n v="2"/>
    <s v="Beloeil"/>
    <d v="2019-09-04T00:00:00"/>
    <d v="2019-09-04T00:00:00"/>
    <s v="20h15"/>
    <m/>
    <s v="P.38 (non-consentant)"/>
    <x v="1"/>
    <x v="11"/>
    <s v="Homme"/>
    <n v="33"/>
  </r>
  <r>
    <s v="190903-033"/>
    <n v="2"/>
    <s v="Beloeil"/>
    <d v="2019-09-03T00:00:00"/>
    <d v="2019-09-03T00:00:00"/>
    <s v="16h20"/>
    <m/>
    <s v="Danger faible"/>
    <x v="0"/>
    <x v="0"/>
    <s v="Femme"/>
    <n v="23"/>
  </r>
  <r>
    <s v="190901-025"/>
    <n v="2"/>
    <s v="Beloeil"/>
    <d v="2019-09-01T00:00:00"/>
    <d v="2019-09-01T00:00:00"/>
    <s v="16h55"/>
    <m/>
    <s v="Tentative de suicide"/>
    <x v="1"/>
    <x v="37"/>
    <s v="Homme"/>
    <n v="24"/>
  </r>
  <r>
    <s v="190823-028"/>
    <n v="2"/>
    <s v="Beloeil"/>
    <d v="2019-08-28T00:00:00"/>
    <d v="2019-08-28T00:00:00"/>
    <s v="18h20"/>
    <m/>
    <s v="Tentative de suicide"/>
    <x v="1"/>
    <x v="0"/>
    <s v="Femme"/>
    <n v="42"/>
  </r>
  <r>
    <s v="190826-035"/>
    <n v="2"/>
    <s v="Beloeil"/>
    <d v="2019-08-26T00:00:00"/>
    <d v="2019-08-26T00:00:00"/>
    <s v="02h00"/>
    <m/>
    <s v="P.38 (non-consentant)"/>
    <x v="1"/>
    <x v="62"/>
    <s v="Homme"/>
    <n v="15"/>
  </r>
  <r>
    <s v="190826-017"/>
    <n v="2"/>
    <s v="Beloeil"/>
    <d v="2019-08-26T00:00:00"/>
    <d v="2019-08-26T00:00:00"/>
    <s v="15h30"/>
    <s v="DPJ/CAFE"/>
    <s v="Absence de danger"/>
    <x v="0"/>
    <x v="0"/>
    <s v="Homme"/>
    <n v="9"/>
  </r>
  <r>
    <s v="190821-002"/>
    <n v="2"/>
    <s v="Beloeil"/>
    <d v="2019-08-21T00:00:00"/>
    <d v="2019-08-21T00:00:00"/>
    <s v="02h20"/>
    <m/>
    <s v="Danger modéré"/>
    <x v="1"/>
    <x v="18"/>
    <s v="Femme"/>
    <n v="25"/>
  </r>
  <r>
    <s v="190819-012"/>
    <n v="2"/>
    <s v="Beloeil"/>
    <d v="2019-08-20T00:00:00"/>
    <d v="2019-08-20T00:00:00"/>
    <s v="08h00"/>
    <s v="ACCÈS"/>
    <s v="Danger faible"/>
    <x v="0"/>
    <x v="0"/>
    <s v="Homme"/>
    <n v="57"/>
  </r>
  <r>
    <s v="180816-005"/>
    <n v="2"/>
    <s v="Beloeil"/>
    <d v="2019-08-16T00:00:00"/>
    <d v="2019-08-16T00:00:00"/>
    <s v="06h45"/>
    <m/>
    <s v="Danger grave et immédiat"/>
    <x v="1"/>
    <x v="24"/>
    <s v="Femme"/>
    <n v="29"/>
  </r>
  <r>
    <s v="190816-030"/>
    <n v="2"/>
    <s v="Beloeil"/>
    <d v="2019-08-16T00:00:00"/>
    <d v="2019-08-16T00:00:00"/>
    <s v="15h30"/>
    <s v="DIVERS"/>
    <s v="P.38 (non-consentant)"/>
    <x v="1"/>
    <x v="0"/>
    <s v="Femme"/>
    <n v="51"/>
  </r>
  <r>
    <s v="190808-021"/>
    <n v="2"/>
    <s v="Beloeil"/>
    <d v="2019-08-08T00:00:00"/>
    <d v="2019-08-08T00:00:00"/>
    <s v="17h45"/>
    <m/>
    <s v="P.38 (non-consentant)"/>
    <x v="1"/>
    <x v="49"/>
    <s v="Femme"/>
    <n v="57"/>
  </r>
  <r>
    <s v="190802-002"/>
    <n v="2"/>
    <s v="Beloeil"/>
    <d v="2019-08-02T00:00:00"/>
    <d v="2019-08-02T00:00:00"/>
    <s v="03h30"/>
    <m/>
    <s v="Danger modéré"/>
    <x v="1"/>
    <x v="24"/>
    <s v="Homme"/>
    <n v="40"/>
  </r>
  <r>
    <s v="190731-030"/>
    <n v="2"/>
    <s v="Beloeil"/>
    <d v="2019-07-31T00:00:00"/>
    <d v="2019-07-31T00:00:00"/>
    <s v="21h12"/>
    <m/>
    <s v="P.38 (non-consentant)"/>
    <x v="1"/>
    <x v="30"/>
    <s v="Femme"/>
    <n v="17"/>
  </r>
  <r>
    <s v="190728-019"/>
    <n v="2"/>
    <s v="Beloeil"/>
    <d v="2019-07-28T00:00:00"/>
    <d v="2019-07-28T00:00:00"/>
    <s v="17h21"/>
    <m/>
    <s v="P.38 (non-consentant)"/>
    <x v="1"/>
    <x v="58"/>
    <s v="Homme"/>
    <n v="30"/>
  </r>
  <r>
    <s v="190717-023"/>
    <n v="2"/>
    <s v="Beloeil"/>
    <d v="2019-07-17T00:00:00"/>
    <d v="2019-07-17T00:00:00"/>
    <s v="14h55"/>
    <m/>
    <s v="Tentative de suicide"/>
    <x v="1"/>
    <x v="7"/>
    <s v="Homme"/>
    <n v="55"/>
  </r>
  <r>
    <s v="190715-002"/>
    <n v="2"/>
    <s v="Beloeil"/>
    <d v="2019-07-15T00:00:00"/>
    <d v="2019-07-15T00:00:00"/>
    <s v="02h45"/>
    <m/>
    <s v="P.38 (non-consentant)"/>
    <x v="1"/>
    <x v="15"/>
    <s v="Homme"/>
    <n v="39"/>
  </r>
  <r>
    <s v="190712-005"/>
    <n v="2"/>
    <s v="Beloeil"/>
    <d v="2019-07-12T00:00:00"/>
    <d v="2019-07-12T00:00:00"/>
    <s v="03H53"/>
    <m/>
    <s v="P.38 (non-consentant)"/>
    <x v="1"/>
    <x v="53"/>
    <s v="Homme"/>
    <n v="22"/>
  </r>
  <r>
    <s v="190711-028"/>
    <n v="2"/>
    <s v="Beloeil"/>
    <d v="2019-07-11T00:00:00"/>
    <d v="2019-07-11T00:00:00"/>
    <s v="19h26"/>
    <m/>
    <s v="P.38 (non-consentant)"/>
    <x v="1"/>
    <x v="46"/>
    <s v="Femme"/>
    <n v="40"/>
  </r>
  <r>
    <s v="190709-028"/>
    <n v="2"/>
    <s v="Beloeil"/>
    <d v="2019-07-09T00:00:00"/>
    <d v="2019-07-09T00:00:00"/>
    <s v="21h15"/>
    <m/>
    <s v="Danger grave et immédiat"/>
    <x v="1"/>
    <x v="16"/>
    <s v="Femme"/>
    <n v="57"/>
  </r>
  <r>
    <s v="190629-006"/>
    <n v="2"/>
    <s v="Beloeil"/>
    <d v="2019-06-29T00:00:00"/>
    <d v="2019-06-29T00:00:00"/>
    <s v="04H46"/>
    <m/>
    <s v="Danger modéré"/>
    <x v="1"/>
    <x v="38"/>
    <s v="Homme"/>
    <n v="19"/>
  </r>
  <r>
    <s v="190628-002"/>
    <n v="2"/>
    <s v="Beloeil"/>
    <d v="2019-06-28T00:00:00"/>
    <d v="2019-06-28T00:00:00"/>
    <s v="01H40"/>
    <m/>
    <s v="P.38 (non-consentant)"/>
    <x v="1"/>
    <x v="63"/>
    <s v="Homme"/>
    <n v="33"/>
  </r>
  <r>
    <s v="190626-038"/>
    <n v="2"/>
    <s v="Beloeil"/>
    <d v="2019-06-26T00:00:00"/>
    <d v="2019-06-26T00:00:00"/>
    <s v="22h44"/>
    <m/>
    <s v="Danger modéré"/>
    <x v="1"/>
    <x v="10"/>
    <s v="Homme"/>
    <n v="20"/>
  </r>
  <r>
    <s v="190625-022"/>
    <n v="2"/>
    <s v="Beloeil"/>
    <d v="2019-06-25T00:00:00"/>
    <d v="2019-06-25T00:00:00"/>
    <s v="17h20"/>
    <m/>
    <s v="P.38 (non-consentant)"/>
    <x v="1"/>
    <x v="49"/>
    <s v="Homme"/>
    <n v="39"/>
  </r>
  <r>
    <s v="190621-023a"/>
    <n v="2"/>
    <s v="Beloeil"/>
    <d v="2019-06-21T00:00:00"/>
    <d v="2019-06-21T00:00:00"/>
    <s v="15h33"/>
    <m/>
    <s v="P.38 (non-consentant)"/>
    <x v="1"/>
    <x v="16"/>
    <s v="Homme"/>
    <n v="88"/>
  </r>
  <r>
    <s v="190613-029"/>
    <n v="2"/>
    <s v="Beloeil"/>
    <d v="2019-06-13T00:00:00"/>
    <d v="2019-06-13T00:00:00"/>
    <s v="17h27"/>
    <m/>
    <s v="Danger grave et immédiat"/>
    <x v="1"/>
    <x v="52"/>
    <s v="Femme"/>
    <n v="55"/>
  </r>
  <r>
    <s v="190611-046"/>
    <n v="2"/>
    <s v="Beloeil"/>
    <d v="2019-06-11T00:00:00"/>
    <d v="2019-06-11T00:00:00"/>
    <s v="20H57"/>
    <s v="DPJ/CAFE"/>
    <s v="Danger faible"/>
    <x v="0"/>
    <x v="0"/>
    <s v="Homme"/>
    <n v="15"/>
  </r>
  <r>
    <s v="190607-015"/>
    <n v="2"/>
    <s v="Beloeil"/>
    <d v="2019-06-07T00:00:00"/>
    <d v="2019-06-07T00:00:00"/>
    <s v="10h40"/>
    <m/>
    <s v="P.38 (non-consentant)"/>
    <x v="1"/>
    <x v="64"/>
    <s v="Homme"/>
    <n v="41"/>
  </r>
  <r>
    <s v="190604-029"/>
    <n v="2"/>
    <s v="Beloeil"/>
    <d v="2019-06-04T00:00:00"/>
    <d v="2019-06-04T00:00:00"/>
    <s v="17h28"/>
    <m/>
    <s v="P.38 (non-consentant)"/>
    <x v="1"/>
    <x v="49"/>
    <s v="Homme"/>
    <n v="41"/>
  </r>
  <r>
    <s v="190601-021"/>
    <n v="2"/>
    <s v="Beloeil"/>
    <d v="2019-06-01T00:00:00"/>
    <d v="2019-06-01T00:00:00"/>
    <s v="20h35"/>
    <m/>
    <s v="P.38 (non-consentant)"/>
    <x v="1"/>
    <x v="49"/>
    <s v="Homme"/>
    <n v="47"/>
  </r>
  <r>
    <s v="190531-035"/>
    <n v="2"/>
    <s v="Beloeil"/>
    <d v="2019-05-31T00:00:00"/>
    <d v="2019-05-31T00:00:00"/>
    <s v="21h19"/>
    <s v="DPJ/CAFE"/>
    <s v="Danger faible"/>
    <x v="0"/>
    <x v="0"/>
    <s v="Femme"/>
    <n v="15"/>
  </r>
  <r>
    <s v="190527-020"/>
    <n v="2"/>
    <s v="Beloeil"/>
    <d v="2019-05-27T00:00:00"/>
    <d v="2019-05-27T00:00:00"/>
    <s v="20h25"/>
    <m/>
    <s v="P.38 (non-consentant)"/>
    <x v="1"/>
    <x v="62"/>
    <s v="Femme"/>
    <n v="23"/>
  </r>
  <r>
    <s v="190527-010"/>
    <n v="2"/>
    <s v="Beloeil"/>
    <d v="2019-05-27T00:00:00"/>
    <d v="2019-05-27T00:00:00"/>
    <s v="14h07"/>
    <m/>
    <m/>
    <x v="1"/>
    <x v="28"/>
    <s v="Homme"/>
    <n v="32"/>
  </r>
  <r>
    <s v="190525-006"/>
    <n v="2"/>
    <s v="Beloeil"/>
    <d v="2019-05-25T00:00:00"/>
    <d v="2019-05-25T00:00:00"/>
    <s v="07h26"/>
    <m/>
    <s v="Danger faible"/>
    <x v="1"/>
    <x v="0"/>
    <s v="Femme"/>
    <n v="65"/>
  </r>
  <r>
    <s v="190524-029"/>
    <n v="2"/>
    <s v="Beloeil"/>
    <d v="2019-05-24T00:00:00"/>
    <d v="2019-05-24T00:00:00"/>
    <s v="19h40"/>
    <m/>
    <s v="Tentative de suicide"/>
    <x v="1"/>
    <x v="31"/>
    <s v="Femme"/>
    <n v="55"/>
  </r>
  <r>
    <s v="190518-018"/>
    <n v="2"/>
    <s v="Beloeil"/>
    <d v="2019-05-18T00:00:00"/>
    <d v="2019-05-18T00:00:00"/>
    <s v="20h54"/>
    <m/>
    <s v="P.38 (non-consentant)"/>
    <x v="1"/>
    <x v="3"/>
    <s v="Homme"/>
    <n v="47"/>
  </r>
  <r>
    <s v="190511-017"/>
    <n v="2"/>
    <s v="Beloeil"/>
    <d v="2019-05-11T00:00:00"/>
    <d v="2019-05-11T00:00:00"/>
    <s v="17h27"/>
    <m/>
    <s v="P.38 (non-consentant)"/>
    <x v="1"/>
    <x v="3"/>
    <s v="Homme"/>
    <n v="66"/>
  </r>
  <r>
    <s v="190510-001"/>
    <n v="2"/>
    <s v="Beloeil"/>
    <d v="2019-05-10T00:00:00"/>
    <d v="2019-05-10T00:00:00"/>
    <s v="04h06"/>
    <m/>
    <s v="P.38 (non-consentant)"/>
    <x v="1"/>
    <x v="0"/>
    <s v="Femme"/>
    <n v="48"/>
  </r>
  <r>
    <s v="190510-004"/>
    <n v="2"/>
    <s v="Beloeil"/>
    <d v="2019-05-10T00:00:00"/>
    <d v="2019-05-10T00:00:00"/>
    <s v="07h56"/>
    <m/>
    <s v="P.38 (non-consentant)"/>
    <x v="1"/>
    <x v="16"/>
    <s v="Femme"/>
    <n v="29"/>
  </r>
  <r>
    <s v="190506-043"/>
    <n v="2"/>
    <s v="Beloeil"/>
    <d v="2019-05-06T00:00:00"/>
    <d v="2019-05-06T00:00:00"/>
    <s v="23h10"/>
    <s v="DPJ/CAFE"/>
    <m/>
    <x v="0"/>
    <x v="0"/>
    <s v="Homme"/>
    <n v="15"/>
  </r>
  <r>
    <s v="190501-011"/>
    <n v="2"/>
    <s v="Beloeil"/>
    <d v="2019-05-02T00:00:00"/>
    <d v="2019-05-02T00:00:00"/>
    <s v="11h38"/>
    <m/>
    <s v="P.38 (non-consentant)"/>
    <x v="1"/>
    <x v="51"/>
    <s v="Homme"/>
    <n v="47"/>
  </r>
  <r>
    <s v="190429-008"/>
    <n v="2"/>
    <s v="Beloeil"/>
    <d v="2019-04-29T00:00:00"/>
    <d v="2019-04-29T00:00:00"/>
    <s v="10h22"/>
    <m/>
    <s v="Danger modéré"/>
    <x v="2"/>
    <x v="0"/>
    <s v="Homme"/>
    <n v="35"/>
  </r>
  <r>
    <s v="190428-013"/>
    <n v="2"/>
    <s v="Beloeil"/>
    <d v="2019-04-28T00:00:00"/>
    <d v="2019-04-28T00:00:00"/>
    <s v="18h13"/>
    <s v="ACCÈS"/>
    <s v="Absence de danger"/>
    <x v="0"/>
    <x v="0"/>
    <s v="Homme"/>
    <n v="28"/>
  </r>
  <r>
    <s v="190427-002"/>
    <n v="2"/>
    <s v="Beloeil"/>
    <d v="2019-04-27T00:00:00"/>
    <d v="2019-04-27T00:00:00"/>
    <s v="01h00"/>
    <m/>
    <s v="Tentative de suicide"/>
    <x v="1"/>
    <x v="19"/>
    <s v="Homme"/>
    <n v="60"/>
  </r>
  <r>
    <s v="190426-011"/>
    <n v="2"/>
    <s v="Beloeil"/>
    <d v="2019-04-26T00:00:00"/>
    <d v="2019-04-26T00:00:00"/>
    <s v="11h23"/>
    <m/>
    <s v="P.38 (non-consentant)"/>
    <x v="1"/>
    <x v="58"/>
    <s v="Homme"/>
    <n v="49"/>
  </r>
  <r>
    <s v="190421-023"/>
    <n v="2"/>
    <s v="Beloeil"/>
    <d v="2019-04-21T00:00:00"/>
    <d v="2019-04-21T00:00:00"/>
    <s v="19h00"/>
    <m/>
    <s v="P.38 (non-consentant)"/>
    <x v="1"/>
    <x v="27"/>
    <s v="Homme"/>
    <n v="24"/>
  </r>
  <r>
    <s v="190420-019"/>
    <n v="2"/>
    <s v="Beloeil"/>
    <d v="2019-04-20T00:00:00"/>
    <d v="2019-04-20T00:00:00"/>
    <s v="16h55"/>
    <m/>
    <s v="Danger faible"/>
    <x v="0"/>
    <x v="0"/>
    <s v="Femme"/>
    <n v="56"/>
  </r>
  <r>
    <s v="190418-021"/>
    <n v="2"/>
    <s v="Beloeil"/>
    <d v="2019-04-18T00:00:00"/>
    <d v="2019-04-18T00:00:00"/>
    <s v="17h35"/>
    <m/>
    <s v="P.38 (non-consentant)"/>
    <x v="1"/>
    <x v="27"/>
    <s v="Femme"/>
    <n v="33"/>
  </r>
  <r>
    <s v="190417-022"/>
    <n v="2"/>
    <s v="Beloeil"/>
    <d v="2019-04-18T00:00:00"/>
    <d v="2019-04-18T00:00:00"/>
    <s v="18h16"/>
    <m/>
    <s v="P.38 (non-consentant)"/>
    <x v="1"/>
    <x v="7"/>
    <s v="Femme"/>
    <n v="49"/>
  </r>
  <r>
    <s v="190417-006"/>
    <n v="2"/>
    <s v="Beloeil"/>
    <d v="2019-04-17T00:00:00"/>
    <d v="2019-04-17T00:00:00"/>
    <s v="10h00"/>
    <m/>
    <s v="P.38 (non-consentant)"/>
    <x v="1"/>
    <x v="6"/>
    <s v="Homme"/>
    <n v="20"/>
  </r>
  <r>
    <s v="190412-030"/>
    <n v="2"/>
    <s v="Beloeil"/>
    <d v="2019-04-12T00:00:00"/>
    <d v="2019-04-12T00:00:00"/>
    <s v="23h06"/>
    <m/>
    <s v="P.38 (non-consentant)"/>
    <x v="0"/>
    <x v="0"/>
    <s v="Femme"/>
    <n v="56"/>
  </r>
  <r>
    <s v="190411-025"/>
    <n v="2"/>
    <s v="Beloeil"/>
    <d v="2019-04-11T00:00:00"/>
    <d v="2019-04-11T00:00:00"/>
    <s v="22h23"/>
    <m/>
    <s v="P.38 (non-consentant)"/>
    <x v="1"/>
    <x v="18"/>
    <s v="Homme"/>
    <n v="32"/>
  </r>
  <r>
    <s v="190403-014"/>
    <n v="2"/>
    <s v="Beloeil"/>
    <d v="2019-04-03T00:00:00"/>
    <d v="2019-04-03T00:00:00"/>
    <s v="14h00"/>
    <s v="DPJ/CAFE"/>
    <s v="Absence de danger"/>
    <x v="0"/>
    <x v="0"/>
    <s v="Femme"/>
    <n v="13"/>
  </r>
  <r>
    <s v="190331-011"/>
    <n v="2"/>
    <s v="Beloeil"/>
    <d v="2019-03-31T00:00:00"/>
    <d v="2019-03-31T00:00:00"/>
    <s v="20h15"/>
    <m/>
    <s v="P.38 (non-consentant)"/>
    <x v="1"/>
    <x v="6"/>
    <s v="Femme"/>
    <n v="24"/>
  </r>
  <r>
    <s v="190329-001"/>
    <n v="2"/>
    <s v="Beloeil"/>
    <d v="2019-03-29T00:00:00"/>
    <d v="2019-03-29T00:00:00"/>
    <s v="01h11"/>
    <m/>
    <s v="Danger faible"/>
    <x v="0"/>
    <x v="0"/>
    <s v="Homme"/>
    <n v="38"/>
  </r>
  <r>
    <s v="190324-022"/>
    <n v="2"/>
    <s v="Beloeil"/>
    <d v="2019-03-24T00:00:00"/>
    <d v="2019-03-24T00:00:00"/>
    <s v="23h40"/>
    <m/>
    <s v="Danger grave et immédiat"/>
    <x v="1"/>
    <x v="25"/>
    <s v="Femme"/>
    <n v="33"/>
  </r>
  <r>
    <s v="190323-003"/>
    <n v="2"/>
    <s v="Beloeil"/>
    <d v="2019-03-23T00:00:00"/>
    <d v="2019-03-23T00:00:00"/>
    <s v="01h13"/>
    <m/>
    <s v="Tentative de suicide"/>
    <x v="1"/>
    <x v="24"/>
    <s v="Femme"/>
    <n v="48"/>
  </r>
  <r>
    <s v="190304-032"/>
    <n v="2"/>
    <s v="Beloeil"/>
    <d v="2019-03-06T00:00:00"/>
    <d v="2019-03-06T00:00:00"/>
    <s v="23h30"/>
    <m/>
    <s v="P.38 (non-consentant)"/>
    <x v="1"/>
    <x v="65"/>
    <s v="Homme"/>
    <n v="19"/>
  </r>
  <r>
    <s v="190302-004"/>
    <n v="2"/>
    <s v="Beloeil"/>
    <d v="2019-03-05T00:00:00"/>
    <d v="2019-03-05T00:00:00"/>
    <s v="04h20"/>
    <m/>
    <s v="Danger grave et immédiat"/>
    <x v="1"/>
    <x v="66"/>
    <s v="Femme"/>
    <n v="35"/>
  </r>
  <r>
    <s v="190206-015"/>
    <n v="2"/>
    <s v="Beloeil"/>
    <d v="2019-02-06T00:00:00"/>
    <d v="2019-02-06T00:00:00"/>
    <s v="12h00"/>
    <s v="CCPSHRR"/>
    <s v="Absence de danger"/>
    <x v="0"/>
    <x v="0"/>
    <s v="Femme"/>
    <n v="28"/>
  </r>
  <r>
    <s v="190204-032"/>
    <n v="2"/>
    <s v="Beloeil"/>
    <d v="2019-02-04T00:00:00"/>
    <d v="2019-02-04T00:00:00"/>
    <s v="22h30"/>
    <m/>
    <s v="P.38 (non-consentant)"/>
    <x v="1"/>
    <x v="39"/>
    <s v="Homme"/>
    <n v="37"/>
  </r>
  <r>
    <s v="190127-08"/>
    <n v="2"/>
    <s v="Beloeil"/>
    <d v="2019-01-27T00:00:00"/>
    <d v="2019-01-27T00:00:00"/>
    <s v="13h45"/>
    <m/>
    <s v="Danger modéré"/>
    <x v="1"/>
    <x v="49"/>
    <s v="Femme"/>
    <n v="19"/>
  </r>
  <r>
    <s v="190125-021"/>
    <n v="2"/>
    <s v="Beloeil"/>
    <d v="2019-01-25T00:00:00"/>
    <d v="2019-01-25T00:00:00"/>
    <s v="16h40"/>
    <m/>
    <s v="P.38 (non-consentant)"/>
    <x v="1"/>
    <x v="48"/>
    <s v="Homme"/>
    <n v="32"/>
  </r>
  <r>
    <s v="191230-014"/>
    <n v="2"/>
    <s v="McMasterville"/>
    <d v="2019-12-30T00:00:00"/>
    <d v="2019-12-30T00:00:00"/>
    <s v="16h30"/>
    <s v="ACCÈS"/>
    <s v="Absence de danger"/>
    <x v="0"/>
    <x v="0"/>
    <s v="Homme"/>
    <n v="27"/>
  </r>
  <r>
    <s v="191224-016a"/>
    <n v="2"/>
    <s v="McMasterville"/>
    <d v="2019-12-24T00:00:00"/>
    <d v="2019-12-24T00:00:00"/>
    <s v="22h00"/>
    <s v="ACCÈS"/>
    <s v="P.38 (non-consentant)"/>
    <x v="1"/>
    <x v="51"/>
    <s v="Femme"/>
    <n v="34"/>
  </r>
  <r>
    <s v="191217-035"/>
    <n v="2"/>
    <s v="McMasterville"/>
    <d v="2019-12-17T00:00:00"/>
    <d v="2019-12-17T00:00:00"/>
    <s v="22H10"/>
    <s v="ACCÈS"/>
    <s v="Danger faible"/>
    <x v="0"/>
    <x v="0"/>
    <s v="Homme"/>
    <n v="27"/>
  </r>
  <r>
    <s v="191213-007"/>
    <n v="2"/>
    <s v="McMasterville"/>
    <d v="2019-12-13T00:00:00"/>
    <d v="2019-12-13T00:00:00"/>
    <s v="10h08"/>
    <s v="ACCÈS"/>
    <s v="Danger faible"/>
    <x v="0"/>
    <x v="0"/>
    <s v="Femme"/>
    <n v="21"/>
  </r>
  <r>
    <s v="191206-001"/>
    <n v="2"/>
    <s v="McMasterville"/>
    <d v="2019-12-06T00:00:00"/>
    <d v="2019-12-06T00:00:00"/>
    <s v="03h13"/>
    <s v="ACCÈS"/>
    <s v="Danger faible"/>
    <x v="0"/>
    <x v="0"/>
    <s v="Homme"/>
    <n v="24"/>
  </r>
  <r>
    <s v="191109-010"/>
    <n v="2"/>
    <s v="McMasterville"/>
    <d v="2019-11-09T00:00:00"/>
    <d v="2019-11-09T00:00:00"/>
    <s v="09h30"/>
    <s v="ACCÈS"/>
    <s v="P.38 (non-consentant)"/>
    <x v="1"/>
    <x v="31"/>
    <s v="Homme"/>
    <n v="30"/>
  </r>
  <r>
    <s v="191010-025"/>
    <n v="2"/>
    <s v="McMasterville"/>
    <d v="2019-10-10T00:00:00"/>
    <d v="2019-10-10T00:00:00"/>
    <s v="18h02"/>
    <s v="DPJ/CAFE"/>
    <s v="Absence de danger"/>
    <x v="0"/>
    <x v="0"/>
    <s v="Homme"/>
    <n v="13"/>
  </r>
  <r>
    <s v="190925-017"/>
    <n v="2"/>
    <s v="McMasterville"/>
    <d v="2019-09-25T00:00:00"/>
    <d v="2019-09-25T00:00:00"/>
    <s v="14h27"/>
    <s v="CCPSHRR"/>
    <s v="Danger grave mais non immédiat"/>
    <x v="1"/>
    <x v="19"/>
    <s v="Homme"/>
    <n v="63"/>
  </r>
  <r>
    <s v="190916-027"/>
    <n v="2"/>
    <s v="McMasterville"/>
    <d v="2019-09-16T00:00:00"/>
    <d v="2019-09-16T00:00:00"/>
    <s v="18h46"/>
    <s v="ACCÈS"/>
    <s v="P.38 (non-consentant)"/>
    <x v="1"/>
    <x v="10"/>
    <s v="Homme"/>
    <n v="41"/>
  </r>
  <r>
    <s v="190910-028"/>
    <n v="2"/>
    <s v="McMasterville"/>
    <d v="2019-09-10T00:00:00"/>
    <d v="2019-09-10T00:00:00"/>
    <s v="23h45"/>
    <s v="CCPSHRR"/>
    <s v="Danger faible"/>
    <x v="0"/>
    <x v="0"/>
    <s v="Femme"/>
    <n v="71"/>
  </r>
  <r>
    <s v="190826-020"/>
    <n v="2"/>
    <s v="McMasterville"/>
    <d v="2019-08-26T00:00:00"/>
    <d v="2019-08-26T00:00:00"/>
    <s v="18h06"/>
    <m/>
    <s v="Danger grave et immédiat"/>
    <x v="1"/>
    <x v="0"/>
    <s v="Homme"/>
    <n v="30"/>
  </r>
  <r>
    <s v="190825-001"/>
    <n v="2"/>
    <s v="McMasterville"/>
    <d v="2019-08-25T00:00:00"/>
    <d v="2019-08-25T00:00:00"/>
    <s v="00h50"/>
    <m/>
    <s v="Tentative de suicide"/>
    <x v="1"/>
    <x v="19"/>
    <s v="Homme"/>
    <n v="27"/>
  </r>
  <r>
    <s v="190819-026"/>
    <n v="2"/>
    <s v="McMasterville"/>
    <d v="2019-08-20T00:00:00"/>
    <d v="2019-08-20T00:00:00"/>
    <s v="00h00"/>
    <m/>
    <s v="Danger grave et immédiat"/>
    <x v="1"/>
    <x v="31"/>
    <s v="Homme"/>
    <n v="19"/>
  </r>
  <r>
    <s v="190811-003"/>
    <n v="2"/>
    <s v="McMasterville"/>
    <d v="2019-08-11T00:00:00"/>
    <d v="2019-08-11T00:00:00"/>
    <s v="01h42"/>
    <m/>
    <s v="P.38 (non-consentant)"/>
    <x v="1"/>
    <x v="67"/>
    <s v="Homme"/>
    <n v="37"/>
  </r>
  <r>
    <s v="190810-015"/>
    <n v="2"/>
    <s v="McMasterville"/>
    <d v="2019-08-10T00:00:00"/>
    <d v="2019-08-10T00:00:00"/>
    <s v="19h43"/>
    <m/>
    <s v="P.38 (non-consentant)"/>
    <x v="1"/>
    <x v="51"/>
    <s v="Homme"/>
    <n v="62"/>
  </r>
  <r>
    <s v="190808-020"/>
    <n v="2"/>
    <s v="McMasterville"/>
    <d v="2019-08-08T00:00:00"/>
    <d v="2019-08-08T00:00:00"/>
    <s v="17h19"/>
    <m/>
    <s v="P.38 (non-consentant)"/>
    <x v="1"/>
    <x v="51"/>
    <s v="Homme"/>
    <n v="53"/>
  </r>
  <r>
    <s v="190808-022a"/>
    <n v="2"/>
    <s v="McMasterville"/>
    <d v="2019-08-08T00:00:00"/>
    <d v="2019-08-08T00:00:00"/>
    <s v="18h00"/>
    <m/>
    <s v="P.38 (non-consentant)"/>
    <x v="1"/>
    <x v="40"/>
    <s v="Homme"/>
    <n v="27"/>
  </r>
  <r>
    <s v="190802-006"/>
    <n v="2"/>
    <s v="McMasterville"/>
    <d v="2019-08-02T00:00:00"/>
    <d v="2019-08-02T00:00:00"/>
    <s v="09h23"/>
    <m/>
    <s v="P.38 (non-consentant)"/>
    <x v="1"/>
    <x v="7"/>
    <s v="Homme"/>
    <n v="62"/>
  </r>
  <r>
    <s v="190801-003"/>
    <n v="2"/>
    <s v="McMasterville"/>
    <d v="2019-08-01T00:00:00"/>
    <d v="2019-08-01T00:00:00"/>
    <s v="2h30"/>
    <m/>
    <s v="P.38 (non-consentant)"/>
    <x v="1"/>
    <x v="11"/>
    <s v="Homme"/>
    <n v="26"/>
  </r>
  <r>
    <s v="190801-028a"/>
    <n v="2"/>
    <s v="McMasterville"/>
    <d v="2019-08-01T00:00:00"/>
    <d v="2019-08-01T00:00:00"/>
    <s v="20h45"/>
    <s v="ACCÈS"/>
    <s v="P.38 (non-consentant)"/>
    <x v="1"/>
    <x v="61"/>
    <s v="Homme"/>
    <n v="53"/>
  </r>
  <r>
    <s v="190720-010"/>
    <n v="2"/>
    <s v="McMasterville"/>
    <d v="2019-07-20T00:00:00"/>
    <d v="2019-07-20T00:00:00"/>
    <s v="14h36"/>
    <m/>
    <s v="Danger modéré"/>
    <x v="0"/>
    <x v="0"/>
    <s v="Femme"/>
    <n v="42"/>
  </r>
  <r>
    <s v="190602-023"/>
    <n v="2"/>
    <s v="McMasterville"/>
    <d v="2019-06-02T00:00:00"/>
    <d v="2019-06-02T00:00:00"/>
    <s v="23h51"/>
    <m/>
    <m/>
    <x v="1"/>
    <x v="6"/>
    <s v="Homme"/>
    <n v="22"/>
  </r>
  <r>
    <s v="190522-013"/>
    <n v="2"/>
    <s v="McMasterville"/>
    <d v="2019-05-22T00:00:00"/>
    <d v="2019-05-22T00:00:00"/>
    <s v="14h20"/>
    <m/>
    <s v="Danger grave et immédiat"/>
    <x v="1"/>
    <x v="68"/>
    <s v="Homme"/>
    <n v="30"/>
  </r>
  <r>
    <s v="190514-013"/>
    <n v="2"/>
    <s v="McMasterville"/>
    <d v="2019-05-14T00:00:00"/>
    <d v="2019-05-14T00:00:00"/>
    <s v="12h20"/>
    <m/>
    <s v="P.38 (non-consentant)"/>
    <x v="1"/>
    <x v="3"/>
    <s v="Homme"/>
    <n v="79"/>
  </r>
  <r>
    <s v="190514-025"/>
    <n v="2"/>
    <s v="McMasterville"/>
    <d v="2019-05-14T00:00:00"/>
    <d v="2019-05-14T00:00:00"/>
    <s v="18h38"/>
    <m/>
    <s v="Danger faible"/>
    <x v="1"/>
    <x v="0"/>
    <s v="Homme"/>
    <n v="77"/>
  </r>
  <r>
    <s v="190512-020"/>
    <n v="2"/>
    <s v="McMasterville"/>
    <d v="2019-05-12T00:00:00"/>
    <d v="2019-05-12T00:00:00"/>
    <s v="16h28"/>
    <m/>
    <s v="P.38 (non-consentant)"/>
    <x v="1"/>
    <x v="69"/>
    <s v="Homme"/>
    <n v="31"/>
  </r>
  <r>
    <s v="190429-009"/>
    <n v="2"/>
    <s v="McMasterville"/>
    <d v="2019-04-29T00:00:00"/>
    <d v="2019-04-29T00:00:00"/>
    <s v="09h38"/>
    <m/>
    <m/>
    <x v="1"/>
    <x v="0"/>
    <s v="Femme"/>
    <n v="38"/>
  </r>
  <r>
    <s v="190421-001"/>
    <n v="2"/>
    <s v="McMasterville"/>
    <d v="2019-04-21T00:00:00"/>
    <d v="2019-04-21T00:00:00"/>
    <s v="01h09"/>
    <m/>
    <s v="P.38 (non-consentant)"/>
    <x v="1"/>
    <x v="11"/>
    <s v="Femme"/>
    <n v="22"/>
  </r>
  <r>
    <s v="190419-001"/>
    <n v="2"/>
    <s v="McMasterville"/>
    <d v="2019-04-19T00:00:00"/>
    <d v="2019-04-19T00:00:00"/>
    <s v="14h35"/>
    <m/>
    <s v="Danger grave et immédiat"/>
    <x v="1"/>
    <x v="27"/>
    <s v="Homme"/>
    <n v="62"/>
  </r>
  <r>
    <s v="190329-002"/>
    <n v="2"/>
    <s v="McMasterville"/>
    <d v="2019-03-29T00:00:00"/>
    <d v="2019-03-29T00:00:00"/>
    <s v="02h05"/>
    <m/>
    <s v="P.38 (non-consentant)"/>
    <x v="1"/>
    <x v="58"/>
    <s v="Homme"/>
    <n v="31"/>
  </r>
  <r>
    <s v="190323-027"/>
    <n v="2"/>
    <s v="McMasterville"/>
    <d v="2019-03-23T00:00:00"/>
    <d v="2019-03-23T00:00:00"/>
    <s v="17h35"/>
    <m/>
    <s v="Danger grave et immédiat"/>
    <x v="1"/>
    <x v="16"/>
    <s v="Homme"/>
    <n v="63"/>
  </r>
  <r>
    <s v="190313-006"/>
    <n v="2"/>
    <s v="McMasterville"/>
    <d v="2019-03-13T00:00:00"/>
    <d v="2019-03-13T00:00:00"/>
    <s v="09h27"/>
    <m/>
    <s v="P.38 (non-consentant)"/>
    <x v="1"/>
    <x v="48"/>
    <s v="Homme"/>
    <n v="66"/>
  </r>
  <r>
    <s v="190302-018"/>
    <n v="2"/>
    <s v="McMasterville"/>
    <d v="2019-03-06T00:00:00"/>
    <d v="2019-03-06T00:00:00"/>
    <s v="17h51"/>
    <m/>
    <s v="Danger modéré"/>
    <x v="1"/>
    <x v="70"/>
    <s v="Homme"/>
    <n v="15"/>
  </r>
  <r>
    <s v="190203-003"/>
    <n v="2"/>
    <s v="McMasterville"/>
    <d v="2019-02-03T00:00:00"/>
    <d v="2019-02-03T00:00:00"/>
    <s v="11h38"/>
    <m/>
    <s v="P.38 (non-consentant)"/>
    <x v="1"/>
    <x v="28"/>
    <s v="Homme"/>
    <n v="31"/>
  </r>
  <r>
    <s v="191222-017"/>
    <n v="2"/>
    <s v="Mont-Saint-Hilaire"/>
    <d v="2019-12-22T00:00:00"/>
    <d v="2019-12-22T00:00:00"/>
    <s v="18h15"/>
    <s v="ACCÈS"/>
    <s v="P.38 (non-consentant)"/>
    <x v="1"/>
    <x v="19"/>
    <s v="Femme"/>
    <n v="37"/>
  </r>
  <r>
    <s v="191222-014"/>
    <n v="2"/>
    <s v="Mont-Saint-Hilaire"/>
    <d v="2019-12-22T00:00:00"/>
    <d v="2019-12-22T00:00:00"/>
    <m/>
    <s v="ACCÈS"/>
    <s v="Danger faible"/>
    <x v="0"/>
    <x v="0"/>
    <s v="Femme"/>
    <n v="54"/>
  </r>
  <r>
    <s v="191222-003"/>
    <n v="2"/>
    <s v="Mont-Saint-Hilaire"/>
    <d v="2019-12-22T00:00:00"/>
    <d v="2019-12-22T00:00:00"/>
    <s v="02h15"/>
    <s v="ACCÈS"/>
    <s v="Danger faible"/>
    <x v="0"/>
    <x v="0"/>
    <s v="Homme"/>
    <n v="21"/>
  </r>
  <r>
    <s v="191221-03"/>
    <n v="2"/>
    <s v="Mont-Saint-Hilaire"/>
    <d v="2019-12-21T00:00:00"/>
    <d v="2019-12-21T00:00:00"/>
    <s v="03h30"/>
    <s v="CCPSHRR"/>
    <s v="Danger grave et immédiat"/>
    <x v="1"/>
    <x v="71"/>
    <s v="Femme"/>
    <n v="19"/>
  </r>
  <r>
    <s v="191219-022"/>
    <n v="2"/>
    <s v="Mont-Saint-Hilaire"/>
    <d v="2019-12-19T00:00:00"/>
    <d v="2019-12-19T00:00:00"/>
    <s v="15h00"/>
    <m/>
    <s v="P.38 (non-consentant)"/>
    <x v="1"/>
    <x v="0"/>
    <s v="Femme"/>
    <n v="66"/>
  </r>
  <r>
    <s v="191219-024"/>
    <n v="2"/>
    <s v="Mont-Saint-Hilaire"/>
    <d v="2019-12-19T00:00:00"/>
    <d v="2019-12-19T00:00:00"/>
    <s v="14h38"/>
    <s v="DPJ/CAFE"/>
    <s v="Danger faible"/>
    <x v="0"/>
    <x v="0"/>
    <s v="Homme"/>
    <n v="14"/>
  </r>
  <r>
    <s v="191213-023"/>
    <n v="2"/>
    <s v="Mont-Saint-Hilaire"/>
    <d v="2019-12-13T00:00:00"/>
    <d v="2019-12-13T00:00:00"/>
    <s v="16h17"/>
    <s v="ACCÈS"/>
    <s v="P.38 (non-consentant)"/>
    <x v="1"/>
    <x v="33"/>
    <s v="Homme"/>
    <n v="32"/>
  </r>
  <r>
    <s v="191210-011a"/>
    <n v="2"/>
    <s v="Mont-Saint-Hilaire"/>
    <d v="2019-12-11T00:00:00"/>
    <d v="2019-12-11T00:00:00"/>
    <s v="10h45"/>
    <s v="ACCÈS"/>
    <s v="Danger faible"/>
    <x v="0"/>
    <x v="0"/>
    <s v="Femme"/>
    <n v="37"/>
  </r>
  <r>
    <s v="191206-014"/>
    <n v="2"/>
    <s v="Mont-Saint-Hilaire"/>
    <d v="2019-12-06T00:00:00"/>
    <d v="2019-12-06T00:00:00"/>
    <s v="15h25"/>
    <s v="ACCÈS"/>
    <s v="Danger faible"/>
    <x v="0"/>
    <x v="0"/>
    <s v="Femme"/>
    <n v="54"/>
  </r>
  <r>
    <s v="191205-022"/>
    <n v="2"/>
    <s v="Mont-Saint-Hilaire"/>
    <d v="2019-12-05T00:00:00"/>
    <d v="2019-12-05T00:00:00"/>
    <s v="13h10"/>
    <s v="DPJ/CAFE"/>
    <s v="P.38 (non-consentant)"/>
    <x v="1"/>
    <x v="72"/>
    <s v="Femme"/>
    <n v="15"/>
  </r>
  <r>
    <s v="191205-033"/>
    <n v="2"/>
    <s v="Mont-Saint-Hilaire"/>
    <d v="2019-12-05T00:00:00"/>
    <d v="2019-12-05T00:00:00"/>
    <s v="16h40"/>
    <s v="DPJ/CAFE"/>
    <s v="Danger grave et immédiat"/>
    <x v="1"/>
    <x v="19"/>
    <s v="Homme"/>
    <n v="16"/>
  </r>
  <r>
    <s v="191203-014"/>
    <n v="2"/>
    <s v="Mont-Saint-Hilaire"/>
    <d v="2019-12-03T00:00:00"/>
    <d v="2019-12-03T00:00:00"/>
    <s v="17h00"/>
    <s v="ACCÈS"/>
    <s v="P.38 (non-consentant)"/>
    <x v="1"/>
    <x v="0"/>
    <s v="Homme"/>
    <n v="40"/>
  </r>
  <r>
    <s v="191202-029"/>
    <n v="2"/>
    <s v="Mont-Saint-Hilaire"/>
    <d v="2019-12-02T00:00:00"/>
    <d v="2019-12-02T00:00:00"/>
    <s v="22h31"/>
    <s v="ACCÈS"/>
    <s v="Danger faible"/>
    <x v="0"/>
    <x v="0"/>
    <s v="Homme"/>
    <n v="40"/>
  </r>
  <r>
    <s v="191129-010"/>
    <n v="2"/>
    <s v="Mont-Saint-Hilaire"/>
    <d v="2019-11-29T00:00:00"/>
    <d v="2019-11-29T00:00:00"/>
    <s v="13h10"/>
    <s v="DPJ/CAFE"/>
    <s v="Danger faible"/>
    <x v="0"/>
    <x v="0"/>
    <s v="Homme"/>
    <n v="14"/>
  </r>
  <r>
    <s v="191126-014"/>
    <n v="2"/>
    <s v="Mont-Saint-Hilaire"/>
    <d v="2019-11-26T00:00:00"/>
    <d v="2019-11-26T00:00:00"/>
    <s v="14h49"/>
    <s v="DPJ/CAFE"/>
    <s v="Absence de danger"/>
    <x v="0"/>
    <x v="0"/>
    <s v="Homme"/>
    <n v="12"/>
  </r>
  <r>
    <s v="191126-022"/>
    <n v="2"/>
    <s v="Mont-Saint-Hilaire"/>
    <d v="2019-11-26T00:00:00"/>
    <d v="2019-11-26T00:00:00"/>
    <s v="17h20"/>
    <s v="ACCÈS"/>
    <s v="Danger faible"/>
    <x v="0"/>
    <x v="0"/>
    <s v="Homme"/>
    <n v="32"/>
  </r>
  <r>
    <s v="191124-010"/>
    <n v="2"/>
    <s v="Mont-Saint-Hilaire"/>
    <d v="2019-11-24T00:00:00"/>
    <d v="2019-11-24T00:00:00"/>
    <s v="11h13"/>
    <s v="ACCÈS"/>
    <s v="Absence de danger"/>
    <x v="0"/>
    <x v="0"/>
    <s v="Homme"/>
    <n v="26"/>
  </r>
  <r>
    <s v="191122-021"/>
    <n v="2"/>
    <s v="Mont-Saint-Hilaire"/>
    <d v="2019-11-22T00:00:00"/>
    <d v="2019-11-22T00:00:00"/>
    <s v="16h45"/>
    <s v="ACCÈS"/>
    <s v="Absence de danger"/>
    <x v="0"/>
    <x v="0"/>
    <s v="Homme"/>
    <n v="59"/>
  </r>
  <r>
    <s v="191121-018"/>
    <n v="2"/>
    <s v="Mont-Saint-Hilaire"/>
    <d v="2019-11-21T00:00:00"/>
    <d v="2019-11-21T00:00:00"/>
    <m/>
    <s v="ACCÈS"/>
    <s v="Danger faible"/>
    <x v="0"/>
    <x v="0"/>
    <s v="Femme"/>
    <n v="29"/>
  </r>
  <r>
    <s v="191117-015a"/>
    <n v="2"/>
    <s v="Mont-Saint-Hilaire"/>
    <d v="2019-11-17T00:00:00"/>
    <d v="2019-11-17T00:00:00"/>
    <s v="18h20"/>
    <s v="ACCÈS"/>
    <s v="Absence de danger"/>
    <x v="0"/>
    <x v="0"/>
    <s v="Homme"/>
    <n v="48"/>
  </r>
  <r>
    <s v="191112-005"/>
    <n v="2"/>
    <s v="Mont-Saint-Hilaire"/>
    <d v="2019-11-12T00:00:00"/>
    <d v="2019-11-12T00:00:00"/>
    <s v="07h16"/>
    <m/>
    <s v="Tentative de suicide"/>
    <x v="1"/>
    <x v="54"/>
    <s v="Femme"/>
    <n v="18"/>
  </r>
  <r>
    <s v="191110-015"/>
    <n v="2"/>
    <s v="Mont-Saint-Hilaire"/>
    <d v="2019-11-10T00:00:00"/>
    <d v="2019-11-10T00:00:00"/>
    <s v="15h45"/>
    <s v="ACCÈS"/>
    <s v="Danger faible"/>
    <x v="0"/>
    <x v="0"/>
    <s v="Homme"/>
    <n v="65"/>
  </r>
  <r>
    <s v="191107-002"/>
    <n v="2"/>
    <s v="Mont-Saint-Hilaire"/>
    <d v="2019-11-07T00:00:00"/>
    <d v="2019-11-07T00:00:00"/>
    <s v="00h17"/>
    <s v="ACCÈS"/>
    <s v="Danger grave mais non immédiat"/>
    <x v="0"/>
    <x v="0"/>
    <s v="Homme"/>
    <n v="32"/>
  </r>
  <r>
    <s v="191106-026"/>
    <n v="2"/>
    <s v="Mont-Saint-Hilaire"/>
    <d v="2019-11-06T00:00:00"/>
    <d v="2019-11-06T00:00:00"/>
    <s v="19h30"/>
    <s v="ACCÈS"/>
    <s v="Danger faible"/>
    <x v="0"/>
    <x v="0"/>
    <s v="Homme"/>
    <n v="20"/>
  </r>
  <r>
    <s v="191102-029"/>
    <n v="2"/>
    <s v="Mont-Saint-Hilaire"/>
    <d v="2019-11-02T00:00:00"/>
    <d v="2019-11-02T00:00:00"/>
    <s v="01h30"/>
    <s v="ACCÈS"/>
    <s v="Danger faible"/>
    <x v="0"/>
    <x v="0"/>
    <s v="Femme"/>
    <n v="21"/>
  </r>
  <r>
    <s v="191102-006"/>
    <n v="2"/>
    <s v="Mont-Saint-Hilaire"/>
    <d v="2019-11-02T00:00:00"/>
    <d v="2019-11-02T00:00:00"/>
    <s v="07h20"/>
    <s v="ACCÈS"/>
    <s v="Danger faible"/>
    <x v="0"/>
    <x v="0"/>
    <s v="Homme"/>
    <n v="29"/>
  </r>
  <r>
    <s v="191028-024"/>
    <n v="2"/>
    <s v="Mont-Saint-Hilaire"/>
    <d v="2019-10-28T00:00:00"/>
    <d v="2019-10-28T00:00:00"/>
    <s v="18h00"/>
    <s v="DPJ/CAFE"/>
    <s v="P.38 (non-consentant)"/>
    <x v="1"/>
    <x v="10"/>
    <s v="Femme"/>
    <n v="14"/>
  </r>
  <r>
    <s v="191024-019"/>
    <n v="2"/>
    <s v="Mont-Saint-Hilaire"/>
    <d v="2019-10-24T00:00:00"/>
    <d v="2019-10-24T00:00:00"/>
    <s v="18h30"/>
    <m/>
    <s v="Tentative de suicide"/>
    <x v="1"/>
    <x v="3"/>
    <s v="Femme"/>
    <n v="73"/>
  </r>
  <r>
    <s v="191023-009A"/>
    <n v="2"/>
    <s v="Mont-Saint-Hilaire"/>
    <d v="2019-10-23T00:00:00"/>
    <d v="2019-10-23T00:00:00"/>
    <s v="13h00"/>
    <s v="DPJ/CAFE"/>
    <s v="P.38 (non-consentant)"/>
    <x v="1"/>
    <x v="10"/>
    <s v="Femme"/>
    <n v="13"/>
  </r>
  <r>
    <s v="191022-032"/>
    <n v="2"/>
    <s v="Mont-Saint-Hilaire"/>
    <d v="2019-10-22T00:00:00"/>
    <d v="2019-10-22T00:00:00"/>
    <s v="20h13"/>
    <m/>
    <s v="Absence de danger"/>
    <x v="0"/>
    <x v="0"/>
    <s v="Homme"/>
    <n v="77"/>
  </r>
  <r>
    <s v="191019-032b"/>
    <n v="2"/>
    <s v="Mont-Saint-Hilaire"/>
    <d v="2019-10-19T00:00:00"/>
    <d v="2019-10-19T00:00:00"/>
    <s v="13h30"/>
    <s v="DPJ/CAFE"/>
    <s v="P.38 (non-consentant)"/>
    <x v="1"/>
    <x v="73"/>
    <s v="Homme"/>
    <n v="16"/>
  </r>
  <r>
    <s v="191019-031"/>
    <n v="2"/>
    <s v="Mont-Saint-Hilaire"/>
    <d v="2019-10-19T00:00:00"/>
    <d v="2019-10-19T00:00:00"/>
    <s v="18h12"/>
    <s v="CCPSHRR"/>
    <s v="Danger grave mais non immédiat"/>
    <x v="0"/>
    <x v="0"/>
    <s v="Homme"/>
    <n v="34"/>
  </r>
  <r>
    <s v="191018-003"/>
    <n v="2"/>
    <s v="Mont-Saint-Hilaire"/>
    <d v="2019-10-18T00:00:00"/>
    <d v="2019-10-18T00:00:00"/>
    <s v="03h45"/>
    <s v="CCPSHRR"/>
    <s v="Danger grave et immédiat"/>
    <x v="1"/>
    <x v="19"/>
    <s v="Homme"/>
    <n v="55"/>
  </r>
  <r>
    <s v="191016-017"/>
    <n v="2"/>
    <s v="Mont-Saint-Hilaire"/>
    <d v="2019-10-16T00:00:00"/>
    <d v="2019-10-16T00:00:00"/>
    <s v="17h30"/>
    <s v="CCPSHRR"/>
    <s v="Danger faible"/>
    <x v="0"/>
    <x v="0"/>
    <s v="Homme"/>
    <n v="55"/>
  </r>
  <r>
    <s v="191004-010"/>
    <n v="2"/>
    <s v="Mont-Saint-Hilaire"/>
    <d v="2019-10-14T00:00:00"/>
    <d v="2019-10-14T00:00:00"/>
    <s v="11h50"/>
    <m/>
    <s v="Danger faible"/>
    <x v="0"/>
    <x v="0"/>
    <s v="Homme"/>
    <n v="47"/>
  </r>
  <r>
    <s v="191008-037"/>
    <n v="2"/>
    <s v="Mont-Saint-Hilaire"/>
    <d v="2019-10-08T00:00:00"/>
    <d v="2019-10-08T00:00:00"/>
    <s v="23h57"/>
    <s v="ACCÈS"/>
    <s v="Danger faible"/>
    <x v="0"/>
    <x v="0"/>
    <s v="Homme"/>
    <n v="24"/>
  </r>
  <r>
    <s v="190924-021"/>
    <n v="2"/>
    <s v="Mont-Saint-Hilaire"/>
    <d v="2019-09-24T00:00:00"/>
    <d v="2019-09-24T00:00:00"/>
    <s v="15h30"/>
    <m/>
    <s v="Tentative de suicide"/>
    <x v="1"/>
    <x v="10"/>
    <s v="Homme"/>
    <n v="14"/>
  </r>
  <r>
    <s v="190920-014"/>
    <n v="2"/>
    <s v="Mont-Saint-Hilaire"/>
    <d v="2019-09-20T00:00:00"/>
    <d v="2019-09-20T00:00:00"/>
    <s v="11h50"/>
    <s v="ACCÈS"/>
    <s v="Absence de danger"/>
    <x v="0"/>
    <x v="0"/>
    <s v="Femme"/>
    <n v="72"/>
  </r>
  <r>
    <s v="190909-028"/>
    <n v="2"/>
    <s v="Mont-Saint-Hilaire"/>
    <d v="2019-09-09T00:00:00"/>
    <d v="2019-09-09T00:00:00"/>
    <s v="16h09"/>
    <s v="DPJ/CAFE"/>
    <s v="Danger faible"/>
    <x v="0"/>
    <x v="0"/>
    <s v="Femme"/>
    <n v="16"/>
  </r>
  <r>
    <s v="190908-018"/>
    <n v="2"/>
    <s v="Mont-Saint-Hilaire"/>
    <d v="2019-09-08T00:00:00"/>
    <d v="2019-09-08T00:00:00"/>
    <s v="20h29"/>
    <m/>
    <s v="P.38 (non-consentant)"/>
    <x v="1"/>
    <x v="33"/>
    <s v="Homme"/>
    <n v="29"/>
  </r>
  <r>
    <s v="190829-039"/>
    <n v="2"/>
    <s v="Mont-Saint-Hilaire"/>
    <d v="2019-08-29T00:00:00"/>
    <d v="2019-08-29T00:00:00"/>
    <s v="22h14"/>
    <m/>
    <s v="P.38 (non-consentant)"/>
    <x v="1"/>
    <x v="68"/>
    <s v="Homme"/>
    <n v="27"/>
  </r>
  <r>
    <s v="190823-020"/>
    <n v="2"/>
    <s v="Mont-Saint-Hilaire"/>
    <d v="2019-08-23T00:00:00"/>
    <d v="2019-08-23T00:00:00"/>
    <s v="15h40"/>
    <s v="DIVERS"/>
    <s v="P.38 (non-consentant)"/>
    <x v="1"/>
    <x v="7"/>
    <s v="Femme"/>
    <n v="16"/>
  </r>
  <r>
    <s v="190820-043"/>
    <n v="2"/>
    <s v="Mont-Saint-Hilaire"/>
    <d v="2019-08-20T00:00:00"/>
    <d v="2019-08-20T00:00:00"/>
    <s v="22h15"/>
    <s v="DPJ/CAFE"/>
    <s v="Danger faible"/>
    <x v="0"/>
    <x v="0"/>
    <s v="Femme"/>
    <n v="15"/>
  </r>
  <r>
    <s v="190818-006"/>
    <n v="2"/>
    <s v="Mont-Saint-Hilaire"/>
    <d v="2019-08-19T00:00:00"/>
    <d v="2019-08-19T00:00:00"/>
    <s v="09h30"/>
    <m/>
    <s v="P.38 (non-consentant)"/>
    <x v="1"/>
    <x v="74"/>
    <s v="Femme"/>
    <n v="83"/>
  </r>
  <r>
    <s v="190815-007"/>
    <n v="2"/>
    <s v="Mont-Saint-Hilaire"/>
    <d v="2019-08-15T00:00:00"/>
    <d v="2019-08-15T00:00:00"/>
    <s v="10h30"/>
    <m/>
    <s v="P.38 (non-consentant)"/>
    <x v="1"/>
    <x v="75"/>
    <s v="Femme"/>
    <n v="42"/>
  </r>
  <r>
    <s v="190807-023"/>
    <n v="2"/>
    <s v="Mont-Saint-Hilaire"/>
    <d v="2019-08-07T00:00:00"/>
    <d v="2019-08-07T00:00:00"/>
    <s v="16h36"/>
    <m/>
    <s v="P.38 (non-consentant)"/>
    <x v="1"/>
    <x v="17"/>
    <s v="Femme"/>
    <n v="19"/>
  </r>
  <r>
    <s v="190804-021"/>
    <n v="2"/>
    <s v="Mont-Saint-Hilaire"/>
    <d v="2019-08-04T00:00:00"/>
    <d v="2019-08-04T00:00:00"/>
    <s v="19h36"/>
    <m/>
    <s v="Tentative de suicide"/>
    <x v="1"/>
    <x v="15"/>
    <s v="Homme"/>
    <n v="82"/>
  </r>
  <r>
    <s v="190804-025"/>
    <n v="2"/>
    <s v="Mont-Saint-Hilaire"/>
    <d v="2019-08-04T00:00:00"/>
    <d v="2019-08-04T00:00:00"/>
    <s v="21h00"/>
    <m/>
    <s v="P.38 (non-consentant)"/>
    <x v="1"/>
    <x v="53"/>
    <s v="Homme"/>
    <n v="39"/>
  </r>
  <r>
    <s v="190802-032"/>
    <n v="2"/>
    <s v="Mont-Saint-Hilaire"/>
    <d v="2019-08-02T00:00:00"/>
    <d v="2019-08-02T00:00:00"/>
    <s v="23h30"/>
    <m/>
    <s v="P.38 (non-consentant)"/>
    <x v="1"/>
    <x v="53"/>
    <s v="Homme"/>
    <n v="93"/>
  </r>
  <r>
    <s v="190725-022"/>
    <n v="2"/>
    <s v="Mont-Saint-Hilaire"/>
    <d v="2019-07-25T00:00:00"/>
    <d v="2019-07-25T00:00:00"/>
    <s v="19h40"/>
    <m/>
    <s v="P.38 (non-consentant)"/>
    <x v="1"/>
    <x v="74"/>
    <s v="Homme"/>
    <n v="57"/>
  </r>
  <r>
    <s v="190725-003"/>
    <n v="2"/>
    <s v="Mont-Saint-Hilaire"/>
    <d v="2019-07-25T00:00:00"/>
    <d v="2019-07-25T00:00:00"/>
    <s v="8h45"/>
    <m/>
    <s v="P.38 (non-consentant)"/>
    <x v="1"/>
    <x v="15"/>
    <s v="Homme"/>
    <n v="20"/>
  </r>
  <r>
    <s v="190713-002"/>
    <n v="2"/>
    <s v="Mont-Saint-Hilaire"/>
    <d v="2019-07-13T00:00:00"/>
    <d v="2019-07-13T00:00:00"/>
    <s v="02H14"/>
    <m/>
    <m/>
    <x v="1"/>
    <x v="52"/>
    <s v="Femme"/>
    <n v="54"/>
  </r>
  <r>
    <s v="190713-003"/>
    <n v="2"/>
    <s v="Mont-Saint-Hilaire"/>
    <d v="2019-07-13T00:00:00"/>
    <d v="2019-07-13T00:00:00"/>
    <s v="03h30"/>
    <m/>
    <s v="Tentative de suicide"/>
    <x v="1"/>
    <x v="27"/>
    <s v="Femme"/>
    <n v="60"/>
  </r>
  <r>
    <s v="190702-034"/>
    <n v="2"/>
    <s v="Mont-Saint-Hilaire"/>
    <d v="2019-07-02T00:00:00"/>
    <d v="2019-07-02T00:00:00"/>
    <m/>
    <m/>
    <m/>
    <x v="0"/>
    <x v="0"/>
    <s v="Homme"/>
    <n v="33"/>
  </r>
  <r>
    <s v="190628-023"/>
    <n v="2"/>
    <s v="Mont-Saint-Hilaire"/>
    <d v="2019-06-28T00:00:00"/>
    <d v="2019-06-28T00:00:00"/>
    <s v="18h48"/>
    <m/>
    <s v="Tentative de suicide"/>
    <x v="1"/>
    <x v="2"/>
    <s v="Femme"/>
    <n v="29"/>
  </r>
  <r>
    <s v="190625-016"/>
    <n v="2"/>
    <s v="Mont-Saint-Hilaire"/>
    <d v="2019-06-25T00:00:00"/>
    <d v="2019-06-25T00:00:00"/>
    <s v="15h45"/>
    <m/>
    <s v="Absence de danger"/>
    <x v="0"/>
    <x v="0"/>
    <s v="Homme"/>
    <n v="23"/>
  </r>
  <r>
    <s v="190625-023"/>
    <n v="2"/>
    <s v="Mont-Saint-Hilaire"/>
    <d v="2019-06-25T00:00:00"/>
    <d v="2019-06-25T00:00:00"/>
    <s v="18h07"/>
    <s v="DPJ/CAFE"/>
    <s v="Absence de danger"/>
    <x v="0"/>
    <x v="0"/>
    <s v="Homme"/>
    <n v="14"/>
  </r>
  <r>
    <s v="190621-027"/>
    <n v="2"/>
    <s v="Mont-Saint-Hilaire"/>
    <d v="2019-06-21T00:00:00"/>
    <d v="2019-06-21T00:00:00"/>
    <s v="18h26"/>
    <m/>
    <s v="P.38 (non-consentant)"/>
    <x v="1"/>
    <x v="10"/>
    <s v="Homme"/>
    <n v="90"/>
  </r>
  <r>
    <s v="190613-017"/>
    <n v="2"/>
    <s v="Mont-Saint-Hilaire"/>
    <d v="2019-06-13T00:00:00"/>
    <d v="2019-06-13T00:00:00"/>
    <s v="12H22"/>
    <m/>
    <s v="P.38 (non-consentant)"/>
    <x v="1"/>
    <x v="10"/>
    <s v="Femme"/>
    <n v="77"/>
  </r>
  <r>
    <n v="190612011"/>
    <n v="2"/>
    <s v="Mont-Saint-Hilaire"/>
    <d v="2019-06-12T00:00:00"/>
    <d v="2019-06-12T00:00:00"/>
    <s v="  ?"/>
    <m/>
    <s v="P.38 (non-consentant)"/>
    <x v="1"/>
    <x v="7"/>
    <s v="Femme"/>
    <n v="16"/>
  </r>
  <r>
    <s v="190603-008"/>
    <n v="2"/>
    <s v="Mont-Saint-Hilaire"/>
    <d v="2019-06-03T00:00:00"/>
    <d v="2019-06-03T00:00:00"/>
    <s v="10h58"/>
    <m/>
    <s v="P.38 (non-consentant)"/>
    <x v="1"/>
    <x v="3"/>
    <s v="Femme"/>
    <n v="44"/>
  </r>
  <r>
    <s v="190531-018"/>
    <n v="2"/>
    <s v="Mont-Saint-Hilaire"/>
    <d v="2019-05-31T00:00:00"/>
    <d v="2019-05-31T00:00:00"/>
    <s v="14h40"/>
    <s v="DPJ/CAFE"/>
    <s v="P.38 (non-consentant)"/>
    <x v="1"/>
    <x v="8"/>
    <s v="Femme"/>
    <n v="16"/>
  </r>
  <r>
    <s v="190531-020"/>
    <n v="2"/>
    <s v="Mont-Saint-Hilaire"/>
    <d v="2019-05-31T00:00:00"/>
    <d v="2019-05-31T00:00:00"/>
    <s v="15h15"/>
    <m/>
    <s v="Danger grave et immédiat"/>
    <x v="1"/>
    <x v="48"/>
    <s v="Homme"/>
    <n v="75"/>
  </r>
  <r>
    <s v="190524-016"/>
    <n v="2"/>
    <s v="Mont-Saint-Hilaire"/>
    <d v="2019-05-24T00:00:00"/>
    <d v="2019-05-24T00:00:00"/>
    <s v="15h43"/>
    <s v="DPJ/CAFE"/>
    <s v="Danger faible"/>
    <x v="0"/>
    <x v="0"/>
    <s v="Homme"/>
    <n v="12"/>
  </r>
  <r>
    <s v="190521-036"/>
    <n v="2"/>
    <s v="Mont-Saint-Hilaire"/>
    <d v="2019-05-21T00:00:00"/>
    <d v="2019-05-21T00:00:00"/>
    <s v="23h17"/>
    <s v="DPJ/CAFE"/>
    <s v="P.38 (non-consentant)"/>
    <x v="1"/>
    <x v="74"/>
    <s v="Femme"/>
    <n v="15"/>
  </r>
  <r>
    <s v="190517-034"/>
    <n v="2"/>
    <s v="Mont-Saint-Hilaire"/>
    <d v="2019-05-17T00:00:00"/>
    <d v="2019-05-17T00:00:00"/>
    <s v="21h20"/>
    <m/>
    <s v="P.38 (non-consentant)"/>
    <x v="1"/>
    <x v="24"/>
    <s v="Homme"/>
    <n v="32"/>
  </r>
  <r>
    <s v="190515-024"/>
    <n v="2"/>
    <s v="Mont-Saint-Hilaire"/>
    <d v="2019-05-15T00:00:00"/>
    <d v="2019-05-15T00:00:00"/>
    <s v="20h20"/>
    <m/>
    <s v="Danger grave et immédiat"/>
    <x v="1"/>
    <x v="19"/>
    <s v="Homme"/>
    <n v="29"/>
  </r>
  <r>
    <s v="190514-001"/>
    <n v="2"/>
    <s v="Mont-Saint-Hilaire"/>
    <d v="2019-05-14T00:00:00"/>
    <d v="2019-05-14T00:00:00"/>
    <s v="00h30"/>
    <m/>
    <s v="Tentative de suicide"/>
    <x v="1"/>
    <x v="49"/>
    <s v="Homme"/>
    <n v="55"/>
  </r>
  <r>
    <s v="190429-033A"/>
    <n v="2"/>
    <s v="Mont-Saint-Hilaire"/>
    <d v="2019-04-29T00:00:00"/>
    <d v="2019-04-29T00:00:00"/>
    <s v="21h40"/>
    <m/>
    <s v="P.38 (non-consentant)"/>
    <x v="1"/>
    <x v="10"/>
    <s v="Femme"/>
    <n v="39"/>
  </r>
  <r>
    <s v="190429-033"/>
    <n v="2"/>
    <s v="Mont-Saint-Hilaire"/>
    <d v="2019-04-29T00:00:00"/>
    <d v="2019-04-29T00:00:00"/>
    <s v="21h40"/>
    <m/>
    <s v="P.38 (non-consentant)"/>
    <x v="1"/>
    <x v="10"/>
    <s v="Homme"/>
    <n v="30"/>
  </r>
  <r>
    <s v="190426-008"/>
    <n v="2"/>
    <s v="Mont-Saint-Hilaire"/>
    <d v="2019-04-26T00:00:00"/>
    <d v="2019-04-26T00:00:00"/>
    <s v="11h56"/>
    <m/>
    <s v="P.38 (non-consentant)"/>
    <x v="1"/>
    <x v="64"/>
    <s v="Homme"/>
    <n v="48"/>
  </r>
  <r>
    <s v="190412-017"/>
    <n v="2"/>
    <s v="Mont-Saint-Hilaire"/>
    <d v="2019-04-12T00:00:00"/>
    <d v="2019-04-12T00:00:00"/>
    <s v="17h25"/>
    <m/>
    <s v="P.38 (non-consentant)"/>
    <x v="1"/>
    <x v="19"/>
    <s v="Femme"/>
    <n v="25"/>
  </r>
  <r>
    <s v="190403-019"/>
    <n v="2"/>
    <s v="Mont-Saint-Hilaire"/>
    <d v="2019-04-03T00:00:00"/>
    <d v="2019-04-03T00:00:00"/>
    <s v="17h24"/>
    <m/>
    <s v="Danger grave et immédiat"/>
    <x v="1"/>
    <x v="4"/>
    <s v="Femme"/>
    <n v="90"/>
  </r>
  <r>
    <s v="190403-017"/>
    <n v="2"/>
    <s v="Mont-Saint-Hilaire"/>
    <d v="2019-04-03T00:00:00"/>
    <d v="2019-04-03T00:00:00"/>
    <s v="16h25"/>
    <s v="DIVERS"/>
    <s v="Danger grave et immédiat"/>
    <x v="1"/>
    <x v="0"/>
    <s v="Homme"/>
    <n v="61"/>
  </r>
  <r>
    <s v="190331-008"/>
    <n v="2"/>
    <s v="Mont-Saint-Hilaire"/>
    <d v="2019-03-31T00:00:00"/>
    <d v="2019-03-31T00:00:00"/>
    <s v="17h00"/>
    <m/>
    <s v="P.38 (non-consentant)"/>
    <x v="0"/>
    <x v="0"/>
    <s v="Homme"/>
    <n v="31"/>
  </r>
  <r>
    <s v="190324-006"/>
    <n v="2"/>
    <s v="Mont-Saint-Hilaire"/>
    <d v="2019-03-24T00:00:00"/>
    <d v="2019-03-24T00:00:00"/>
    <s v="10h00"/>
    <s v="DIVERS"/>
    <s v="Absence de danger"/>
    <x v="0"/>
    <x v="0"/>
    <s v="Femme"/>
    <n v="45"/>
  </r>
  <r>
    <s v="190322-001A"/>
    <n v="2"/>
    <s v="Mont-Saint-Hilaire"/>
    <d v="2019-03-22T00:00:00"/>
    <d v="2019-03-22T00:00:00"/>
    <s v="02h30"/>
    <m/>
    <s v="P.38 (non-consentant)"/>
    <x v="1"/>
    <x v="10"/>
    <s v="Homme"/>
    <n v="80"/>
  </r>
  <r>
    <s v="190122-001"/>
    <n v="2"/>
    <s v="Mont-Saint-Hilaire"/>
    <d v="2019-03-22T00:00:00"/>
    <d v="2019-03-22T00:00:00"/>
    <s v="02h30"/>
    <m/>
    <s v="Danger grave et immédiat"/>
    <x v="1"/>
    <x v="10"/>
    <s v="Homme"/>
    <n v="80"/>
  </r>
  <r>
    <s v="190317-007"/>
    <n v="2"/>
    <s v="Mont-Saint-Hilaire"/>
    <d v="2019-03-17T00:00:00"/>
    <d v="2019-03-17T00:00:00"/>
    <s v="15h30"/>
    <m/>
    <s v="P.38 (non-consentant)"/>
    <x v="1"/>
    <x v="24"/>
    <s v="Femme"/>
    <n v="15"/>
  </r>
  <r>
    <s v="190316-001"/>
    <n v="2"/>
    <s v="Mont-Saint-Hilaire"/>
    <d v="2019-03-16T00:00:00"/>
    <d v="2019-03-16T00:00:00"/>
    <s v="02h11"/>
    <m/>
    <s v="Danger grave et immédiat"/>
    <x v="1"/>
    <x v="31"/>
    <s v="Homme"/>
    <n v="23"/>
  </r>
  <r>
    <s v="190315-012"/>
    <n v="2"/>
    <s v="Mont-Saint-Hilaire"/>
    <d v="2019-03-15T00:00:00"/>
    <d v="2019-03-15T00:00:00"/>
    <s v="11h30"/>
    <m/>
    <s v="P.38 (non-consentant)"/>
    <x v="1"/>
    <x v="5"/>
    <s v="Femme"/>
    <n v="14"/>
  </r>
  <r>
    <s v="190311-023"/>
    <n v="2"/>
    <s v="Mont-Saint-Hilaire"/>
    <d v="2019-03-11T00:00:00"/>
    <d v="2019-03-11T00:00:00"/>
    <s v="23h30"/>
    <m/>
    <s v="P.38 (non-consentant)"/>
    <x v="1"/>
    <x v="27"/>
    <m/>
    <m/>
  </r>
  <r>
    <s v="190307-010"/>
    <n v="2"/>
    <s v="Mont-Saint-Hilaire"/>
    <d v="2019-03-07T00:00:00"/>
    <d v="2019-03-07T00:00:00"/>
    <s v="13h00"/>
    <m/>
    <s v="P.38 (non-consentant)"/>
    <x v="1"/>
    <x v="69"/>
    <s v="Femme"/>
    <n v="54"/>
  </r>
  <r>
    <s v="190206-026"/>
    <n v="2"/>
    <s v="Mont-Saint-Hilaire"/>
    <d v="2019-02-06T00:00:00"/>
    <d v="2019-02-06T00:00:00"/>
    <s v="16h00"/>
    <m/>
    <s v="Danger grave et immédiat"/>
    <x v="1"/>
    <x v="58"/>
    <s v="Homme"/>
    <n v="61"/>
  </r>
  <r>
    <s v="190205-013"/>
    <n v="2"/>
    <s v="Mont-Saint-Hilaire"/>
    <d v="2019-02-05T00:00:00"/>
    <d v="2019-02-05T00:00:00"/>
    <s v="12h04"/>
    <m/>
    <s v="P.38 (non-consentant)"/>
    <x v="1"/>
    <x v="76"/>
    <s v="Femme"/>
    <n v="17"/>
  </r>
  <r>
    <s v="190124-010"/>
    <n v="2"/>
    <s v="Mont-Saint-Hilaire"/>
    <d v="2019-01-24T00:00:00"/>
    <d v="2019-01-24T00:00:00"/>
    <s v="11h00"/>
    <m/>
    <s v="Danger faible"/>
    <x v="0"/>
    <x v="0"/>
    <s v="Homme"/>
    <n v="29"/>
  </r>
  <r>
    <s v="190119-002"/>
    <n v="2"/>
    <s v="Mont-Saint-Hilaire"/>
    <d v="2019-01-19T00:00:00"/>
    <d v="2019-01-19T00:00:00"/>
    <s v="01h18"/>
    <m/>
    <s v="P.38 (non-consentant)"/>
    <x v="1"/>
    <x v="77"/>
    <s v="Femme"/>
    <n v="17"/>
  </r>
  <r>
    <s v="190118-028"/>
    <n v="2"/>
    <s v="Mont-Saint-Hilaire"/>
    <d v="2019-01-18T00:00:00"/>
    <d v="2019-01-18T00:00:00"/>
    <s v="21h45"/>
    <m/>
    <s v="P.38 (non-consentant)"/>
    <x v="1"/>
    <x v="78"/>
    <s v="Homme"/>
    <n v="76"/>
  </r>
  <r>
    <s v="190111-021"/>
    <n v="2"/>
    <s v="Mont-Saint-Hilaire"/>
    <d v="2019-01-11T00:00:00"/>
    <d v="2019-01-11T00:00:00"/>
    <s v="23h04"/>
    <s v="DPJ/CAFE"/>
    <s v="P.38 (non-consentant)"/>
    <x v="1"/>
    <x v="79"/>
    <s v="Femme"/>
    <n v="14"/>
  </r>
  <r>
    <s v="191220-033"/>
    <n v="2"/>
    <s v="Otterburn Park"/>
    <d v="2019-12-20T00:00:00"/>
    <d v="2019-12-20T00:00:00"/>
    <s v="21h10"/>
    <s v="DPJ/CAFE"/>
    <s v="P.38 (non-consentant)"/>
    <x v="1"/>
    <x v="9"/>
    <s v="Homme"/>
    <n v="17"/>
  </r>
  <r>
    <s v="191122-013"/>
    <n v="2"/>
    <s v="Otterburn Park"/>
    <d v="2019-11-22T00:00:00"/>
    <d v="2019-11-22T00:00:00"/>
    <s v="10h45"/>
    <s v="ACCÈS"/>
    <s v="Danger faible"/>
    <x v="0"/>
    <x v="0"/>
    <s v="Femme"/>
    <n v="57"/>
  </r>
  <r>
    <s v="191122-004"/>
    <n v="2"/>
    <s v="Otterburn Park"/>
    <d v="2019-11-22T00:00:00"/>
    <d v="2019-11-22T00:00:00"/>
    <s v="08h35"/>
    <m/>
    <s v="Tentative de suicide"/>
    <x v="1"/>
    <x v="0"/>
    <s v="Homme"/>
    <n v="29"/>
  </r>
  <r>
    <s v="190905-02"/>
    <n v="2"/>
    <s v="Otterburn Park"/>
    <d v="2019-09-05T00:00:00"/>
    <d v="2019-09-05T00:00:00"/>
    <s v="03h02"/>
    <m/>
    <s v="Tentative de suicide"/>
    <x v="1"/>
    <x v="61"/>
    <s v="Homme"/>
    <n v="35"/>
  </r>
  <r>
    <s v="190811-002"/>
    <n v="2"/>
    <s v="Otterburn Park"/>
    <d v="2019-08-11T00:00:00"/>
    <d v="2019-08-11T00:00:00"/>
    <s v="01h58"/>
    <m/>
    <s v="P.38 (non-consentant)"/>
    <x v="1"/>
    <x v="25"/>
    <s v="Homme"/>
    <n v="17"/>
  </r>
  <r>
    <s v="190729-002"/>
    <n v="2"/>
    <s v="Otterburn Park"/>
    <d v="2019-07-29T00:00:00"/>
    <d v="2019-07-29T00:00:00"/>
    <s v="03h35"/>
    <s v="DPJ/CAFE"/>
    <s v="P.38 (non-consentant)"/>
    <x v="1"/>
    <x v="19"/>
    <s v="Femme"/>
    <n v="16"/>
  </r>
  <r>
    <s v="190727-027"/>
    <n v="2"/>
    <s v="Otterburn Park"/>
    <d v="2019-07-27T00:00:00"/>
    <d v="2019-07-27T00:00:00"/>
    <s v="21h05"/>
    <m/>
    <s v="Absence de danger"/>
    <x v="0"/>
    <x v="0"/>
    <s v="Femme"/>
    <n v="36"/>
  </r>
  <r>
    <s v="190722-030"/>
    <n v="2"/>
    <s v="Otterburn Park"/>
    <d v="2019-07-22T00:00:00"/>
    <d v="2019-07-22T00:00:00"/>
    <s v="21h56"/>
    <m/>
    <s v="P.38 (non-consentant)"/>
    <x v="1"/>
    <x v="18"/>
    <s v="Femme"/>
    <n v="13"/>
  </r>
  <r>
    <s v="190623-007"/>
    <n v="2"/>
    <s v="Otterburn Park"/>
    <d v="2019-06-23T00:00:00"/>
    <d v="2019-06-23T00:00:00"/>
    <s v="2H55"/>
    <m/>
    <s v="P.38 (non-consentant)"/>
    <x v="1"/>
    <x v="4"/>
    <s v="Homme"/>
    <n v="32"/>
  </r>
  <r>
    <s v="190622-004"/>
    <n v="2"/>
    <s v="Otterburn Park"/>
    <d v="2019-06-22T00:00:00"/>
    <d v="2019-06-22T00:00:00"/>
    <s v="7h20"/>
    <m/>
    <s v="P.38 (non-consentant)"/>
    <x v="1"/>
    <x v="49"/>
    <s v="Femme"/>
    <n v="55"/>
  </r>
  <r>
    <s v="190519-023"/>
    <n v="2"/>
    <s v="Otterburn Park"/>
    <d v="2019-05-19T00:00:00"/>
    <d v="2019-05-19T00:00:00"/>
    <s v="22h17"/>
    <m/>
    <s v="P.38 (non-consentant)"/>
    <x v="1"/>
    <x v="7"/>
    <s v="Femme"/>
    <n v="36"/>
  </r>
  <r>
    <s v="190507-002"/>
    <n v="2"/>
    <s v="Otterburn Park"/>
    <d v="2019-05-07T00:00:00"/>
    <d v="2019-05-07T00:00:00"/>
    <s v="05h45"/>
    <m/>
    <s v="P.38 (non-consentant)"/>
    <x v="1"/>
    <x v="3"/>
    <s v="Femme"/>
    <n v="57"/>
  </r>
  <r>
    <s v="190430-025"/>
    <n v="2"/>
    <s v="Otterburn Park"/>
    <d v="2019-04-30T00:00:00"/>
    <d v="2019-04-30T00:00:00"/>
    <s v="17h20"/>
    <m/>
    <s v="P.38 (non-consentant)"/>
    <x v="1"/>
    <x v="4"/>
    <s v="Femme"/>
    <n v="57"/>
  </r>
  <r>
    <s v="190407-004"/>
    <n v="2"/>
    <s v="Otterburn Park"/>
    <d v="2019-04-07T00:00:00"/>
    <d v="2019-04-07T00:00:00"/>
    <m/>
    <m/>
    <s v="P.38 (non-consentant)"/>
    <x v="1"/>
    <x v="0"/>
    <s v="Femme"/>
    <n v="55"/>
  </r>
  <r>
    <s v="190325-019"/>
    <n v="2"/>
    <s v="Otterburn Park"/>
    <d v="2019-03-25T00:00:00"/>
    <d v="2019-03-25T00:00:00"/>
    <s v="17h10"/>
    <m/>
    <s v="Danger grave et immédiat"/>
    <x v="1"/>
    <x v="19"/>
    <s v="Homme"/>
    <n v="28"/>
  </r>
  <r>
    <s v="190322-020"/>
    <n v="2"/>
    <s v="Otterburn Park"/>
    <d v="2019-03-22T00:00:00"/>
    <d v="2019-03-22T00:00:00"/>
    <s v="17h40"/>
    <m/>
    <s v="Tentative de suicide"/>
    <x v="1"/>
    <x v="4"/>
    <s v="Homme"/>
    <n v="59"/>
  </r>
  <r>
    <s v="190309-014"/>
    <n v="2"/>
    <s v="Otterburn Park"/>
    <d v="2019-03-09T00:00:00"/>
    <d v="2019-03-09T00:00:00"/>
    <s v="19h52"/>
    <m/>
    <s v="P.38 (non-consentant)"/>
    <x v="1"/>
    <x v="33"/>
    <s v="Homme"/>
    <n v="18"/>
  </r>
  <r>
    <s v="190227-040"/>
    <n v="2"/>
    <s v="Otterburn Park"/>
    <d v="2019-02-27T00:00:00"/>
    <d v="2019-02-27T00:00:00"/>
    <s v="19h05"/>
    <m/>
    <s v="P.38 (non-consentant)"/>
    <x v="1"/>
    <x v="80"/>
    <s v="Homme"/>
    <n v="38"/>
  </r>
  <r>
    <s v="191015-005"/>
    <n v="2"/>
    <s v="Otterburn Park"/>
    <d v="2019-01-15T00:00:00"/>
    <d v="2019-01-15T00:00:00"/>
    <s v="08h50"/>
    <m/>
    <s v="P.38 (non-consentant)"/>
    <x v="1"/>
    <x v="81"/>
    <s v="Femme"/>
    <n v="11"/>
  </r>
  <r>
    <s v="190105-005"/>
    <n v="2"/>
    <s v="Otterburn Park"/>
    <d v="2019-01-05T00:00:00"/>
    <d v="2019-01-05T00:00:00"/>
    <s v="13h47"/>
    <m/>
    <s v="P.38 (non-consentant)"/>
    <x v="1"/>
    <x v="1"/>
    <s v="Femme"/>
    <n v="54"/>
  </r>
  <r>
    <s v="191231-011"/>
    <n v="2"/>
    <s v="St-Basile-Le-Grand"/>
    <d v="2019-12-31T00:00:00"/>
    <d v="2019-12-31T00:00:00"/>
    <s v="12h47"/>
    <s v="ACCÈS"/>
    <s v="Absence de danger"/>
    <x v="0"/>
    <x v="0"/>
    <s v="Femme"/>
    <n v="59"/>
  </r>
  <r>
    <s v="191230-016"/>
    <n v="2"/>
    <s v="St-Basile-Le-Grand"/>
    <d v="2019-12-30T00:00:00"/>
    <d v="2019-12-30T00:00:00"/>
    <s v="19h58"/>
    <s v="ACCÈS"/>
    <s v="P.38 (non-consentant)"/>
    <x v="1"/>
    <x v="26"/>
    <s v="Femme"/>
    <n v="22"/>
  </r>
  <r>
    <s v="191230-009"/>
    <n v="2"/>
    <s v="St-Basile-Le-Grand"/>
    <d v="2019-12-30T00:00:00"/>
    <d v="2019-12-30T00:00:00"/>
    <s v="12h30"/>
    <s v="ACCÈS"/>
    <s v="Danger faible"/>
    <x v="0"/>
    <x v="0"/>
    <s v="Homme"/>
    <n v="21"/>
  </r>
  <r>
    <s v="191225-011"/>
    <n v="2"/>
    <s v="St-Basile-Le-Grand"/>
    <d v="2019-12-25T00:00:00"/>
    <d v="2019-12-25T00:00:00"/>
    <s v="20h45"/>
    <s v="ACCÈS"/>
    <s v="P.38 (non-consentant)"/>
    <x v="1"/>
    <x v="0"/>
    <s v="Homme"/>
    <n v="21"/>
  </r>
  <r>
    <s v="191218-020a"/>
    <n v="2"/>
    <s v="St-Basile-Le-Grand"/>
    <d v="2019-12-18T00:00:00"/>
    <d v="2019-12-18T00:00:00"/>
    <s v="20h30"/>
    <m/>
    <s v="P.38 (non-consentant)"/>
    <x v="1"/>
    <x v="5"/>
    <s v="Femme"/>
    <n v="48"/>
  </r>
  <r>
    <s v="191210-026"/>
    <n v="2"/>
    <s v="St-Basile-Le-Grand"/>
    <d v="2019-12-10T00:00:00"/>
    <d v="2019-12-10T00:00:00"/>
    <s v="20h20"/>
    <s v="ACCÈS"/>
    <s v="Absence de danger"/>
    <x v="0"/>
    <x v="82"/>
    <s v="Homme"/>
    <n v="29"/>
  </r>
  <r>
    <s v="191207-021"/>
    <n v="2"/>
    <s v="St-Basile-Le-Grand"/>
    <d v="2019-12-07T00:00:00"/>
    <d v="2019-12-07T00:00:00"/>
    <s v="19h50"/>
    <s v="CCPSHRR"/>
    <s v="Danger faible"/>
    <x v="0"/>
    <x v="0"/>
    <s v="Homme"/>
    <n v="28"/>
  </r>
  <r>
    <s v="191203-023a"/>
    <n v="2"/>
    <s v="St-Basile-Le-Grand"/>
    <d v="2019-12-03T00:00:00"/>
    <d v="2019-12-03T00:00:00"/>
    <s v="23h00"/>
    <s v="DPJ/CAFE"/>
    <s v="Danger faible"/>
    <x v="0"/>
    <x v="0"/>
    <s v="Homme"/>
    <n v="17"/>
  </r>
  <r>
    <s v="191129-007"/>
    <n v="2"/>
    <s v="St-Basile-Le-Grand"/>
    <d v="2019-11-29T00:00:00"/>
    <d v="2019-11-29T00:00:00"/>
    <s v="11h18"/>
    <s v="ACCÈS"/>
    <s v="Danger faible"/>
    <x v="0"/>
    <x v="0"/>
    <s v="Homme"/>
    <n v="26"/>
  </r>
  <r>
    <s v="191121-004"/>
    <n v="2"/>
    <s v="St-Basile-Le-Grand"/>
    <d v="2019-11-21T00:00:00"/>
    <d v="2019-11-21T00:00:00"/>
    <s v="07h54"/>
    <s v="ACCÈS"/>
    <s v="P.38 (non-consentant)"/>
    <x v="1"/>
    <x v="30"/>
    <s v="Femme"/>
    <n v="46"/>
  </r>
  <r>
    <s v="191110-16"/>
    <n v="2"/>
    <s v="St-Basile-Le-Grand"/>
    <d v="2019-11-10T00:00:00"/>
    <d v="2019-11-10T00:00:00"/>
    <s v="15h23"/>
    <s v="ACCÈS"/>
    <s v="P.38 (non-consentant)"/>
    <x v="1"/>
    <x v="37"/>
    <s v="Homme"/>
    <n v="87"/>
  </r>
  <r>
    <s v="191108-015"/>
    <n v="2"/>
    <s v="St-Basile-Le-Grand"/>
    <d v="2019-11-08T00:00:00"/>
    <d v="2019-11-08T00:00:00"/>
    <s v="15H21"/>
    <s v="ACCÈS"/>
    <s v="Absence de danger"/>
    <x v="0"/>
    <x v="0"/>
    <s v="Femme"/>
    <n v="45"/>
  </r>
  <r>
    <s v="191103-011"/>
    <n v="2"/>
    <s v="St-Basile-Le-Grand"/>
    <d v="2019-11-03T00:00:00"/>
    <d v="2019-11-03T00:00:00"/>
    <s v="12h15"/>
    <s v="ACCÈS"/>
    <s v="Danger modéré"/>
    <x v="0"/>
    <x v="0"/>
    <s v="Femme"/>
    <n v="35"/>
  </r>
  <r>
    <s v="191102-012"/>
    <n v="2"/>
    <s v="St-Basile-Le-Grand"/>
    <d v="2019-11-02T00:00:00"/>
    <d v="2019-11-02T00:00:00"/>
    <s v="11h30"/>
    <s v="DPJ/CAFE"/>
    <s v="absence de transport"/>
    <x v="0"/>
    <x v="0"/>
    <s v="Homme"/>
    <n v="9"/>
  </r>
  <r>
    <s v="191027-005"/>
    <n v="2"/>
    <s v="St-Basile-Le-Grand"/>
    <d v="2019-10-27T00:00:00"/>
    <d v="2019-10-27T00:00:00"/>
    <s v="01h28"/>
    <s v="ACCÈS"/>
    <s v="Danger faible"/>
    <x v="0"/>
    <x v="0"/>
    <s v="Homme"/>
    <n v="29"/>
  </r>
  <r>
    <s v="191016-021"/>
    <n v="2"/>
    <s v="St-Basile-Le-Grand"/>
    <d v="2019-10-16T00:00:00"/>
    <d v="2019-10-16T00:00:00"/>
    <s v="17h45"/>
    <s v="ACCÈS"/>
    <s v="P.38 (non-consentant)"/>
    <x v="1"/>
    <x v="2"/>
    <s v="Homme"/>
    <n v="49"/>
  </r>
  <r>
    <s v="191011-033"/>
    <n v="2"/>
    <s v="St-Basile-Le-Grand"/>
    <d v="2019-10-11T00:00:00"/>
    <d v="2019-10-11T00:00:00"/>
    <s v="18h05"/>
    <s v="ACCÈS"/>
    <s v="Absence de danger"/>
    <x v="0"/>
    <x v="0"/>
    <s v="Homme"/>
    <n v="58"/>
  </r>
  <r>
    <s v="191010-010"/>
    <n v="2"/>
    <s v="St-Basile-Le-Grand"/>
    <d v="2019-10-10T00:00:00"/>
    <d v="2019-10-10T00:00:00"/>
    <s v="10h15"/>
    <s v="ACCÈS"/>
    <s v="Danger faible"/>
    <x v="0"/>
    <x v="0"/>
    <s v="Homme"/>
    <n v="33"/>
  </r>
  <r>
    <s v="191006-017"/>
    <n v="2"/>
    <s v="St-Basile-Le-Grand"/>
    <d v="2019-10-06T00:00:00"/>
    <d v="2019-10-06T00:00:00"/>
    <s v="19h15"/>
    <m/>
    <s v="Tentative de suicide"/>
    <x v="1"/>
    <x v="74"/>
    <s v="Femme"/>
    <n v="76"/>
  </r>
  <r>
    <s v="190930-028"/>
    <n v="2"/>
    <s v="St-Basile-Le-Grand"/>
    <d v="2019-09-30T00:00:00"/>
    <d v="2019-09-30T00:00:00"/>
    <s v="18h30"/>
    <m/>
    <s v="Danger grave et immédiat"/>
    <x v="1"/>
    <x v="0"/>
    <s v="Homme"/>
    <n v="18"/>
  </r>
  <r>
    <s v="190914-030"/>
    <n v="2"/>
    <s v="St-Basile-Le-Grand"/>
    <d v="2019-09-14T00:00:00"/>
    <d v="2019-09-14T00:00:00"/>
    <s v="19h19"/>
    <s v="DPJ/CAFE"/>
    <s v="Danger faible"/>
    <x v="0"/>
    <x v="0"/>
    <s v="Femme"/>
    <n v="16"/>
  </r>
  <r>
    <s v="190913-007"/>
    <n v="2"/>
    <s v="St-Basile-Le-Grand"/>
    <d v="2019-09-13T00:00:00"/>
    <d v="2019-09-13T00:00:00"/>
    <s v="16h49"/>
    <s v="ACCÈS"/>
    <s v="Danger faible"/>
    <x v="0"/>
    <x v="0"/>
    <s v="Homme"/>
    <n v="33"/>
  </r>
  <r>
    <s v="190911-019"/>
    <n v="2"/>
    <s v="St-Basile-Le-Grand"/>
    <d v="2019-09-11T00:00:00"/>
    <d v="2019-09-11T00:00:00"/>
    <s v="18h35"/>
    <s v="ACCÈS"/>
    <s v="Danger faible"/>
    <x v="0"/>
    <x v="0"/>
    <s v="Femme"/>
    <n v="43"/>
  </r>
  <r>
    <s v="190906-002"/>
    <n v="2"/>
    <s v="St-Basile-Le-Grand"/>
    <d v="2019-09-06T00:00:00"/>
    <d v="2019-09-06T00:00:00"/>
    <s v="05h15"/>
    <m/>
    <s v="Danger modéré"/>
    <x v="1"/>
    <x v="13"/>
    <s v="Femme"/>
    <n v="89"/>
  </r>
  <r>
    <s v="190828-003"/>
    <n v="2"/>
    <s v="St-Basile-Le-Grand"/>
    <d v="2019-08-28T00:00:00"/>
    <d v="2019-08-28T00:00:00"/>
    <s v="10H05"/>
    <m/>
    <s v="P.38 (non-consentant)"/>
    <x v="1"/>
    <x v="3"/>
    <s v="Femme"/>
    <n v="57"/>
  </r>
  <r>
    <s v="190826-002"/>
    <n v="2"/>
    <s v="St-Basile-Le-Grand"/>
    <d v="2019-08-26T00:00:00"/>
    <d v="2019-08-26T00:00:00"/>
    <s v="01h10"/>
    <s v="DPJ/CAFE"/>
    <s v="Absence de danger"/>
    <x v="0"/>
    <x v="0"/>
    <s v="Homme"/>
    <n v="15"/>
  </r>
  <r>
    <s v="190812-010"/>
    <n v="2"/>
    <s v="St-Basile-Le-Grand"/>
    <d v="2019-08-12T00:00:00"/>
    <d v="2019-08-12T00:00:00"/>
    <s v="12h12"/>
    <m/>
    <s v="P.38 (non-consentant)"/>
    <x v="1"/>
    <x v="83"/>
    <s v="Homme"/>
    <n v="57"/>
  </r>
  <r>
    <s v="190804-011"/>
    <n v="2"/>
    <s v="St-Basile-Le-Grand"/>
    <d v="2019-08-04T00:00:00"/>
    <d v="2019-08-04T00:00:00"/>
    <s v="12h07"/>
    <m/>
    <s v="P.38 (non-consentant)"/>
    <x v="1"/>
    <x v="84"/>
    <s v="Femme"/>
    <n v="58"/>
  </r>
  <r>
    <s v="190719-019"/>
    <n v="2"/>
    <s v="St-Basile-Le-Grand"/>
    <d v="2019-07-19T00:00:00"/>
    <d v="2019-07-19T00:00:00"/>
    <s v="14h00"/>
    <m/>
    <s v="Danger faible"/>
    <x v="1"/>
    <x v="0"/>
    <s v="Homme"/>
    <n v="23"/>
  </r>
  <r>
    <s v="190719-034"/>
    <n v="2"/>
    <s v="St-Basile-Le-Grand"/>
    <d v="2019-07-19T00:00:00"/>
    <d v="2019-07-19T00:00:00"/>
    <s v="20h54"/>
    <m/>
    <s v="Danger grave mais non immédiat"/>
    <x v="1"/>
    <x v="53"/>
    <s v="Homme"/>
    <n v="28"/>
  </r>
  <r>
    <s v="190716-028"/>
    <n v="2"/>
    <s v="St-Basile-Le-Grand"/>
    <d v="2019-07-16T00:00:00"/>
    <d v="2019-07-16T00:00:00"/>
    <s v="17h00"/>
    <m/>
    <s v="P.38 (non-consentant)"/>
    <x v="1"/>
    <x v="19"/>
    <s v="Femme"/>
    <n v="57"/>
  </r>
  <r>
    <s v="190710-014"/>
    <n v="2"/>
    <s v="St-Basile-Le-Grand"/>
    <d v="2019-07-10T00:00:00"/>
    <d v="2019-07-10T00:00:00"/>
    <s v="13h08"/>
    <m/>
    <s v="P.38 (non-consentant)"/>
    <x v="1"/>
    <x v="33"/>
    <s v="Homme"/>
    <n v="52"/>
  </r>
  <r>
    <s v="190605-007"/>
    <n v="2"/>
    <s v="St-Basile-Le-Grand"/>
    <d v="2019-06-05T00:00:00"/>
    <d v="2019-06-05T00:00:00"/>
    <s v="05h12"/>
    <m/>
    <s v="P.38 (non-consentant)"/>
    <x v="1"/>
    <x v="10"/>
    <s v="Femme"/>
    <n v="54"/>
  </r>
  <r>
    <s v="190603-018"/>
    <n v="2"/>
    <s v="St-Basile-Le-Grand"/>
    <d v="2019-06-03T00:00:00"/>
    <d v="2019-06-03T00:00:00"/>
    <s v="16h19"/>
    <m/>
    <s v="Tentative de suicide"/>
    <x v="1"/>
    <x v="82"/>
    <s v="Femme"/>
    <n v="18"/>
  </r>
  <r>
    <s v="190522-027"/>
    <n v="2"/>
    <s v="St-Basile-Le-Grand"/>
    <d v="2019-05-22T00:00:00"/>
    <d v="2019-05-22T00:00:00"/>
    <s v="20h30"/>
    <s v="DPJ/CAFE"/>
    <s v="Danger faible"/>
    <x v="0"/>
    <x v="0"/>
    <s v="Femme"/>
    <n v="12"/>
  </r>
  <r>
    <s v="190505-019"/>
    <n v="2"/>
    <s v="St-Basile-Le-Grand"/>
    <d v="2019-05-05T00:00:00"/>
    <d v="2019-05-05T00:00:00"/>
    <s v="21h11"/>
    <s v="CCPSHRR"/>
    <s v="Danger faible"/>
    <x v="0"/>
    <x v="0"/>
    <s v="Femme"/>
    <n v="46"/>
  </r>
  <r>
    <s v="190501-030"/>
    <n v="2"/>
    <s v="St-Basile-Le-Grand"/>
    <d v="2019-05-01T00:00:00"/>
    <d v="2019-05-01T00:00:00"/>
    <s v="19h25"/>
    <s v="CCPSHRR"/>
    <s v="Tentative de suicide"/>
    <x v="1"/>
    <x v="31"/>
    <s v="Femme"/>
    <n v="18"/>
  </r>
  <r>
    <s v="190501-002"/>
    <n v="2"/>
    <s v="St-Basile-Le-Grand"/>
    <d v="2019-05-01T00:00:00"/>
    <d v="2019-05-01T00:00:00"/>
    <s v="03h00"/>
    <s v="CCPSHRR"/>
    <s v="Danger modéré"/>
    <x v="0"/>
    <x v="0"/>
    <s v="Homme"/>
    <n v="18"/>
  </r>
  <r>
    <s v="190429-024"/>
    <n v="2"/>
    <s v="St-Basile-Le-Grand"/>
    <d v="2019-04-29T00:00:00"/>
    <d v="2019-04-29T00:00:00"/>
    <s v="17h55"/>
    <m/>
    <s v="P.38 (non-consentant)"/>
    <x v="1"/>
    <x v="27"/>
    <s v="Femme"/>
    <n v="57"/>
  </r>
  <r>
    <s v="190426-022"/>
    <n v="2"/>
    <s v="St-Basile-Le-Grand"/>
    <d v="2019-04-26T00:00:00"/>
    <d v="2019-04-26T00:00:00"/>
    <s v="19h08"/>
    <m/>
    <s v="P.38 (non-consentant)"/>
    <x v="1"/>
    <x v="27"/>
    <s v="Homme"/>
    <n v="79"/>
  </r>
  <r>
    <s v="190419-016"/>
    <n v="2"/>
    <s v="St-Basile-Le-Grand"/>
    <d v="2019-04-19T00:00:00"/>
    <d v="2019-04-19T00:00:00"/>
    <s v="16h30"/>
    <m/>
    <s v="P.38 (non-consentant)"/>
    <x v="1"/>
    <x v="85"/>
    <s v="Homme"/>
    <n v="34"/>
  </r>
  <r>
    <s v="190410-022"/>
    <n v="2"/>
    <s v="St-Basile-Le-Grand"/>
    <d v="2019-04-10T00:00:00"/>
    <d v="2019-04-10T00:00:00"/>
    <s v="19h00"/>
    <m/>
    <s v="P.38 (non-consentant)"/>
    <x v="1"/>
    <x v="10"/>
    <s v="Homme"/>
    <n v="26"/>
  </r>
  <r>
    <s v="190331-006"/>
    <n v="2"/>
    <s v="St-Basile-Le-Grand"/>
    <d v="2019-03-31T00:00:00"/>
    <d v="2019-03-31T00:00:00"/>
    <s v="15h10"/>
    <s v="DPJ/CAFE"/>
    <s v="Danger faible"/>
    <x v="0"/>
    <x v="0"/>
    <s v="Homme"/>
    <n v="9"/>
  </r>
  <r>
    <s v="190320-011"/>
    <n v="2"/>
    <s v="St-Basile-Le-Grand"/>
    <d v="2019-03-20T00:00:00"/>
    <d v="2019-03-20T00:00:00"/>
    <s v="12h06"/>
    <m/>
    <s v="P.38 (non-consentant)"/>
    <x v="1"/>
    <x v="86"/>
    <s v="Femme"/>
    <n v="34"/>
  </r>
  <r>
    <s v="190320-022"/>
    <n v="2"/>
    <s v="St-Basile-Le-Grand"/>
    <d v="2019-03-20T00:00:00"/>
    <d v="2019-03-20T00:00:00"/>
    <s v="19h35"/>
    <m/>
    <s v="Danger grave et immédiat"/>
    <x v="1"/>
    <x v="64"/>
    <s v="Femme"/>
    <n v="63"/>
  </r>
  <r>
    <s v="190318-001"/>
    <n v="2"/>
    <s v="St-Basile-Le-Grand"/>
    <d v="2019-03-18T00:00:00"/>
    <d v="2019-03-18T00:00:00"/>
    <s v="03h07"/>
    <m/>
    <s v="P.38 (non-consentant)"/>
    <x v="1"/>
    <x v="36"/>
    <s v="Femme"/>
    <n v="68"/>
  </r>
  <r>
    <s v="190315-011"/>
    <n v="2"/>
    <s v="St-Basile-Le-Grand"/>
    <d v="2019-03-15T00:00:00"/>
    <d v="2019-03-15T00:00:00"/>
    <s v="11h41"/>
    <m/>
    <s v="Tentative de suicide"/>
    <x v="1"/>
    <x v="42"/>
    <s v="Femme"/>
    <n v="34"/>
  </r>
  <r>
    <s v="190311-005"/>
    <n v="2"/>
    <s v="St-Basile-Le-Grand"/>
    <d v="2019-03-11T00:00:00"/>
    <d v="2019-03-11T00:00:00"/>
    <s v="08h00"/>
    <m/>
    <s v="Tentative de suicide"/>
    <x v="1"/>
    <x v="0"/>
    <s v="Homme"/>
    <n v="54"/>
  </r>
  <r>
    <s v="190227-045"/>
    <n v="2"/>
    <s v="St-Basile-Le-Grand"/>
    <d v="2019-02-27T00:00:00"/>
    <d v="2019-02-27T00:00:00"/>
    <s v="12h00"/>
    <m/>
    <s v="Danger faible"/>
    <x v="1"/>
    <x v="87"/>
    <s v="Homme"/>
    <n v="20"/>
  </r>
  <r>
    <s v="190211-016"/>
    <n v="2"/>
    <s v="St-Basile-Le-Grand"/>
    <d v="2019-02-11T00:00:00"/>
    <d v="2019-02-11T00:00:00"/>
    <s v="10h30"/>
    <s v="CCPSHRR"/>
    <s v="Danger faible"/>
    <x v="0"/>
    <x v="0"/>
    <s v="Femme"/>
    <n v="16"/>
  </r>
  <r>
    <s v="190210-026"/>
    <n v="2"/>
    <s v="St-Basile-Le-Grand"/>
    <d v="2019-02-10T00:00:00"/>
    <d v="2019-02-10T00:00:00"/>
    <s v="22h00"/>
    <m/>
    <s v="P.38 (non-consentant)"/>
    <x v="1"/>
    <x v="88"/>
    <s v="Femme"/>
    <n v="17"/>
  </r>
  <r>
    <s v="190204-016"/>
    <n v="2"/>
    <s v="St-Basile-Le-Grand"/>
    <d v="2019-02-04T00:00:00"/>
    <d v="2019-02-04T00:00:00"/>
    <s v="13h22"/>
    <m/>
    <s v="P.38 (non-consentant)"/>
    <x v="1"/>
    <x v="58"/>
    <s v="Femme"/>
    <n v="18"/>
  </r>
  <r>
    <s v="190117-019"/>
    <n v="2"/>
    <s v="St-Basile-Le-Grand"/>
    <d v="2019-01-17T00:00:00"/>
    <d v="2019-01-17T00:00:00"/>
    <s v="16h45"/>
    <m/>
    <s v="P.38 (non-consentant)"/>
    <x v="1"/>
    <x v="32"/>
    <s v="Femme"/>
    <n v="39"/>
  </r>
  <r>
    <s v="190108-011"/>
    <n v="2"/>
    <s v="St-Basile-Le-Grand"/>
    <d v="2019-01-08T00:00:00"/>
    <d v="2019-01-08T00:00:00"/>
    <s v="17h01"/>
    <m/>
    <s v="P.38 (non-consentant)"/>
    <x v="1"/>
    <x v="27"/>
    <s v="Femme"/>
    <n v="22"/>
  </r>
  <r>
    <s v="190101-029"/>
    <n v="2"/>
    <s v="St-Basile-Le-Grand"/>
    <d v="2019-01-01T00:00:00"/>
    <d v="2019-01-01T00:00:00"/>
    <s v="21h49"/>
    <m/>
    <s v="P.38 (non-consentant)"/>
    <x v="1"/>
    <x v="89"/>
    <s v="Femme"/>
    <n v="21"/>
  </r>
  <r>
    <s v="191124-006"/>
    <n v="2"/>
    <s v="St-Jean-Baptiste"/>
    <d v="2019-11-24T00:00:00"/>
    <d v="2019-11-24T00:00:00"/>
    <s v="09h20"/>
    <s v="CCPSHRR"/>
    <s v="Danger modéré"/>
    <x v="0"/>
    <x v="0"/>
    <s v="Homme"/>
    <n v="20"/>
  </r>
  <r>
    <s v="191122-003"/>
    <n v="2"/>
    <s v="St-Jean-Baptiste"/>
    <d v="2019-11-22T00:00:00"/>
    <d v="2019-11-22T00:00:00"/>
    <s v="07h00"/>
    <s v="ACCÈS"/>
    <s v="Danger faible"/>
    <x v="0"/>
    <x v="0"/>
    <s v="Femme"/>
    <n v="43"/>
  </r>
  <r>
    <s v="191010-006"/>
    <n v="2"/>
    <s v="St-Jean-Baptiste"/>
    <d v="2019-10-10T00:00:00"/>
    <d v="2019-10-10T00:00:00"/>
    <s v="08h18"/>
    <s v="CCPSHRR"/>
    <s v="P.38 (non-consentant)"/>
    <x v="1"/>
    <x v="3"/>
    <s v="Homme"/>
    <n v="73"/>
  </r>
  <r>
    <s v="190822-031"/>
    <n v="2"/>
    <s v="St-Jean-Baptiste"/>
    <d v="2019-08-22T00:00:00"/>
    <d v="2019-08-22T00:00:00"/>
    <s v="11h30"/>
    <m/>
    <s v="Danger grave et immédiat"/>
    <x v="1"/>
    <x v="25"/>
    <s v="Homme"/>
    <n v="33"/>
  </r>
  <r>
    <s v="190718-026"/>
    <n v="2"/>
    <s v="St-Jean-Baptiste"/>
    <d v="2019-07-18T00:00:00"/>
    <d v="2019-07-18T00:00:00"/>
    <s v="17h35"/>
    <m/>
    <s v="P.38 (non-consentant)"/>
    <x v="1"/>
    <x v="25"/>
    <s v="Homme"/>
    <n v="63"/>
  </r>
  <r>
    <s v="190717-044"/>
    <n v="2"/>
    <s v="St-Jean-Baptiste"/>
    <d v="2019-07-17T00:00:00"/>
    <d v="2019-07-17T00:00:00"/>
    <s v="23h03"/>
    <m/>
    <m/>
    <x v="1"/>
    <x v="36"/>
    <s v="Homme"/>
    <n v="23"/>
  </r>
  <r>
    <s v="190709-002"/>
    <n v="2"/>
    <s v="St-Jean-Baptiste"/>
    <d v="2019-07-09T00:00:00"/>
    <d v="2019-07-09T00:00:00"/>
    <s v="07H40"/>
    <m/>
    <s v="P.38 (non-consentant)"/>
    <x v="1"/>
    <x v="69"/>
    <s v="Homme"/>
    <n v="22"/>
  </r>
  <r>
    <s v="190706-004"/>
    <n v="2"/>
    <s v="St-Jean-Baptiste"/>
    <d v="2019-07-06T00:00:00"/>
    <d v="2019-07-06T00:00:00"/>
    <s v="03H15"/>
    <m/>
    <s v="P.38 (non-consentant)"/>
    <x v="1"/>
    <x v="3"/>
    <s v="Homme"/>
    <n v="23"/>
  </r>
  <r>
    <s v="190702-001"/>
    <n v="2"/>
    <s v="St-Jean-Baptiste"/>
    <d v="2019-07-02T00:00:00"/>
    <d v="2019-07-02T00:00:00"/>
    <s v="02h00"/>
    <m/>
    <s v="Tentative de suicide"/>
    <x v="1"/>
    <x v="51"/>
    <s v="Homme"/>
    <n v="23"/>
  </r>
  <r>
    <s v="190614-008"/>
    <n v="2"/>
    <s v="St-Jean-Baptiste"/>
    <d v="2019-06-14T00:00:00"/>
    <d v="2019-06-14T00:00:00"/>
    <s v="11h26"/>
    <m/>
    <s v="Danger grave et immédiat"/>
    <x v="1"/>
    <x v="48"/>
    <s v="Homme"/>
    <n v="44"/>
  </r>
  <r>
    <s v="190610-034"/>
    <n v="2"/>
    <s v="St-Jean-Baptiste"/>
    <d v="2019-06-10T00:00:00"/>
    <d v="2019-06-10T00:00:00"/>
    <s v="03h38"/>
    <m/>
    <s v="P.38 (non-consentant)"/>
    <x v="1"/>
    <x v="49"/>
    <s v="Homme"/>
    <n v="27"/>
  </r>
  <r>
    <s v="190605-025"/>
    <n v="2"/>
    <s v="St-Jean-Baptiste"/>
    <d v="2019-06-05T00:00:00"/>
    <d v="2019-06-05T00:00:00"/>
    <s v="17h52"/>
    <m/>
    <s v="Danger grave et immédiat"/>
    <x v="1"/>
    <x v="31"/>
    <s v="Homme"/>
    <n v="75"/>
  </r>
  <r>
    <s v="190518-022"/>
    <n v="2"/>
    <s v="St-Jean-Baptiste"/>
    <d v="2019-05-18T00:00:00"/>
    <d v="2019-05-18T00:00:00"/>
    <s v="23h00"/>
    <m/>
    <s v="Danger grave mais non immédiat"/>
    <x v="1"/>
    <x v="11"/>
    <s v="Femme"/>
    <n v="47"/>
  </r>
  <r>
    <s v="190517-021"/>
    <n v="2"/>
    <s v="St-Jean-Baptiste"/>
    <d v="2019-05-17T00:00:00"/>
    <d v="2019-05-17T00:00:00"/>
    <s v="16h27"/>
    <m/>
    <s v="Tentative de suicide"/>
    <x v="1"/>
    <x v="19"/>
    <s v="Femme"/>
    <n v="47"/>
  </r>
  <r>
    <s v="190510-010"/>
    <n v="2"/>
    <s v="St-Jean-Baptiste"/>
    <d v="2019-05-10T00:00:00"/>
    <d v="2019-05-10T00:00:00"/>
    <s v="10h15"/>
    <s v="DPJ/CAFE"/>
    <s v="Absence de danger"/>
    <x v="0"/>
    <x v="0"/>
    <s v="Homme"/>
    <n v="36"/>
  </r>
  <r>
    <s v="190419-021"/>
    <n v="2"/>
    <s v="St-Jean-Baptiste"/>
    <d v="2019-04-19T00:00:00"/>
    <d v="2019-04-19T00:00:00"/>
    <s v="22h55"/>
    <m/>
    <s v="Tentative de suicide"/>
    <x v="1"/>
    <x v="42"/>
    <s v="Femme"/>
    <n v="44"/>
  </r>
  <r>
    <s v="190419-022"/>
    <n v="2"/>
    <s v="St-Jean-Baptiste"/>
    <d v="2019-04-19T00:00:00"/>
    <d v="2019-04-19T00:00:00"/>
    <s v="23h50"/>
    <s v="CCPSHRR"/>
    <s v="Danger faible"/>
    <x v="0"/>
    <x v="0"/>
    <s v="Homme"/>
    <n v="41"/>
  </r>
  <r>
    <s v="190403-031"/>
    <n v="2"/>
    <s v="St-Jean-Baptiste"/>
    <d v="2019-04-03T00:00:00"/>
    <d v="2019-04-03T00:00:00"/>
    <s v="21h27"/>
    <s v="DIVERS"/>
    <s v="Danger faible"/>
    <x v="0"/>
    <x v="0"/>
    <s v="Homme"/>
    <n v="14"/>
  </r>
  <r>
    <s v="191127-021"/>
    <n v="2"/>
    <s v="St-Mathieu-de-Beloeil"/>
    <d v="2019-11-27T00:00:00"/>
    <d v="2019-11-27T00:00:00"/>
    <s v="17h15"/>
    <m/>
    <s v="P.38 (non-consentant)"/>
    <x v="1"/>
    <x v="49"/>
    <s v="Homme"/>
    <n v="61"/>
  </r>
  <r>
    <s v="190908-002"/>
    <n v="2"/>
    <s v="St-Mathieu-de-Beloeil"/>
    <d v="2019-09-08T00:00:00"/>
    <d v="2019-09-08T00:00:00"/>
    <s v="03h30"/>
    <m/>
    <s v="P.38 (non-consentant)"/>
    <x v="1"/>
    <x v="46"/>
    <s v="Homme"/>
    <n v="18"/>
  </r>
  <r>
    <s v="190904-017"/>
    <n v="2"/>
    <s v="St-Mathieu-de-Beloeil"/>
    <d v="2019-09-04T00:00:00"/>
    <d v="2019-09-04T00:00:00"/>
    <s v="15h35"/>
    <m/>
    <s v="Danger grave et immédiat"/>
    <x v="1"/>
    <x v="31"/>
    <s v="Homme"/>
    <n v="52"/>
  </r>
  <r>
    <s v="190825-005"/>
    <n v="2"/>
    <s v="St-Mathieu-de-Beloeil"/>
    <d v="2019-08-25T00:00:00"/>
    <d v="2019-08-25T00:00:00"/>
    <s v="10h10"/>
    <m/>
    <s v="P.38 (non-consentant)"/>
    <x v="1"/>
    <x v="0"/>
    <s v="Homme"/>
    <n v="15"/>
  </r>
  <r>
    <s v="190823-006"/>
    <n v="2"/>
    <s v="St-Mathieu-de-Beloeil"/>
    <d v="2019-08-23T00:00:00"/>
    <d v="2019-08-23T00:00:00"/>
    <s v="09h50"/>
    <s v="DPJ/CAFE"/>
    <s v="Danger faible"/>
    <x v="0"/>
    <x v="0"/>
    <s v="Homme"/>
    <n v="15"/>
  </r>
  <r>
    <s v="190805-015"/>
    <n v="2"/>
    <s v="St-Mathieu-de-Beloeil"/>
    <d v="2019-08-05T00:00:00"/>
    <d v="2019-08-05T00:00:00"/>
    <s v="13h00"/>
    <m/>
    <s v="Danger grave et immédiat"/>
    <x v="1"/>
    <x v="19"/>
    <s v="Homme"/>
    <n v="15"/>
  </r>
  <r>
    <s v="190726-004"/>
    <n v="2"/>
    <s v="St-Mathieu-de-Beloeil"/>
    <d v="2019-07-26T00:00:00"/>
    <d v="2019-07-26T00:00:00"/>
    <s v="08h45"/>
    <m/>
    <s v="P.38 (non-consentant)"/>
    <x v="1"/>
    <x v="0"/>
    <s v="Homme"/>
    <n v="17"/>
  </r>
  <r>
    <s v="190723-003"/>
    <n v="2"/>
    <s v="St-Mathieu-de-Beloeil"/>
    <d v="2019-07-23T00:00:00"/>
    <d v="2019-07-23T00:00:00"/>
    <s v="04h08"/>
    <m/>
    <s v="P.38 (non-consentant)"/>
    <x v="1"/>
    <x v="0"/>
    <s v="Homme"/>
    <n v="48"/>
  </r>
  <r>
    <s v="190705-040"/>
    <n v="2"/>
    <s v="St-Mathieu-de-Beloeil"/>
    <d v="2019-07-05T00:00:00"/>
    <d v="2019-07-05T00:00:00"/>
    <s v="23H42"/>
    <m/>
    <s v="P.38 (non-consentant)"/>
    <x v="1"/>
    <x v="48"/>
    <s v="Homme"/>
    <n v="41"/>
  </r>
  <r>
    <s v="190621-008"/>
    <n v="2"/>
    <s v="St-Mathieu-de-Beloeil"/>
    <d v="2019-06-21T00:00:00"/>
    <d v="2019-06-21T00:00:00"/>
    <s v="8h45"/>
    <s v="ACCÈS"/>
    <s v="Danger faible"/>
    <x v="0"/>
    <x v="0"/>
    <s v="Homme"/>
    <n v="80"/>
  </r>
  <r>
    <s v="190604-001"/>
    <n v="2"/>
    <s v="St-Mathieu-de-Beloeil"/>
    <d v="2019-06-04T00:00:00"/>
    <d v="2019-06-04T00:00:00"/>
    <s v="00h19"/>
    <s v="ACCÈS"/>
    <s v="Danger grave mais non immédiat"/>
    <x v="0"/>
    <x v="0"/>
    <s v="Femme"/>
    <n v="16"/>
  </r>
  <r>
    <s v="190307-006"/>
    <n v="2"/>
    <s v="St-Mathieu-de-Beloeil"/>
    <d v="2019-03-07T00:00:00"/>
    <d v="2019-03-07T00:00:00"/>
    <s v="10h58"/>
    <m/>
    <s v="Danger grave et immédiat"/>
    <x v="1"/>
    <x v="5"/>
    <s v="Homme"/>
    <n v="15"/>
  </r>
  <r>
    <s v="191128-002"/>
    <n v="3"/>
    <s v="Carignan"/>
    <d v="2019-11-28T00:00:00"/>
    <d v="2019-11-28T00:00:00"/>
    <s v="03h46"/>
    <s v="CCPSHRR"/>
    <s v="Danger faible"/>
    <x v="0"/>
    <x v="0"/>
    <s v="Femme"/>
    <n v="19"/>
  </r>
  <r>
    <s v="191104-012"/>
    <n v="3"/>
    <s v="Carignan"/>
    <d v="2019-11-04T00:00:00"/>
    <d v="2019-11-04T00:00:00"/>
    <s v="11h56"/>
    <s v="DPJ/CAFE"/>
    <s v="absence de transport"/>
    <x v="0"/>
    <x v="0"/>
    <s v="Homme"/>
    <n v="16"/>
  </r>
  <r>
    <s v="191027-004A"/>
    <n v="3"/>
    <s v="Carignan"/>
    <d v="2019-10-27T00:00:00"/>
    <d v="2019-10-27T00:00:00"/>
    <s v="01h50"/>
    <m/>
    <s v="P.38 (non-consentant)"/>
    <x v="1"/>
    <x v="18"/>
    <s v="Femme"/>
    <n v="33"/>
  </r>
  <r>
    <s v="191016-027"/>
    <n v="3"/>
    <s v="Carignan"/>
    <d v="2019-10-27T00:00:00"/>
    <d v="2019-10-27T00:00:00"/>
    <m/>
    <s v="CCPSHRR"/>
    <s v="Danger faible"/>
    <x v="0"/>
    <x v="0"/>
    <s v="Homme"/>
    <n v="64"/>
  </r>
  <r>
    <s v="191016-019"/>
    <n v="3"/>
    <s v="Carignan"/>
    <d v="2019-10-16T00:00:00"/>
    <d v="2019-10-16T00:00:00"/>
    <s v="17h46"/>
    <s v="CCPSHRR"/>
    <s v="Danger faible"/>
    <x v="0"/>
    <x v="0"/>
    <s v="Homme"/>
    <n v="26"/>
  </r>
  <r>
    <s v="191008-017"/>
    <n v="3"/>
    <s v="Carignan"/>
    <d v="2019-10-08T00:00:00"/>
    <d v="2019-10-08T00:00:00"/>
    <s v="13h45"/>
    <s v="DPJ/CAFE"/>
    <s v="Danger faible"/>
    <x v="0"/>
    <x v="0"/>
    <s v="Homme"/>
    <n v="42"/>
  </r>
  <r>
    <s v="191003-036"/>
    <n v="3"/>
    <s v="Carignan"/>
    <d v="2019-10-03T00:00:00"/>
    <d v="2019-10-03T00:00:00"/>
    <s v="23h25"/>
    <s v="CCPSHRR"/>
    <s v="Danger faible"/>
    <x v="0"/>
    <x v="0"/>
    <s v="Homme"/>
    <n v="27"/>
  </r>
  <r>
    <s v="190930-033"/>
    <n v="3"/>
    <s v="Carignan"/>
    <d v="2019-09-30T00:00:00"/>
    <d v="2019-09-30T00:00:00"/>
    <s v="23h58"/>
    <m/>
    <s v="Tentative de suicide"/>
    <x v="1"/>
    <x v="12"/>
    <s v="Femme"/>
    <n v="30"/>
  </r>
  <r>
    <s v="190929-001"/>
    <n v="3"/>
    <s v="Carignan"/>
    <d v="2019-09-29T00:00:00"/>
    <d v="2019-09-29T00:00:00"/>
    <s v="02h35"/>
    <s v="ACCÈS"/>
    <s v="Absence de danger"/>
    <x v="0"/>
    <x v="0"/>
    <s v="Homme"/>
    <n v="35"/>
  </r>
  <r>
    <s v="190928-006"/>
    <n v="3"/>
    <s v="Carignan"/>
    <d v="2019-09-28T00:00:00"/>
    <d v="2019-09-28T00:00:00"/>
    <s v="09h00"/>
    <s v="CCPSHRR"/>
    <s v="Absence de danger"/>
    <x v="0"/>
    <x v="0"/>
    <s v="Homme"/>
    <n v="53"/>
  </r>
  <r>
    <s v="190918-024"/>
    <n v="3"/>
    <s v="Carignan"/>
    <d v="2019-09-18T00:00:00"/>
    <d v="2019-09-18T00:00:00"/>
    <s v="22h50"/>
    <s v="ACCÈS"/>
    <s v="Danger faible"/>
    <x v="0"/>
    <x v="0"/>
    <s v="Homme"/>
    <n v="20"/>
  </r>
  <r>
    <s v="190908-021"/>
    <n v="3"/>
    <s v="Carignan"/>
    <d v="2019-09-08T00:00:00"/>
    <d v="2019-09-08T00:00:00"/>
    <s v="23h08"/>
    <m/>
    <s v="Tentative de suicide"/>
    <x v="1"/>
    <x v="3"/>
    <s v="Femme"/>
    <n v="22"/>
  </r>
  <r>
    <s v="190906-016"/>
    <n v="3"/>
    <s v="Carignan"/>
    <d v="2019-09-06T00:00:00"/>
    <d v="2019-09-06T00:00:00"/>
    <s v="12h08"/>
    <m/>
    <s v="Tentative de suicide"/>
    <x v="1"/>
    <x v="40"/>
    <s v="Homme"/>
    <n v="51"/>
  </r>
  <r>
    <s v="190831-028"/>
    <n v="3"/>
    <s v="Carignan"/>
    <d v="2019-08-31T00:00:00"/>
    <d v="2019-08-31T00:00:00"/>
    <s v="20h30"/>
    <s v="CCPSHRR"/>
    <s v="Absence de danger"/>
    <x v="0"/>
    <x v="0"/>
    <s v="Femme"/>
    <n v="24"/>
  </r>
  <r>
    <s v="190829-004"/>
    <n v="3"/>
    <s v="Carignan"/>
    <d v="2019-08-29T00:00:00"/>
    <d v="2019-08-29T00:00:00"/>
    <s v="02H26"/>
    <m/>
    <s v="P.38 (non-consentant)"/>
    <x v="1"/>
    <x v="31"/>
    <s v="Femme"/>
    <n v="51"/>
  </r>
  <r>
    <s v="190826-025"/>
    <n v="3"/>
    <s v="Carignan"/>
    <d v="2019-08-26T00:00:00"/>
    <d v="2019-08-26T00:00:00"/>
    <s v="18H45"/>
    <s v="CCPSHRR"/>
    <s v="Danger faible"/>
    <x v="0"/>
    <x v="0"/>
    <s v="Homme"/>
    <n v="26"/>
  </r>
  <r>
    <s v="190824-002"/>
    <n v="3"/>
    <s v="Carignan"/>
    <d v="2019-08-24T00:00:00"/>
    <d v="2019-08-24T00:00:00"/>
    <s v="07h00"/>
    <m/>
    <s v="P.38 (non-consentant)"/>
    <x v="1"/>
    <x v="61"/>
    <s v="Homme"/>
    <n v="28"/>
  </r>
  <r>
    <s v="190818-009"/>
    <n v="3"/>
    <s v="Carignan"/>
    <d v="2019-08-19T00:00:00"/>
    <d v="2019-08-19T00:00:00"/>
    <s v="00h45"/>
    <s v="CCPSHRR"/>
    <s v="Danger faible"/>
    <x v="0"/>
    <x v="0"/>
    <s v="Homme"/>
    <n v="61"/>
  </r>
  <r>
    <s v="190812-022"/>
    <n v="3"/>
    <s v="Carignan"/>
    <d v="2019-08-12T00:00:00"/>
    <d v="2019-08-12T00:00:00"/>
    <s v="17h32"/>
    <s v="CCPSHRR"/>
    <s v="Danger grave mais non immédiat"/>
    <x v="1"/>
    <x v="2"/>
    <s v="Femme"/>
    <n v="23"/>
  </r>
  <r>
    <s v="190731-023"/>
    <n v="3"/>
    <s v="Carignan"/>
    <d v="2019-07-31T00:00:00"/>
    <d v="2019-07-31T00:00:00"/>
    <s v="16H06"/>
    <s v="ACCÈS"/>
    <s v="Danger modéré"/>
    <x v="1"/>
    <x v="61"/>
    <s v="Homme"/>
    <n v="22"/>
  </r>
  <r>
    <s v="190719-038"/>
    <n v="3"/>
    <s v="Carignan"/>
    <d v="2019-07-19T00:00:00"/>
    <d v="2019-07-19T00:00:00"/>
    <s v="23h54"/>
    <s v="CCPSHRR"/>
    <s v="Danger grave et immédiat"/>
    <x v="1"/>
    <x v="50"/>
    <s v="Homme"/>
    <n v="29"/>
  </r>
  <r>
    <s v="190709-014"/>
    <n v="3"/>
    <s v="Carignan"/>
    <d v="2019-07-09T00:00:00"/>
    <d v="2019-07-09T00:00:00"/>
    <s v="13h10"/>
    <s v="CCPSHRR"/>
    <s v="Absence de danger"/>
    <x v="0"/>
    <x v="0"/>
    <s v="Homme"/>
    <n v="29"/>
  </r>
  <r>
    <s v="190706-022"/>
    <n v="3"/>
    <s v="Carignan"/>
    <d v="2019-07-06T00:00:00"/>
    <d v="2019-07-06T00:00:00"/>
    <s v="21H05"/>
    <s v="CCPSHRR"/>
    <m/>
    <x v="0"/>
    <x v="0"/>
    <s v="Homme"/>
    <n v="19"/>
  </r>
  <r>
    <s v="190705-025"/>
    <n v="3"/>
    <s v="Carignan"/>
    <d v="2019-07-05T00:00:00"/>
    <d v="2019-07-05T00:00:00"/>
    <s v="17H25"/>
    <s v="CCPSHRR"/>
    <s v="Danger faible"/>
    <x v="0"/>
    <x v="0"/>
    <s v="Femme"/>
    <n v="83"/>
  </r>
  <r>
    <s v="190623-030"/>
    <n v="3"/>
    <s v="Carignan"/>
    <d v="2019-06-23T00:00:00"/>
    <d v="2019-06-23T00:00:00"/>
    <s v="17H00"/>
    <s v="DPJ/CAFE"/>
    <s v="P.38 (non-consentant)"/>
    <x v="1"/>
    <x v="11"/>
    <s v="Homme"/>
    <s v=" "/>
  </r>
  <r>
    <s v="190621-014"/>
    <n v="3"/>
    <s v="Carignan"/>
    <d v="2019-06-21T00:00:00"/>
    <d v="2019-06-21T00:00:00"/>
    <s v="12h45"/>
    <s v="CCPSHRR"/>
    <s v="Danger faible"/>
    <x v="0"/>
    <x v="0"/>
    <s v="Homme"/>
    <n v="23"/>
  </r>
  <r>
    <s v="190615-017a"/>
    <n v="3"/>
    <s v="Carignan"/>
    <d v="2019-06-15T00:00:00"/>
    <d v="2019-06-15T00:00:00"/>
    <s v="10h48"/>
    <s v="CCPSHRR"/>
    <s v="Danger faible"/>
    <x v="0"/>
    <x v="0"/>
    <s v="Homme"/>
    <n v="43"/>
  </r>
  <r>
    <s v="190607-044"/>
    <n v="3"/>
    <s v="Carignan"/>
    <d v="2019-06-07T00:00:00"/>
    <d v="2019-06-07T00:00:00"/>
    <s v="22h40"/>
    <s v="CCPSHRR"/>
    <s v="Absence de danger"/>
    <x v="0"/>
    <x v="0"/>
    <s v="Homme"/>
    <n v="41"/>
  </r>
  <r>
    <s v="190531-019"/>
    <n v="3"/>
    <s v="Carignan"/>
    <d v="2019-05-31T00:00:00"/>
    <d v="2019-05-31T00:00:00"/>
    <s v="14h19"/>
    <s v="CCPSHRR"/>
    <s v="Absence de danger"/>
    <x v="0"/>
    <x v="0"/>
    <s v="Femme"/>
    <n v="66"/>
  </r>
  <r>
    <s v="190529-025"/>
    <n v="3"/>
    <s v="Carignan"/>
    <d v="2019-05-29T00:00:00"/>
    <d v="2019-05-29T00:00:00"/>
    <s v="19h00"/>
    <s v="DPJ/CAFE"/>
    <m/>
    <x v="1"/>
    <x v="40"/>
    <s v="Femme"/>
    <n v="15"/>
  </r>
  <r>
    <s v="190523-021"/>
    <n v="3"/>
    <s v="Carignan"/>
    <d v="2019-05-23T00:00:00"/>
    <d v="2019-05-23T00:00:00"/>
    <s v="18h18"/>
    <s v="DPJ/CAFE"/>
    <s v="Absence de danger"/>
    <x v="0"/>
    <x v="0"/>
    <s v="Femme"/>
    <n v="10"/>
  </r>
  <r>
    <s v="190512-030 "/>
    <n v="3"/>
    <s v="Carignan"/>
    <d v="2019-05-12T00:00:00"/>
    <d v="2019-05-12T00:00:00"/>
    <s v="22h20"/>
    <m/>
    <s v="Tentative de suicide"/>
    <x v="1"/>
    <x v="58"/>
    <s v="Homme"/>
    <n v="37"/>
  </r>
  <r>
    <s v="190429-005"/>
    <n v="3"/>
    <s v="Carignan"/>
    <d v="2019-04-29T00:00:00"/>
    <d v="2019-04-29T00:00:00"/>
    <s v="10h10"/>
    <s v="CCPSHRR"/>
    <s v="P.38 (non-consentant)"/>
    <x v="1"/>
    <x v="19"/>
    <s v="Homme"/>
    <n v="17"/>
  </r>
  <r>
    <s v="190423-012"/>
    <n v="3"/>
    <s v="Carignan"/>
    <d v="2019-04-23T00:00:00"/>
    <d v="2019-04-23T00:00:00"/>
    <s v="10h33"/>
    <s v="CCPSHRR"/>
    <s v="Danger faible"/>
    <x v="0"/>
    <x v="0"/>
    <s v="Femme"/>
    <n v="83"/>
  </r>
  <r>
    <s v="190331-014"/>
    <n v="3"/>
    <s v="Carignan"/>
    <d v="2019-03-31T00:00:00"/>
    <d v="2019-03-31T00:00:00"/>
    <s v="23h15"/>
    <s v="CCPSHRR"/>
    <s v="Absence de danger"/>
    <x v="0"/>
    <x v="0"/>
    <s v="Femme"/>
    <n v="26"/>
  </r>
  <r>
    <s v="190326-012"/>
    <n v="3"/>
    <s v="Carignan"/>
    <d v="2019-03-26T00:00:00"/>
    <d v="2019-03-26T00:00:00"/>
    <s v="16h15"/>
    <s v="CCPSHRR"/>
    <s v="Danger faible"/>
    <x v="0"/>
    <x v="0"/>
    <s v="Homme"/>
    <n v="23"/>
  </r>
  <r>
    <s v="190320-005"/>
    <n v="3"/>
    <s v="Carignan"/>
    <d v="2019-03-20T00:00:00"/>
    <d v="2019-03-20T00:00:00"/>
    <s v="08h30"/>
    <s v="DPJ/CAFE"/>
    <s v="P.38 (non-consentant)"/>
    <x v="1"/>
    <x v="5"/>
    <s v="Homme"/>
    <n v="13"/>
  </r>
  <r>
    <s v="190320-027"/>
    <n v="3"/>
    <s v="Carignan"/>
    <d v="2019-03-20T00:00:00"/>
    <d v="2019-03-20T00:00:00"/>
    <s v="20h45"/>
    <s v="CCPSHRR"/>
    <s v="Absence de danger"/>
    <x v="0"/>
    <x v="0"/>
    <s v="Homme"/>
    <n v="27"/>
  </r>
  <r>
    <s v="190210-021"/>
    <n v="3"/>
    <s v="Carignan"/>
    <d v="2019-02-10T00:00:00"/>
    <d v="2019-02-10T00:00:00"/>
    <s v="17h08"/>
    <s v="ACCÈS"/>
    <s v="Danger faible"/>
    <x v="0"/>
    <x v="0"/>
    <s v="Homme"/>
    <n v="39"/>
  </r>
  <r>
    <s v="190125-006"/>
    <n v="3"/>
    <s v="Carignan"/>
    <d v="2019-01-25T00:00:00"/>
    <d v="2019-01-25T00:00:00"/>
    <s v="08h58"/>
    <s v="ACCÈS"/>
    <s v="Tentative de suicide"/>
    <x v="1"/>
    <x v="46"/>
    <s v="Homme"/>
    <n v="26"/>
  </r>
  <r>
    <s v="190113-009"/>
    <n v="3"/>
    <s v="Carignan"/>
    <d v="2019-01-13T00:00:00"/>
    <d v="2019-01-13T00:00:00"/>
    <s v="16h35"/>
    <s v="CCPSHRR"/>
    <s v="Absence de danger"/>
    <x v="0"/>
    <x v="0"/>
    <s v="Femme"/>
    <n v="33"/>
  </r>
  <r>
    <s v="191229-019"/>
    <n v="3"/>
    <s v="Chambly"/>
    <d v="2019-12-29T00:00:00"/>
    <d v="2019-12-29T00:00:00"/>
    <s v="19h50"/>
    <s v="CCPSHRR"/>
    <s v="Danger faible"/>
    <x v="0"/>
    <x v="0"/>
    <s v="Homme"/>
    <n v="35"/>
  </r>
  <r>
    <s v="191228-016"/>
    <n v="3"/>
    <s v="Chambly"/>
    <d v="2019-12-28T00:00:00"/>
    <d v="2019-12-28T00:00:00"/>
    <s v="17h30"/>
    <m/>
    <s v="Tentative de suicide"/>
    <x v="1"/>
    <x v="26"/>
    <s v="Homme"/>
    <n v="16"/>
  </r>
  <r>
    <s v="191223-027"/>
    <n v="3"/>
    <s v="Chambly"/>
    <d v="2019-12-23T00:00:00"/>
    <d v="2019-12-23T00:00:00"/>
    <s v="22h45"/>
    <s v="ACCÈS"/>
    <s v="Tentative de suicide"/>
    <x v="1"/>
    <x v="25"/>
    <s v="Femme"/>
    <n v="49"/>
  </r>
  <r>
    <s v="191222-008"/>
    <n v="3"/>
    <s v="Chambly"/>
    <d v="2019-12-22T00:00:00"/>
    <d v="2019-12-22T00:00:00"/>
    <s v="12h00"/>
    <s v="DPJ/CAFE"/>
    <s v="absence de transport"/>
    <x v="0"/>
    <x v="0"/>
    <s v="Femme"/>
    <n v="16"/>
  </r>
  <r>
    <s v="191221-004"/>
    <n v="3"/>
    <s v="Chambly"/>
    <d v="2019-12-21T00:00:00"/>
    <d v="2019-12-21T00:00:00"/>
    <s v="03h19"/>
    <s v="CCPSHRR"/>
    <s v="Absence de danger"/>
    <x v="0"/>
    <x v="0"/>
    <s v="Femme"/>
    <n v="38"/>
  </r>
  <r>
    <s v="191219-042"/>
    <n v="3"/>
    <s v="Chambly"/>
    <d v="2019-12-19T00:00:00"/>
    <d v="2019-12-19T00:00:00"/>
    <s v="11h30"/>
    <s v="CCPSHRR"/>
    <s v="Danger modéré"/>
    <x v="1"/>
    <x v="15"/>
    <s v="Homme"/>
    <n v="39"/>
  </r>
  <r>
    <s v="191219-027"/>
    <n v="3"/>
    <s v="Chambly"/>
    <d v="2019-12-19T00:00:00"/>
    <d v="2019-12-19T00:00:00"/>
    <s v="17h10"/>
    <s v="CCPSHRR"/>
    <s v="Danger grave mais non immédiat"/>
    <x v="0"/>
    <x v="0"/>
    <s v="Homme"/>
    <n v="36"/>
  </r>
  <r>
    <s v="191219-037"/>
    <n v="3"/>
    <s v="Chambly"/>
    <d v="2019-12-19T00:00:00"/>
    <d v="2019-12-19T00:00:00"/>
    <s v="20h58"/>
    <m/>
    <s v="Tentative de suicide"/>
    <x v="1"/>
    <x v="10"/>
    <s v="Homme"/>
    <n v="56"/>
  </r>
  <r>
    <s v="191211-021"/>
    <n v="3"/>
    <s v="Chambly"/>
    <d v="2019-12-11T00:00:00"/>
    <d v="2019-12-11T00:00:00"/>
    <s v="17h10"/>
    <s v="CCPSHRR"/>
    <s v="Danger faible"/>
    <x v="0"/>
    <x v="0"/>
    <s v="Homme"/>
    <n v="18"/>
  </r>
  <r>
    <s v="191207-005"/>
    <n v="3"/>
    <s v="Chambly"/>
    <d v="2019-12-07T00:00:00"/>
    <d v="2019-12-07T00:00:00"/>
    <m/>
    <s v="ACCÈS"/>
    <s v="Danger faible"/>
    <x v="0"/>
    <x v="0"/>
    <s v="Femme"/>
    <n v="43"/>
  </r>
  <r>
    <s v="191205-031"/>
    <n v="3"/>
    <s v="Chambly"/>
    <d v="2019-12-05T00:00:00"/>
    <d v="2019-12-05T00:00:00"/>
    <s v="17h57"/>
    <m/>
    <s v="Tentative de suicide"/>
    <x v="1"/>
    <x v="19"/>
    <s v="Femme"/>
    <n v="33"/>
  </r>
  <r>
    <s v="191201-017"/>
    <n v="3"/>
    <s v="Chambly"/>
    <d v="2019-12-01T00:00:00"/>
    <d v="2019-12-01T00:00:00"/>
    <s v="18h50"/>
    <s v="CCPSHRR"/>
    <s v="Danger faible"/>
    <x v="0"/>
    <x v="0"/>
    <s v="Homme"/>
    <n v="32"/>
  </r>
  <r>
    <s v="191130-006"/>
    <n v="3"/>
    <s v="Chambly"/>
    <d v="2019-11-30T00:00:00"/>
    <d v="2019-11-30T00:00:00"/>
    <s v="10h21"/>
    <m/>
    <s v="Tentative de suicide"/>
    <x v="0"/>
    <x v="0"/>
    <s v="Homme"/>
    <n v="69"/>
  </r>
  <r>
    <s v="191125-014"/>
    <n v="3"/>
    <s v="Chambly"/>
    <d v="2019-11-25T00:00:00"/>
    <d v="2019-11-25T00:00:00"/>
    <s v="12h15"/>
    <s v="DPJ/CAFE"/>
    <s v="Danger faible"/>
    <x v="0"/>
    <x v="0"/>
    <s v="Homme"/>
    <n v="11"/>
  </r>
  <r>
    <s v="191121-009"/>
    <n v="3"/>
    <s v="Chambly"/>
    <d v="2019-11-21T00:00:00"/>
    <d v="2019-11-21T00:00:00"/>
    <s v="10H55"/>
    <m/>
    <s v="Tentative de suicide"/>
    <x v="1"/>
    <x v="31"/>
    <s v="Femme"/>
    <n v="18"/>
  </r>
  <r>
    <s v="191120-013A"/>
    <n v="3"/>
    <s v="Chambly"/>
    <d v="2019-11-20T00:00:00"/>
    <d v="2019-11-20T00:00:00"/>
    <s v="13H30"/>
    <s v="DPJ/CAFE"/>
    <s v="Absence de danger"/>
    <x v="0"/>
    <x v="0"/>
    <s v="Homme"/>
    <n v="17"/>
  </r>
  <r>
    <s v="191114-038"/>
    <n v="3"/>
    <s v="Chambly"/>
    <d v="2019-11-14T00:00:00"/>
    <d v="2019-11-14T00:00:00"/>
    <s v="23h20"/>
    <s v="CCPSHRR"/>
    <s v="Danger grave et immédiat"/>
    <x v="1"/>
    <x v="52"/>
    <s v="Homme"/>
    <n v="20"/>
  </r>
  <r>
    <s v="191113-006"/>
    <n v="3"/>
    <s v="Chambly"/>
    <d v="2019-11-13T00:00:00"/>
    <d v="2019-11-13T00:00:00"/>
    <s v="09h30"/>
    <s v="CCPSHRR"/>
    <s v="Absence de danger"/>
    <x v="0"/>
    <x v="0"/>
    <s v="Homme"/>
    <n v="55"/>
  </r>
  <r>
    <s v="191112-013"/>
    <n v="3"/>
    <s v="Chambly"/>
    <d v="2019-11-12T00:00:00"/>
    <d v="2019-11-12T00:00:00"/>
    <s v="09h56"/>
    <s v="DPJ/CAFE"/>
    <s v="Absence de danger"/>
    <x v="0"/>
    <x v="0"/>
    <s v="Homme"/>
    <n v="15"/>
  </r>
  <r>
    <s v="191109-032"/>
    <n v="3"/>
    <s v="Chambly"/>
    <d v="2019-11-09T00:00:00"/>
    <d v="2019-11-09T00:00:00"/>
    <s v="00h00"/>
    <m/>
    <s v="Danger grave et immédiat"/>
    <x v="1"/>
    <x v="48"/>
    <s v="Femme"/>
    <n v="51"/>
  </r>
  <r>
    <s v="191109-003a"/>
    <n v="3"/>
    <s v="Chambly"/>
    <d v="2019-11-09T00:00:00"/>
    <d v="2019-11-09T00:00:00"/>
    <s v="02h45"/>
    <s v="CCPSHRR"/>
    <s v="Danger faible"/>
    <x v="0"/>
    <x v="0"/>
    <s v="Femme"/>
    <n v="50"/>
  </r>
  <r>
    <s v="191029-030"/>
    <n v="3"/>
    <s v="Chambly"/>
    <d v="2019-10-29T00:00:00"/>
    <d v="2019-10-29T00:00:00"/>
    <s v="22h30"/>
    <s v="CCPSHRR"/>
    <s v="Danger faible"/>
    <x v="0"/>
    <x v="0"/>
    <s v="Femme"/>
    <n v="72"/>
  </r>
  <r>
    <s v="191026-010"/>
    <n v="3"/>
    <s v="Chambly"/>
    <d v="2019-10-26T00:00:00"/>
    <d v="2019-10-26T00:00:00"/>
    <s v="13h56"/>
    <s v="CCPSHRR"/>
    <s v="Danger grave mais non immédiat"/>
    <x v="1"/>
    <x v="29"/>
    <s v="Homme"/>
    <n v="41"/>
  </r>
  <r>
    <s v="191024-022"/>
    <n v="3"/>
    <s v="Chambly"/>
    <d v="2019-10-24T00:00:00"/>
    <d v="2019-10-24T00:00:00"/>
    <s v="23h00"/>
    <m/>
    <s v="P.38 (non-consentant)"/>
    <x v="1"/>
    <x v="19"/>
    <s v="Femme"/>
    <n v="51"/>
  </r>
  <r>
    <s v="191023-008"/>
    <n v="3"/>
    <s v="Chambly"/>
    <d v="2019-10-23T00:00:00"/>
    <d v="2019-10-23T00:00:00"/>
    <s v="13h00"/>
    <s v="DPJ/CAFE"/>
    <s v="absence de transport"/>
    <x v="0"/>
    <x v="0"/>
    <s v="Homme"/>
    <n v="12"/>
  </r>
  <r>
    <s v="191022-004"/>
    <n v="3"/>
    <s v="Chambly"/>
    <d v="2019-10-22T00:00:00"/>
    <d v="2019-10-22T00:00:00"/>
    <s v="00h44"/>
    <s v="DPJ/CAFE"/>
    <s v="P.38 (non-consentant)"/>
    <x v="1"/>
    <x v="33"/>
    <s v="Homme"/>
    <n v="17"/>
  </r>
  <r>
    <s v="191018-019"/>
    <n v="3"/>
    <s v="Chambly"/>
    <d v="2019-10-18T00:00:00"/>
    <d v="2019-10-18T00:00:00"/>
    <s v="19h23"/>
    <s v="CCPSHRR"/>
    <s v="Danger faible"/>
    <x v="0"/>
    <x v="0"/>
    <s v="Femme"/>
    <n v="22"/>
  </r>
  <r>
    <s v="191018-028"/>
    <n v="3"/>
    <s v="Chambly"/>
    <d v="2019-10-18T00:00:00"/>
    <d v="2019-10-18T00:00:00"/>
    <s v="22h20"/>
    <s v="CCPSHRR"/>
    <s v="Danger faible"/>
    <x v="0"/>
    <x v="0"/>
    <s v="Femme"/>
    <n v="52"/>
  </r>
  <r>
    <s v="191015-007"/>
    <n v="3"/>
    <s v="Chambly"/>
    <d v="2019-10-15T00:00:00"/>
    <d v="2019-10-15T00:00:00"/>
    <s v="08h10"/>
    <s v="DPJ/CAFE"/>
    <s v="Absence de danger"/>
    <x v="0"/>
    <x v="0"/>
    <s v="Homme"/>
    <n v="11"/>
  </r>
  <r>
    <s v="191014-018a"/>
    <n v="3"/>
    <s v="Chambly"/>
    <d v="2019-10-14T00:00:00"/>
    <d v="2019-10-14T00:00:00"/>
    <s v="20h30"/>
    <s v="DPJ/CAFE"/>
    <s v="Danger grave et immédiat"/>
    <x v="1"/>
    <x v="31"/>
    <s v="Homme"/>
    <n v="13"/>
  </r>
  <r>
    <s v="191010-033"/>
    <n v="3"/>
    <s v="Chambly"/>
    <d v="2019-10-10T00:00:00"/>
    <d v="2019-10-10T00:00:00"/>
    <s v="21h45"/>
    <s v="DPJ/CAFE"/>
    <s v="P.38 (non-consentant)"/>
    <x v="1"/>
    <x v="13"/>
    <s v="Femme"/>
    <n v="17"/>
  </r>
  <r>
    <s v="190929-009"/>
    <n v="3"/>
    <s v="Chambly"/>
    <d v="2019-09-29T00:00:00"/>
    <d v="2019-09-29T00:00:00"/>
    <s v="15h30"/>
    <s v="CCPSHRR"/>
    <s v="Danger modéré"/>
    <x v="0"/>
    <x v="0"/>
    <s v="Femme"/>
    <n v="39"/>
  </r>
  <r>
    <s v="190929-019"/>
    <n v="3"/>
    <s v="Chambly"/>
    <d v="2019-09-29T00:00:00"/>
    <d v="2019-09-29T00:00:00"/>
    <s v="20h19"/>
    <s v="CCPSHRR"/>
    <s v="Tentative de suicide"/>
    <x v="1"/>
    <x v="5"/>
    <s v="Homme"/>
    <n v="23"/>
  </r>
  <r>
    <s v="190929-024"/>
    <n v="3"/>
    <s v="Chambly"/>
    <d v="2019-09-29T00:00:00"/>
    <d v="2019-09-29T00:00:00"/>
    <s v="23h30"/>
    <s v="ACCÈS"/>
    <s v="Danger modéré"/>
    <x v="1"/>
    <x v="0"/>
    <s v="Homme"/>
    <n v="19"/>
  </r>
  <r>
    <s v="190927-009"/>
    <n v="3"/>
    <s v="Chambly"/>
    <d v="2019-09-27T00:00:00"/>
    <d v="2019-09-27T00:00:00"/>
    <s v="11h46"/>
    <m/>
    <s v="Tentative de suicide"/>
    <x v="1"/>
    <x v="3"/>
    <s v="Femme"/>
    <n v="28"/>
  </r>
  <r>
    <s v="190923-019"/>
    <n v="3"/>
    <s v="Chambly"/>
    <d v="2019-09-23T00:00:00"/>
    <d v="2019-09-23T00:00:00"/>
    <s v="19h04"/>
    <s v="CCPSHRR"/>
    <s v="Danger faible"/>
    <x v="0"/>
    <x v="0"/>
    <s v="Femme"/>
    <n v="30"/>
  </r>
  <r>
    <s v="190923-033"/>
    <n v="3"/>
    <s v="Chambly"/>
    <d v="2019-09-23T00:00:00"/>
    <d v="2019-09-23T00:00:00"/>
    <s v="22h01"/>
    <s v="CCPSHRR"/>
    <s v="Danger faible"/>
    <x v="0"/>
    <x v="0"/>
    <s v="Femme"/>
    <n v="52"/>
  </r>
  <r>
    <s v="190923-033"/>
    <n v="3"/>
    <s v="Chambly"/>
    <d v="2019-09-23T00:00:00"/>
    <d v="2019-09-23T00:00:00"/>
    <s v="22h01"/>
    <s v="CCPSHRR"/>
    <s v="Absence de danger"/>
    <x v="0"/>
    <x v="0"/>
    <s v="Femme"/>
    <n v="16"/>
  </r>
  <r>
    <s v="190918-021"/>
    <n v="3"/>
    <s v="Chambly"/>
    <d v="2019-09-18T00:00:00"/>
    <d v="2019-09-18T00:00:00"/>
    <s v="00h00"/>
    <s v="CCPSHRR"/>
    <s v="Danger faible"/>
    <x v="0"/>
    <x v="0"/>
    <s v="Homme"/>
    <n v="23"/>
  </r>
  <r>
    <s v="190917-002"/>
    <n v="3"/>
    <s v="Chambly"/>
    <d v="2019-09-17T00:00:00"/>
    <d v="2019-09-17T00:00:00"/>
    <s v="05h30"/>
    <s v="DPJ/CAFE"/>
    <s v="Absence de danger"/>
    <x v="0"/>
    <x v="0"/>
    <s v="Homme"/>
    <n v="16"/>
  </r>
  <r>
    <s v="190916-024"/>
    <n v="3"/>
    <s v="Chambly"/>
    <d v="2019-09-16T00:00:00"/>
    <d v="2019-09-16T00:00:00"/>
    <s v="16h13"/>
    <m/>
    <s v="Tentative de suicide"/>
    <x v="1"/>
    <x v="58"/>
    <s v="Femme"/>
    <n v="40"/>
  </r>
  <r>
    <s v="190916-028"/>
    <n v="3"/>
    <s v="Chambly"/>
    <d v="2019-09-16T00:00:00"/>
    <d v="2019-09-16T00:00:00"/>
    <s v="19h35"/>
    <m/>
    <s v="Tentative de suicide"/>
    <x v="1"/>
    <x v="48"/>
    <s v="Femme"/>
    <n v="14"/>
  </r>
  <r>
    <s v="190914-026"/>
    <n v="3"/>
    <s v="Chambly"/>
    <d v="2019-09-14T00:00:00"/>
    <d v="2019-09-14T00:00:00"/>
    <s v="16h22"/>
    <s v="CCPSHRR"/>
    <s v="Danger modéré"/>
    <x v="0"/>
    <x v="0"/>
    <s v="Femme"/>
    <n v="33"/>
  </r>
  <r>
    <s v="190913-008"/>
    <n v="3"/>
    <s v="Chambly"/>
    <d v="2019-09-13T00:00:00"/>
    <d v="2019-09-13T00:00:00"/>
    <s v="08h22"/>
    <s v="CCPSHRR"/>
    <s v="Danger faible"/>
    <x v="0"/>
    <x v="0"/>
    <s v="Homme"/>
    <n v="25"/>
  </r>
  <r>
    <s v="190909-029"/>
    <n v="3"/>
    <s v="Chambly"/>
    <d v="2019-09-09T00:00:00"/>
    <d v="2019-09-09T00:00:00"/>
    <s v="18h48"/>
    <m/>
    <s v="Tentative de suicide"/>
    <x v="1"/>
    <x v="19"/>
    <s v="Homme"/>
    <n v="34"/>
  </r>
  <r>
    <s v="190907-013"/>
    <n v="3"/>
    <s v="Chambly"/>
    <d v="2019-09-07T00:00:00"/>
    <d v="2019-09-07T00:00:00"/>
    <s v="10h45"/>
    <s v="CCPSHRR"/>
    <s v="P.38 (non-consentant)"/>
    <x v="1"/>
    <x v="2"/>
    <s v="Femme"/>
    <n v="44"/>
  </r>
  <r>
    <s v="190906-001"/>
    <n v="3"/>
    <s v="Chambly"/>
    <d v="2019-09-06T00:00:00"/>
    <d v="2019-09-06T00:00:00"/>
    <s v="00h37"/>
    <m/>
    <s v="Danger grave et immédiat"/>
    <x v="1"/>
    <x v="46"/>
    <s v="Femme"/>
    <n v="65"/>
  </r>
  <r>
    <s v="190903-053"/>
    <n v="3"/>
    <s v="Chambly"/>
    <d v="2019-09-03T00:00:00"/>
    <d v="2019-09-03T00:00:00"/>
    <s v="23h38"/>
    <s v="CCPSHRR"/>
    <s v="P.38 (non-consentant)"/>
    <x v="1"/>
    <x v="85"/>
    <s v="Femme"/>
    <n v="34"/>
  </r>
  <r>
    <s v="190902-001"/>
    <n v="3"/>
    <s v="Chambly"/>
    <d v="2019-09-02T00:00:00"/>
    <d v="2019-09-02T00:00:00"/>
    <s v="00h14"/>
    <s v="CCPSHRR"/>
    <s v="Danger faible"/>
    <x v="0"/>
    <x v="0"/>
    <s v="Homme"/>
    <n v="24"/>
  </r>
  <r>
    <s v="190902-009"/>
    <n v="3"/>
    <s v="Chambly"/>
    <d v="2019-09-02T00:00:00"/>
    <d v="2019-09-02T00:00:00"/>
    <s v="14h23"/>
    <s v="CCPSHRR"/>
    <s v="Danger faible"/>
    <x v="0"/>
    <x v="0"/>
    <s v="Homme"/>
    <n v="53"/>
  </r>
  <r>
    <s v="190901-030"/>
    <n v="3"/>
    <s v="Chambly"/>
    <d v="2019-09-01T00:00:00"/>
    <d v="2019-09-01T00:00:00"/>
    <s v="19h00"/>
    <m/>
    <s v="P.38 (non-consentant)"/>
    <x v="1"/>
    <x v="3"/>
    <s v="Femme"/>
    <n v="25"/>
  </r>
  <r>
    <s v="190831-003"/>
    <n v="3"/>
    <s v="Chambly"/>
    <d v="2019-08-31T00:00:00"/>
    <d v="2019-08-31T00:00:00"/>
    <s v="00h28"/>
    <s v="CCPSHRR"/>
    <s v="Danger faible"/>
    <x v="1"/>
    <x v="0"/>
    <s v="Femme"/>
    <n v="27"/>
  </r>
  <r>
    <s v="190831-006"/>
    <n v="3"/>
    <s v="Chambly"/>
    <d v="2019-08-31T00:00:00"/>
    <d v="2019-08-31T00:00:00"/>
    <s v="03h40"/>
    <s v="CCPSHRR"/>
    <s v="Danger faible"/>
    <x v="0"/>
    <x v="0"/>
    <s v="Homme"/>
    <n v="35"/>
  </r>
  <r>
    <s v="190830-032"/>
    <n v="3"/>
    <s v="Chambly"/>
    <d v="2019-08-30T00:00:00"/>
    <d v="2019-08-30T00:00:00"/>
    <s v="22h00"/>
    <m/>
    <s v="Tentative de suicide"/>
    <x v="1"/>
    <x v="26"/>
    <s v="Homme"/>
    <n v="27"/>
  </r>
  <r>
    <s v="190824-016"/>
    <n v="3"/>
    <s v="Chambly"/>
    <d v="2019-08-24T00:00:00"/>
    <d v="2019-08-24T00:00:00"/>
    <s v="22h37"/>
    <s v="DPJ/CAFE"/>
    <s v="P.38 (non-consentant)"/>
    <x v="1"/>
    <x v="5"/>
    <s v="Femme"/>
    <n v="55"/>
  </r>
  <r>
    <s v="190824-016"/>
    <n v="3"/>
    <s v="Chambly"/>
    <d v="2019-08-24T00:00:00"/>
    <d v="2019-08-24T00:00:00"/>
    <s v="22h37"/>
    <s v="CCPSHRR"/>
    <s v="P.38 (non-consentant)"/>
    <x v="1"/>
    <x v="5"/>
    <s v="Femme"/>
    <n v="55"/>
  </r>
  <r>
    <s v="190823-032"/>
    <n v="3"/>
    <s v="Chambly"/>
    <d v="2019-08-23T00:00:00"/>
    <d v="2019-08-23T00:00:00"/>
    <s v="22h11"/>
    <s v="CCPSHRR"/>
    <s v="Danger faible"/>
    <x v="0"/>
    <x v="0"/>
    <s v="Femme"/>
    <n v="48"/>
  </r>
  <r>
    <s v="190823-030"/>
    <n v="3"/>
    <s v="Chambly"/>
    <d v="2019-08-23T00:00:00"/>
    <d v="2019-08-23T00:00:00"/>
    <s v="19h27"/>
    <s v="DPJ/CAFE"/>
    <s v="Danger faible"/>
    <x v="0"/>
    <x v="0"/>
    <s v="Homme"/>
    <n v="10"/>
  </r>
  <r>
    <s v="190820-035"/>
    <n v="3"/>
    <s v="Chambly"/>
    <d v="2019-08-20T00:00:00"/>
    <d v="2019-08-20T00:00:00"/>
    <s v="19h45"/>
    <s v="DIVERS"/>
    <s v="Danger faible"/>
    <x v="0"/>
    <x v="0"/>
    <s v="Homme"/>
    <n v="21"/>
  </r>
  <r>
    <s v="190818-019"/>
    <n v="3"/>
    <s v="Chambly"/>
    <d v="2019-08-18T00:00:00"/>
    <d v="2019-08-18T00:00:00"/>
    <s v="17h02"/>
    <m/>
    <s v="Danger modéré"/>
    <x v="1"/>
    <x v="0"/>
    <s v="Femme"/>
    <n v="42"/>
  </r>
  <r>
    <s v="190817-04"/>
    <n v="3"/>
    <s v="Chambly"/>
    <d v="2019-08-17T00:00:00"/>
    <d v="2019-08-17T00:00:00"/>
    <s v="03h48"/>
    <m/>
    <s v="Tentative de suicide"/>
    <x v="1"/>
    <x v="49"/>
    <s v="Femme"/>
    <n v="41"/>
  </r>
  <r>
    <s v="190816-001"/>
    <n v="3"/>
    <s v="Chambly"/>
    <d v="2019-08-16T00:00:00"/>
    <d v="2019-08-16T00:00:00"/>
    <s v="18h00"/>
    <m/>
    <s v="Tentative de suicide"/>
    <x v="1"/>
    <x v="0"/>
    <s v="Homme"/>
    <n v="56"/>
  </r>
  <r>
    <s v="190816-018"/>
    <n v="3"/>
    <s v="Chambly"/>
    <d v="2019-08-16T00:00:00"/>
    <d v="2019-08-16T00:00:00"/>
    <s v="12h29"/>
    <s v="DPJ/CAFE"/>
    <s v="P.38 (non-consentant)"/>
    <x v="1"/>
    <x v="0"/>
    <s v="Homme"/>
    <n v="7"/>
  </r>
  <r>
    <s v="190810-010"/>
    <n v="3"/>
    <s v="Chambly"/>
    <d v="2019-08-10T00:00:00"/>
    <d v="2019-08-10T00:00:00"/>
    <s v="14h20"/>
    <m/>
    <s v="Danger grave mais non immédiat"/>
    <x v="1"/>
    <x v="3"/>
    <s v="Homme"/>
    <n v="45"/>
  </r>
  <r>
    <s v="190807-004"/>
    <n v="3"/>
    <s v="Chambly"/>
    <d v="2019-08-07T00:00:00"/>
    <d v="2019-08-07T00:00:00"/>
    <s v="07h30"/>
    <m/>
    <s v="P.38 (non-consentant)"/>
    <x v="1"/>
    <x v="16"/>
    <s v="Femme"/>
    <n v="28"/>
  </r>
  <r>
    <s v="190807-034"/>
    <n v="3"/>
    <s v="Chambly"/>
    <d v="2019-08-07T00:00:00"/>
    <d v="2019-08-07T00:00:00"/>
    <s v="21h50"/>
    <m/>
    <s v="Tentative de suicide"/>
    <x v="1"/>
    <x v="15"/>
    <s v="Femme"/>
    <n v="48"/>
  </r>
  <r>
    <s v="190806-002"/>
    <n v="3"/>
    <s v="Chambly"/>
    <d v="2019-08-06T00:00:00"/>
    <d v="2019-08-06T00:00:00"/>
    <s v="03h00"/>
    <s v="CCPSHRR"/>
    <s v="P.38 (non-consentant)"/>
    <x v="1"/>
    <x v="16"/>
    <s v="Homme"/>
    <n v="21"/>
  </r>
  <r>
    <s v="190806-028"/>
    <n v="3"/>
    <s v="Chambly"/>
    <d v="2019-08-06T00:00:00"/>
    <d v="2019-08-06T00:00:00"/>
    <s v="18h30"/>
    <s v="DPJ/CAFE"/>
    <s v="P.38 (non-consentant)"/>
    <x v="1"/>
    <x v="19"/>
    <s v="Homme"/>
    <n v="8"/>
  </r>
  <r>
    <s v="190803-021"/>
    <n v="3"/>
    <s v="Chambly"/>
    <d v="2019-08-03T00:00:00"/>
    <d v="2019-08-03T00:00:00"/>
    <s v="23h15"/>
    <s v="CCPSHRR"/>
    <s v="Absence de danger"/>
    <x v="0"/>
    <x v="0"/>
    <s v="Homme"/>
    <n v="18"/>
  </r>
  <r>
    <s v="190731-019"/>
    <n v="3"/>
    <s v="Chambly"/>
    <d v="2019-07-31T00:00:00"/>
    <d v="2019-07-31T00:00:00"/>
    <s v="15h37"/>
    <m/>
    <s v="Tentative de suicide"/>
    <x v="1"/>
    <x v="3"/>
    <s v="Homme"/>
    <n v="16"/>
  </r>
  <r>
    <s v="190729-010"/>
    <n v="3"/>
    <s v="Chambly"/>
    <d v="2019-07-29T00:00:00"/>
    <d v="2019-07-29T00:00:00"/>
    <s v="10h30"/>
    <m/>
    <s v="Danger modéré"/>
    <x v="1"/>
    <x v="90"/>
    <s v="Homme"/>
    <n v="23"/>
  </r>
  <r>
    <s v="190727-003"/>
    <n v="3"/>
    <s v="Chambly"/>
    <d v="2019-07-27T00:00:00"/>
    <d v="2019-07-27T00:00:00"/>
    <s v="02h25"/>
    <s v="ACCÈS"/>
    <s v="P.38 (non-consentant)"/>
    <x v="1"/>
    <x v="16"/>
    <s v="Homme"/>
    <n v="34"/>
  </r>
  <r>
    <s v="190726-003"/>
    <n v="3"/>
    <s v="Chambly"/>
    <d v="2019-07-26T00:00:00"/>
    <d v="2019-07-26T00:00:00"/>
    <s v="04h34"/>
    <m/>
    <s v="Tentative de suicide"/>
    <x v="1"/>
    <x v="41"/>
    <s v="Femme"/>
    <n v="49"/>
  </r>
  <r>
    <s v="190725-025"/>
    <n v="3"/>
    <s v="Chambly"/>
    <d v="2019-07-25T00:00:00"/>
    <d v="2019-07-25T00:00:00"/>
    <s v="20h23"/>
    <s v="CCPSHRR"/>
    <s v="Danger faible"/>
    <x v="0"/>
    <x v="0"/>
    <s v="Femme"/>
    <n v="27"/>
  </r>
  <r>
    <s v="190719-007"/>
    <n v="3"/>
    <s v="Chambly"/>
    <d v="2019-07-18T00:00:00"/>
    <d v="2019-07-18T00:00:00"/>
    <s v="10h15"/>
    <s v="CCPSHRR"/>
    <m/>
    <x v="0"/>
    <x v="0"/>
    <s v="Femme"/>
    <n v="60"/>
  </r>
  <r>
    <s v="190717-040"/>
    <n v="3"/>
    <s v="Chambly"/>
    <d v="2019-07-17T00:00:00"/>
    <d v="2019-07-17T00:00:00"/>
    <s v="?"/>
    <s v="ACCÈS"/>
    <s v="Danger faible"/>
    <x v="0"/>
    <x v="0"/>
    <s v="Homme"/>
    <n v="34"/>
  </r>
  <r>
    <s v="190717-026"/>
    <n v="3"/>
    <s v="Chambly"/>
    <d v="2019-07-17T00:00:00"/>
    <d v="2019-07-17T00:00:00"/>
    <s v="16h40"/>
    <s v="CCPSHRR"/>
    <s v="Danger faible"/>
    <x v="0"/>
    <x v="0"/>
    <s v="Homme"/>
    <n v="45"/>
  </r>
  <r>
    <s v="190712-031A"/>
    <n v="3"/>
    <s v="Chambly"/>
    <d v="2019-07-12T00:00:00"/>
    <d v="2019-07-12T00:00:00"/>
    <s v="19H28"/>
    <s v="CCPSHRR"/>
    <s v="Absence de danger"/>
    <x v="0"/>
    <x v="0"/>
    <s v="Homme"/>
    <n v="32"/>
  </r>
  <r>
    <s v="190711-036a"/>
    <n v="3"/>
    <s v="Chambly"/>
    <d v="2019-07-11T00:00:00"/>
    <d v="2019-07-11T00:00:00"/>
    <s v="00h50"/>
    <s v="CCPSHRR"/>
    <s v="Danger faible"/>
    <x v="0"/>
    <x v="0"/>
    <s v="Femme"/>
    <n v="61"/>
  </r>
  <r>
    <s v="190707-003"/>
    <n v="3"/>
    <s v="Chambly"/>
    <d v="2019-07-07T00:00:00"/>
    <d v="2019-07-07T00:00:00"/>
    <s v="04H50"/>
    <s v="ACCÈS"/>
    <s v="Danger faible"/>
    <x v="0"/>
    <x v="0"/>
    <s v="Femme"/>
    <n v="26"/>
  </r>
  <r>
    <s v="190707-002"/>
    <n v="3"/>
    <s v="Chambly"/>
    <d v="2019-07-07T00:00:00"/>
    <d v="2019-07-07T00:00:00"/>
    <s v="03H07"/>
    <s v="CCPSHRR"/>
    <s v="Absence de danger"/>
    <x v="0"/>
    <x v="0"/>
    <s v="Homme"/>
    <n v="22"/>
  </r>
  <r>
    <s v="190706-016"/>
    <n v="3"/>
    <s v="Chambly"/>
    <d v="2019-07-06T00:00:00"/>
    <d v="2019-07-06T00:00:00"/>
    <s v="15h34"/>
    <s v="DPJ/CAFE"/>
    <s v="P.38 (non-consentant)"/>
    <x v="1"/>
    <x v="6"/>
    <s v="Femme"/>
    <n v="13"/>
  </r>
  <r>
    <s v="190705-010"/>
    <n v="3"/>
    <s v="Chambly"/>
    <d v="2019-07-05T00:00:00"/>
    <d v="2019-07-05T00:00:00"/>
    <s v="11h25"/>
    <s v="DIVERS"/>
    <s v="Danger modéré"/>
    <x v="1"/>
    <x v="0"/>
    <s v="Homme"/>
    <n v="21"/>
  </r>
  <r>
    <s v="190627-009"/>
    <n v="3"/>
    <s v="Chambly"/>
    <d v="2019-06-27T00:00:00"/>
    <d v="2019-06-27T00:00:00"/>
    <s v="14h25"/>
    <s v="CCPSHRR"/>
    <s v="Absence de danger"/>
    <x v="0"/>
    <x v="0"/>
    <s v="Femme"/>
    <n v="60"/>
  </r>
  <r>
    <s v="190626-032"/>
    <n v="3"/>
    <s v="Chambly"/>
    <d v="2019-06-26T00:00:00"/>
    <d v="2019-06-26T00:00:00"/>
    <s v="21H10"/>
    <m/>
    <s v="Tentative de suicide"/>
    <x v="1"/>
    <x v="58"/>
    <s v="Femme"/>
    <n v="32"/>
  </r>
  <r>
    <s v="190622-028"/>
    <n v="3"/>
    <s v="Chambly"/>
    <d v="2019-06-22T00:00:00"/>
    <d v="2019-06-22T00:00:00"/>
    <s v="22h30"/>
    <m/>
    <s v="P.38 (non-consentant)"/>
    <x v="1"/>
    <x v="91"/>
    <s v="Femme"/>
    <n v="23"/>
  </r>
  <r>
    <s v="190620-029"/>
    <n v="3"/>
    <s v="Chambly"/>
    <d v="2019-06-20T00:00:00"/>
    <d v="2019-06-20T00:00:00"/>
    <s v="20H17"/>
    <s v="CCPSHRR"/>
    <s v="Danger faible"/>
    <x v="0"/>
    <x v="0"/>
    <s v="Homme"/>
    <n v="20"/>
  </r>
  <r>
    <s v="190618-007"/>
    <n v="3"/>
    <s v="Chambly"/>
    <d v="2019-06-18T00:00:00"/>
    <d v="2019-06-18T00:00:00"/>
    <s v="10h30"/>
    <m/>
    <s v="P.38 (non-consentant)"/>
    <x v="1"/>
    <x v="19"/>
    <s v="Homme"/>
    <n v="47"/>
  </r>
  <r>
    <s v="190611-048"/>
    <n v="3"/>
    <s v="Chambly"/>
    <d v="2019-06-11T00:00:00"/>
    <d v="2019-06-11T00:00:00"/>
    <s v="23H45"/>
    <s v="DPJ/CAFE"/>
    <s v="Danger grave mais non immédiat"/>
    <x v="1"/>
    <x v="46"/>
    <s v="Homme"/>
    <n v="16"/>
  </r>
  <r>
    <s v="190609-031"/>
    <n v="3"/>
    <s v="Chambly"/>
    <d v="2019-06-09T00:00:00"/>
    <d v="2019-06-09T00:00:00"/>
    <s v="23h00"/>
    <m/>
    <s v="P.38 (non-consentant)"/>
    <x v="1"/>
    <x v="39"/>
    <s v="Homme"/>
    <n v="17"/>
  </r>
  <r>
    <s v="190531-017"/>
    <n v="3"/>
    <s v="Chambly"/>
    <d v="2019-05-31T00:00:00"/>
    <d v="2019-05-31T00:00:00"/>
    <s v="12h25"/>
    <m/>
    <s v="Tentative de suicide"/>
    <x v="1"/>
    <x v="74"/>
    <s v="Homme"/>
    <n v="72"/>
  </r>
  <r>
    <s v="190531-023"/>
    <n v="3"/>
    <s v="Chambly"/>
    <d v="2019-05-31T00:00:00"/>
    <d v="2019-05-31T00:00:00"/>
    <s v="14h23"/>
    <s v="DPJ/CAFE"/>
    <s v="Danger faible"/>
    <x v="0"/>
    <x v="0"/>
    <s v="Homme"/>
    <n v="17"/>
  </r>
  <r>
    <s v="190531-031"/>
    <n v="3"/>
    <s v="Chambly"/>
    <d v="2019-05-31T00:00:00"/>
    <d v="2019-05-31T00:00:00"/>
    <s v="23h38"/>
    <s v="CCPSHRR"/>
    <s v="Danger faible"/>
    <x v="0"/>
    <x v="0"/>
    <s v="Homme"/>
    <n v="48"/>
  </r>
  <r>
    <s v="190529-020"/>
    <n v="3"/>
    <s v="Chambly"/>
    <d v="2019-05-29T00:00:00"/>
    <d v="2019-05-29T00:00:00"/>
    <s v="16h35"/>
    <s v="CCPSHRR"/>
    <s v="Danger grave et immédiat"/>
    <x v="1"/>
    <x v="9"/>
    <s v="Femme"/>
    <n v="60"/>
  </r>
  <r>
    <s v="190529- 024"/>
    <n v="3"/>
    <s v="Chambly"/>
    <d v="2019-05-29T00:00:00"/>
    <d v="2019-05-29T00:00:00"/>
    <s v="18h00"/>
    <s v="CCPSHRR"/>
    <s v="Danger grave mais non immédiat"/>
    <x v="0"/>
    <x v="0"/>
    <s v="Homme"/>
    <n v="27"/>
  </r>
  <r>
    <s v="190523-025"/>
    <n v="3"/>
    <s v="Chambly"/>
    <d v="2019-05-23T00:00:00"/>
    <d v="2019-05-23T00:00:00"/>
    <s v="23h17"/>
    <s v="CCPSHRR"/>
    <s v="Absence de danger"/>
    <x v="0"/>
    <x v="0"/>
    <s v="Femme"/>
    <n v="30"/>
  </r>
  <r>
    <s v="190521-019"/>
    <n v="3"/>
    <s v="Chambly"/>
    <d v="2019-05-21T00:00:00"/>
    <d v="2019-05-21T00:00:00"/>
    <s v="18h08"/>
    <s v="CCPSHRR"/>
    <s v="Tentative de suicide"/>
    <x v="1"/>
    <x v="15"/>
    <s v="Femme"/>
    <n v="72"/>
  </r>
  <r>
    <s v="190519-020A"/>
    <n v="3"/>
    <s v="Chambly"/>
    <d v="2019-05-19T00:00:00"/>
    <d v="2019-05-19T00:00:00"/>
    <s v="18h27"/>
    <s v="DPJ/CAFE"/>
    <m/>
    <x v="0"/>
    <x v="0"/>
    <s v="Homme"/>
    <n v="16"/>
  </r>
  <r>
    <s v="190513-021"/>
    <n v="3"/>
    <s v="Chambly"/>
    <d v="2019-05-13T00:00:00"/>
    <d v="2019-05-13T00:00:00"/>
    <s v="18h53"/>
    <m/>
    <s v="Tentative de suicide"/>
    <x v="1"/>
    <x v="43"/>
    <s v="Femme"/>
    <n v="87"/>
  </r>
  <r>
    <s v="190509-024"/>
    <n v="3"/>
    <s v="Chambly"/>
    <d v="2019-05-09T00:00:00"/>
    <d v="2019-05-09T00:00:00"/>
    <s v="17h30"/>
    <s v="CCPSHRR"/>
    <s v="P.38 (non-consentant)"/>
    <x v="1"/>
    <x v="3"/>
    <s v="Femme"/>
    <n v="60"/>
  </r>
  <r>
    <s v="190505-018"/>
    <n v="3"/>
    <s v="Chambly"/>
    <d v="2019-05-05T00:00:00"/>
    <d v="2019-05-05T00:00:00"/>
    <s v="15h30"/>
    <s v="DPJ/CAFE"/>
    <s v="Absence de danger"/>
    <x v="0"/>
    <x v="0"/>
    <s v="Homme"/>
    <n v="14"/>
  </r>
  <r>
    <s v="190501-032"/>
    <n v="3"/>
    <s v="Chambly"/>
    <d v="2019-05-01T00:00:00"/>
    <d v="2019-05-01T00:00:00"/>
    <s v="19h00"/>
    <m/>
    <s v="Tentative de suicide"/>
    <x v="1"/>
    <x v="19"/>
    <s v="Femme"/>
    <n v="17"/>
  </r>
  <r>
    <s v="190424-019"/>
    <n v="3"/>
    <s v="Chambly"/>
    <d v="2019-04-24T00:00:00"/>
    <d v="2019-04-24T00:00:00"/>
    <s v="18h00"/>
    <m/>
    <s v="P.38 (non-consentant)"/>
    <x v="1"/>
    <x v="42"/>
    <s v="Femme"/>
    <n v="60"/>
  </r>
  <r>
    <s v="190423-030A"/>
    <n v="3"/>
    <s v="Chambly"/>
    <d v="2019-04-23T00:00:00"/>
    <d v="2019-04-23T00:00:00"/>
    <s v="23h50"/>
    <s v="CCPSHRR"/>
    <s v="Danger faible"/>
    <x v="0"/>
    <x v="0"/>
    <s v="Femme"/>
    <n v="20"/>
  </r>
  <r>
    <s v="190419-001"/>
    <n v="3"/>
    <s v="Chambly"/>
    <d v="2019-04-19T00:00:00"/>
    <d v="2019-04-19T00:00:00"/>
    <s v="01h55"/>
    <s v="CCPSHRR"/>
    <s v="Danger modéré"/>
    <x v="0"/>
    <x v="0"/>
    <s v="Femme"/>
    <n v="60"/>
  </r>
  <r>
    <s v="190418-018"/>
    <n v="3"/>
    <s v="Chambly"/>
    <d v="2019-04-18T00:00:00"/>
    <d v="2019-04-18T00:00:00"/>
    <s v="14h20"/>
    <m/>
    <s v="Tentative de suicide"/>
    <x v="1"/>
    <x v="31"/>
    <s v="Homme"/>
    <n v="17"/>
  </r>
  <r>
    <s v="190417-028"/>
    <n v="3"/>
    <s v="Chambly"/>
    <d v="2019-04-17T00:00:00"/>
    <d v="2019-04-17T00:00:00"/>
    <s v="20h10"/>
    <s v="CCPSHRR"/>
    <s v="Danger faible"/>
    <x v="0"/>
    <x v="0"/>
    <s v="Homme"/>
    <n v="64"/>
  </r>
  <r>
    <s v="190414-001"/>
    <n v="3"/>
    <s v="Chambly"/>
    <d v="2019-04-14T00:00:00"/>
    <d v="2019-04-14T00:00:00"/>
    <s v="00h56"/>
    <s v="CCPSHRR"/>
    <s v="Danger faible"/>
    <x v="0"/>
    <x v="0"/>
    <s v="Femme"/>
    <n v="43"/>
  </r>
  <r>
    <s v="190412-003"/>
    <n v="3"/>
    <s v="Chambly"/>
    <d v="2019-04-12T00:00:00"/>
    <d v="2019-04-12T00:00:00"/>
    <s v="6h50"/>
    <s v="DPJ/CAFE"/>
    <s v="P.38 (non-consentant)"/>
    <x v="1"/>
    <x v="64"/>
    <s v="Homme"/>
    <n v="13"/>
  </r>
  <r>
    <s v="190410-023"/>
    <n v="3"/>
    <s v="Chambly"/>
    <d v="2019-04-10T00:00:00"/>
    <d v="2019-04-10T00:00:00"/>
    <s v="19h20"/>
    <s v="CCPSHRR"/>
    <s v="Absence de danger"/>
    <x v="0"/>
    <x v="0"/>
    <s v="Homme"/>
    <n v="45"/>
  </r>
  <r>
    <s v="190409-010"/>
    <n v="3"/>
    <s v="Chambly"/>
    <d v="2019-04-09T00:00:00"/>
    <d v="2019-04-09T00:00:00"/>
    <s v="10h00"/>
    <s v="CCPSHRR"/>
    <s v="P.38 (non-consentant)"/>
    <x v="1"/>
    <x v="9"/>
    <s v="Homme"/>
    <n v="53"/>
  </r>
  <r>
    <s v="190405-023"/>
    <n v="3"/>
    <s v="Chambly"/>
    <d v="2019-04-05T00:00:00"/>
    <d v="2019-04-05T00:00:00"/>
    <s v="21h28"/>
    <s v="CCPSHRR"/>
    <s v="Danger faible"/>
    <x v="0"/>
    <x v="0"/>
    <s v="Femme"/>
    <n v="60"/>
  </r>
  <r>
    <s v="190404-013"/>
    <n v="3"/>
    <s v="Chambly"/>
    <d v="2019-04-04T00:00:00"/>
    <d v="2019-04-04T00:00:00"/>
    <s v="12h27"/>
    <m/>
    <s v="Tentative de suicide"/>
    <x v="1"/>
    <x v="5"/>
    <s v="Femme"/>
    <n v="22"/>
  </r>
  <r>
    <s v="190403-020"/>
    <n v="3"/>
    <s v="Chambly"/>
    <d v="2019-04-03T00:00:00"/>
    <d v="2019-04-03T00:00:00"/>
    <s v="17h45"/>
    <m/>
    <s v="P.38 (non-consentant)"/>
    <x v="1"/>
    <x v="50"/>
    <s v="Homme"/>
    <n v="53"/>
  </r>
  <r>
    <s v="190403-028"/>
    <n v="3"/>
    <s v="Chambly"/>
    <d v="2019-04-03T00:00:00"/>
    <d v="2019-04-03T00:00:00"/>
    <s v="20h24"/>
    <s v="CCPSHRR"/>
    <s v="Danger faible"/>
    <x v="0"/>
    <x v="0"/>
    <s v="Homme"/>
    <n v="74"/>
  </r>
  <r>
    <s v="190329-008"/>
    <n v="3"/>
    <s v="Chambly"/>
    <d v="2019-03-29T00:00:00"/>
    <d v="2019-03-29T00:00:00"/>
    <s v="11h16"/>
    <s v="CCPSHRR"/>
    <s v="Absence de danger"/>
    <x v="0"/>
    <x v="0"/>
    <s v="Femme"/>
    <n v="36"/>
  </r>
  <r>
    <s v="190329-016"/>
    <n v="3"/>
    <s v="Chambly"/>
    <d v="2019-03-29T00:00:00"/>
    <d v="2019-03-29T00:00:00"/>
    <s v="15h31"/>
    <s v="DPJ/CAFE"/>
    <s v="P.38 (non-consentant)"/>
    <x v="0"/>
    <x v="0"/>
    <s v="Femme"/>
    <n v="13"/>
  </r>
  <r>
    <s v="190329-021"/>
    <n v="3"/>
    <s v="Chambly"/>
    <d v="2019-03-29T00:00:00"/>
    <d v="2019-03-29T00:00:00"/>
    <s v="20h45"/>
    <s v="DPJ/CAFE"/>
    <s v="P.38 (non-consentant)"/>
    <x v="1"/>
    <x v="72"/>
    <s v="Femme"/>
    <n v="13"/>
  </r>
  <r>
    <s v="190328-033"/>
    <n v="3"/>
    <s v="Chambly"/>
    <d v="2019-03-28T00:00:00"/>
    <d v="2019-03-28T00:00:00"/>
    <s v="22h06"/>
    <s v="CCPSHRR"/>
    <s v="Danger faible"/>
    <x v="0"/>
    <x v="0"/>
    <s v="Femme"/>
    <n v="36"/>
  </r>
  <r>
    <s v="190327-018"/>
    <n v="3"/>
    <s v="Chambly"/>
    <d v="2019-03-27T00:00:00"/>
    <d v="2019-03-27T00:00:00"/>
    <s v="18h12"/>
    <s v="DIVERS"/>
    <s v="Danger faible"/>
    <x v="0"/>
    <x v="0"/>
    <s v="Femme"/>
    <n v="36"/>
  </r>
  <r>
    <s v="190327-021"/>
    <n v="3"/>
    <s v="Chambly"/>
    <d v="2019-03-27T00:00:00"/>
    <d v="2019-03-27T00:00:00"/>
    <s v="19h45"/>
    <s v="CCPSHRR"/>
    <s v="Danger faible"/>
    <x v="0"/>
    <x v="0"/>
    <s v="Homme"/>
    <n v="57"/>
  </r>
  <r>
    <s v="190326-018"/>
    <n v="3"/>
    <s v="Chambly"/>
    <d v="2019-03-26T00:00:00"/>
    <d v="2019-03-26T00:00:00"/>
    <s v="20h26"/>
    <s v="CCPSHRR"/>
    <s v="Danger faible"/>
    <x v="0"/>
    <x v="0"/>
    <s v="Femme"/>
    <n v="60"/>
  </r>
  <r>
    <s v="190326-008"/>
    <n v="3"/>
    <s v="Chambly"/>
    <d v="2019-03-26T00:00:00"/>
    <d v="2019-03-26T00:00:00"/>
    <s v="14h00"/>
    <m/>
    <s v="Tentative de suicide"/>
    <x v="1"/>
    <x v="3"/>
    <s v="Homme"/>
    <n v="25"/>
  </r>
  <r>
    <s v="190323-030"/>
    <n v="3"/>
    <s v="Chambly"/>
    <d v="2019-03-23T00:00:00"/>
    <d v="2019-03-23T00:00:00"/>
    <s v="21h00"/>
    <s v="CCPSHRR"/>
    <s v="Danger faible"/>
    <x v="0"/>
    <x v="0"/>
    <s v="Femme"/>
    <n v="20"/>
  </r>
  <r>
    <s v="190322-004"/>
    <n v="3"/>
    <s v="Chambly"/>
    <d v="2019-03-22T00:00:00"/>
    <d v="2019-03-22T00:00:00"/>
    <s v="11h55"/>
    <s v="CCPSHRR"/>
    <s v="P.38 (non-consentant)"/>
    <x v="1"/>
    <x v="4"/>
    <s v="Femme"/>
    <n v="60"/>
  </r>
  <r>
    <s v="190322-022"/>
    <n v="3"/>
    <s v="Chambly"/>
    <d v="2019-03-22T00:00:00"/>
    <d v="2019-03-22T00:00:00"/>
    <s v="18h33"/>
    <s v="CCPSHRR"/>
    <s v="Danger faible"/>
    <x v="0"/>
    <x v="0"/>
    <s v="Femme"/>
    <n v="18"/>
  </r>
  <r>
    <s v="190322-024"/>
    <n v="3"/>
    <s v="Chambly"/>
    <d v="2019-03-22T00:00:00"/>
    <d v="2019-03-22T00:00:00"/>
    <s v="19h45"/>
    <s v="CCPSHRR"/>
    <s v="Danger faible"/>
    <x v="0"/>
    <x v="0"/>
    <s v="Homme"/>
    <n v="73"/>
  </r>
  <r>
    <s v="190315-027"/>
    <n v="3"/>
    <s v="Chambly"/>
    <d v="2019-03-15T00:00:00"/>
    <d v="2019-03-15T00:00:00"/>
    <s v="22h16"/>
    <s v="CCPSHRR"/>
    <s v="Danger faible"/>
    <x v="0"/>
    <x v="0"/>
    <s v="Femme"/>
    <n v="13"/>
  </r>
  <r>
    <s v="190311-007"/>
    <n v="3"/>
    <s v="Chambly"/>
    <d v="2019-03-11T00:00:00"/>
    <d v="2019-03-11T00:00:00"/>
    <s v="11h15"/>
    <m/>
    <s v="Tentative de suicide"/>
    <x v="1"/>
    <x v="19"/>
    <s v="Femme"/>
    <n v="18"/>
  </r>
  <r>
    <s v="190305-029"/>
    <n v="3"/>
    <s v="Chambly"/>
    <d v="2019-03-06T00:00:00"/>
    <d v="2019-03-06T00:00:00"/>
    <s v="00h01"/>
    <s v="CCPSHRR"/>
    <s v="Danger modéré"/>
    <x v="1"/>
    <x v="13"/>
    <s v="Femme"/>
    <n v="18"/>
  </r>
  <r>
    <s v="190304-009"/>
    <n v="3"/>
    <s v="Chambly"/>
    <d v="2019-03-05T00:00:00"/>
    <d v="2019-03-05T00:00:00"/>
    <s v="12h29"/>
    <s v="CCPSHRR"/>
    <s v="Danger grave et immédiat"/>
    <x v="1"/>
    <x v="37"/>
    <s v="Femme"/>
    <n v="54"/>
  </r>
  <r>
    <s v="190301-013"/>
    <n v="3"/>
    <s v="Chambly"/>
    <d v="2019-03-01T00:00:00"/>
    <d v="2019-03-01T00:00:00"/>
    <s v="13h20"/>
    <s v="DIVERS"/>
    <s v="P.38 (non-consentant)"/>
    <x v="1"/>
    <x v="9"/>
    <s v="Femme"/>
    <n v="32"/>
  </r>
  <r>
    <s v="190301-020"/>
    <n v="3"/>
    <s v="Chambly"/>
    <d v="2019-03-01T00:00:00"/>
    <d v="2019-03-01T00:00:00"/>
    <s v="17h00"/>
    <m/>
    <s v="Tentative de suicide"/>
    <x v="1"/>
    <x v="17"/>
    <s v="Femme"/>
    <n v="29"/>
  </r>
  <r>
    <s v="190227-036"/>
    <n v="3"/>
    <s v="Chambly"/>
    <d v="2019-02-27T00:00:00"/>
    <d v="2019-02-27T00:00:00"/>
    <s v="17h40"/>
    <s v="CCPSHRR"/>
    <s v="Danger grave mais non immédiat"/>
    <x v="0"/>
    <x v="0"/>
    <s v="Femme"/>
    <n v="58"/>
  </r>
  <r>
    <s v="190223-003"/>
    <n v="3"/>
    <s v="Chambly"/>
    <d v="2019-02-23T00:00:00"/>
    <d v="2019-02-23T00:00:00"/>
    <s v="3h05"/>
    <s v="ACCÈS"/>
    <s v="Absence de danger"/>
    <x v="0"/>
    <x v="0"/>
    <s v="Femme"/>
    <s v="16???"/>
  </r>
  <r>
    <s v="190209-012"/>
    <n v="3"/>
    <s v="Chambly"/>
    <d v="2019-02-09T00:00:00"/>
    <d v="2019-02-09T00:00:00"/>
    <s v="14h39"/>
    <s v="ACCÈS"/>
    <s v="Danger faible"/>
    <x v="0"/>
    <x v="0"/>
    <s v="Homme"/>
    <n v="16"/>
  </r>
  <r>
    <s v="190207-011"/>
    <n v="3"/>
    <s v="Chambly"/>
    <d v="2019-02-07T00:00:00"/>
    <d v="2019-02-07T00:00:00"/>
    <s v="13h48"/>
    <s v="ACCÈS"/>
    <s v="Absence de danger"/>
    <x v="0"/>
    <x v="0"/>
    <s v="Homme"/>
    <n v="43"/>
  </r>
  <r>
    <s v="190205-003"/>
    <n v="3"/>
    <s v="Chambly"/>
    <d v="2019-02-05T00:00:00"/>
    <d v="2019-02-05T00:00:00"/>
    <s v="08h20"/>
    <s v="CCPSHRR"/>
    <s v="Danger modéré"/>
    <x v="0"/>
    <x v="0"/>
    <s v="Homme"/>
    <n v="56"/>
  </r>
  <r>
    <s v="190204-06"/>
    <n v="3"/>
    <s v="Chambly"/>
    <d v="2019-02-04T00:00:00"/>
    <d v="2019-02-04T00:00:00"/>
    <s v="08h25"/>
    <s v="CCPSHRR"/>
    <s v="Danger modéré"/>
    <x v="0"/>
    <x v="0"/>
    <s v="Femme"/>
    <n v="41"/>
  </r>
  <r>
    <s v="190201-009"/>
    <n v="3"/>
    <s v="Chambly"/>
    <d v="2019-02-01T00:00:00"/>
    <d v="2019-02-01T00:00:00"/>
    <s v="09h48"/>
    <m/>
    <s v="Tentative de suicide"/>
    <x v="1"/>
    <x v="72"/>
    <s v="Homme"/>
    <n v="21"/>
  </r>
  <r>
    <s v="190131-009"/>
    <n v="3"/>
    <s v="Chambly"/>
    <d v="2019-01-31T00:00:00"/>
    <d v="2019-01-31T00:00:00"/>
    <s v="11h20"/>
    <s v="CCPSHRR"/>
    <s v="Absence de danger"/>
    <x v="0"/>
    <x v="0"/>
    <s v="Homme"/>
    <n v="25"/>
  </r>
  <r>
    <s v="190131-019"/>
    <n v="3"/>
    <s v="Chambly"/>
    <d v="2019-01-31T00:00:00"/>
    <d v="2019-01-31T00:00:00"/>
    <s v="16h38"/>
    <s v="DPJ/CAFE"/>
    <m/>
    <x v="0"/>
    <x v="0"/>
    <s v="Homme"/>
    <n v="12"/>
  </r>
  <r>
    <s v="190127-017"/>
    <n v="3"/>
    <s v="Chambly"/>
    <d v="2019-01-27T00:00:00"/>
    <d v="2019-01-27T00:00:00"/>
    <s v="22h26"/>
    <s v="CCPSHRR"/>
    <s v="Danger faible"/>
    <x v="0"/>
    <x v="0"/>
    <s v="Femme"/>
    <n v="41"/>
  </r>
  <r>
    <s v="190122-045"/>
    <n v="3"/>
    <s v="Chambly"/>
    <d v="2019-01-22T00:00:00"/>
    <d v="2019-01-22T00:00:00"/>
    <s v="22h45"/>
    <m/>
    <s v="P.38 (non-consentant)"/>
    <x v="1"/>
    <x v="65"/>
    <s v="Homme"/>
    <n v="56"/>
  </r>
  <r>
    <s v="190117-002"/>
    <n v="3"/>
    <s v="Chambly"/>
    <d v="2019-01-17T00:00:00"/>
    <d v="2019-01-17T00:00:00"/>
    <s v="06h58"/>
    <s v="DPJ/CAFE"/>
    <s v="Danger faible"/>
    <x v="0"/>
    <x v="0"/>
    <s v="Homme"/>
    <n v="8"/>
  </r>
  <r>
    <s v="190110-037"/>
    <n v="3"/>
    <s v="Chambly"/>
    <d v="2019-01-10T00:00:00"/>
    <d v="2019-01-10T00:00:00"/>
    <s v="21h53"/>
    <s v="DPJ/CAFE"/>
    <s v="Danger faible"/>
    <x v="0"/>
    <x v="0"/>
    <s v="Femme"/>
    <n v="13"/>
  </r>
  <r>
    <s v="190106-018"/>
    <n v="3"/>
    <s v="Chambly"/>
    <d v="2019-01-06T00:00:00"/>
    <d v="2019-01-06T00:00:00"/>
    <s v="21h40"/>
    <s v="CCPSHRR"/>
    <s v="Danger grave et immédiat"/>
    <x v="1"/>
    <x v="92"/>
    <s v="Homme"/>
    <n v="19"/>
  </r>
  <r>
    <s v="190102-013"/>
    <n v="3"/>
    <s v="Chambly"/>
    <d v="2019-01-02T00:00:00"/>
    <d v="2019-01-02T00:00:00"/>
    <s v="17h16"/>
    <s v="CCPSHRR"/>
    <s v="Danger faible"/>
    <x v="0"/>
    <x v="0"/>
    <s v="Homme"/>
    <n v="68"/>
  </r>
  <r>
    <s v="190101-012"/>
    <n v="3"/>
    <s v="Chambly"/>
    <d v="2019-01-01T00:00:00"/>
    <d v="2019-01-01T00:00:00"/>
    <s v="05h02"/>
    <s v="CCPSHRR"/>
    <s v="Danger grave et immédiat"/>
    <x v="1"/>
    <x v="93"/>
    <s v="Femme"/>
    <n v="20"/>
  </r>
  <r>
    <s v="191231-003"/>
    <n v="3"/>
    <s v="Richelieu"/>
    <d v="2019-12-31T00:00:00"/>
    <d v="2019-12-31T00:00:00"/>
    <s v="09h35"/>
    <s v="CCPSHRR"/>
    <s v="Danger faible"/>
    <x v="0"/>
    <x v="0"/>
    <s v="Femme"/>
    <n v="56"/>
  </r>
  <r>
    <s v="191229-018a"/>
    <n v="3"/>
    <s v="Richelieu"/>
    <d v="2019-12-29T00:00:00"/>
    <d v="2019-12-29T00:00:00"/>
    <s v="19h08"/>
    <s v="CCPSHRR"/>
    <s v="Tentative de suicide"/>
    <x v="1"/>
    <x v="26"/>
    <s v="Femme"/>
    <n v="22"/>
  </r>
  <r>
    <s v="191228-013"/>
    <n v="3"/>
    <s v="Richelieu"/>
    <d v="2019-12-28T00:00:00"/>
    <d v="2019-12-28T00:00:00"/>
    <s v="16h00"/>
    <s v="CCPSHRR"/>
    <s v="Absence de danger"/>
    <x v="0"/>
    <x v="0"/>
    <s v="Homme"/>
    <n v="92"/>
  </r>
  <r>
    <s v="191217-027"/>
    <n v="3"/>
    <s v="Richelieu"/>
    <d v="2019-12-17T00:00:00"/>
    <d v="2019-12-17T00:00:00"/>
    <s v="18H20"/>
    <s v="ACCÈS"/>
    <s v="P.38 (non-consentant)"/>
    <x v="1"/>
    <x v="10"/>
    <s v="Homme"/>
    <n v="21"/>
  </r>
  <r>
    <s v="191129-026"/>
    <n v="3"/>
    <s v="Richelieu"/>
    <d v="2019-11-29T00:00:00"/>
    <d v="2019-11-29T00:00:00"/>
    <s v="17h00"/>
    <m/>
    <s v="Tentative de suicide"/>
    <x v="0"/>
    <x v="0"/>
    <s v="Femme"/>
    <n v="54"/>
  </r>
  <r>
    <s v="191105-016"/>
    <n v="3"/>
    <s v="Richelieu"/>
    <d v="2019-11-05T00:00:00"/>
    <d v="2019-11-05T00:00:00"/>
    <s v="13h20"/>
    <s v="ACCÈS"/>
    <s v="Danger faible"/>
    <x v="0"/>
    <x v="0"/>
    <s v="Homme"/>
    <n v="59"/>
  </r>
  <r>
    <s v="191104-039"/>
    <n v="3"/>
    <s v="Richelieu"/>
    <d v="2019-11-04T00:00:00"/>
    <d v="2019-11-04T00:00:00"/>
    <s v="21h10"/>
    <s v="ACCÈS"/>
    <s v="Danger faible"/>
    <x v="0"/>
    <x v="0"/>
    <s v="Homme"/>
    <n v="40"/>
  </r>
  <r>
    <s v="191102-019"/>
    <n v="3"/>
    <s v="Richelieu"/>
    <d v="2019-11-02T00:00:00"/>
    <d v="2019-11-02T00:00:00"/>
    <s v="19h42"/>
    <s v="ACCÈS"/>
    <s v="Danger modéré"/>
    <x v="1"/>
    <x v="15"/>
    <s v="Femme"/>
    <n v="46"/>
  </r>
  <r>
    <s v="190929-017"/>
    <n v="3"/>
    <s v="Richelieu"/>
    <d v="2019-09-29T00:00:00"/>
    <d v="2019-09-29T00:00:00"/>
    <s v="19h44"/>
    <s v="CCPSHRR"/>
    <s v="Tentative de suicide"/>
    <x v="1"/>
    <x v="90"/>
    <s v="Homme"/>
    <n v="40"/>
  </r>
  <r>
    <s v="190928-018"/>
    <n v="3"/>
    <s v="Richelieu"/>
    <d v="2019-09-28T00:00:00"/>
    <d v="2019-09-28T00:00:00"/>
    <s v="18h00"/>
    <s v="CCPSHRR"/>
    <s v="Tentative de suicide"/>
    <x v="1"/>
    <x v="18"/>
    <s v="Femme"/>
    <n v="85"/>
  </r>
  <r>
    <s v="190908-009"/>
    <n v="3"/>
    <s v="Richelieu"/>
    <d v="2019-09-08T00:00:00"/>
    <d v="2019-09-08T00:00:00"/>
    <s v="11h40"/>
    <s v="CCPSHRR"/>
    <s v="Danger modéré"/>
    <x v="0"/>
    <x v="0"/>
    <s v="Femme"/>
    <n v="24"/>
  </r>
  <r>
    <s v="190819-022"/>
    <n v="3"/>
    <s v="Richelieu"/>
    <d v="2019-08-19T00:00:00"/>
    <d v="2019-08-19T00:00:00"/>
    <s v="20h45"/>
    <m/>
    <s v="P.38 (non-consentant)"/>
    <x v="1"/>
    <x v="3"/>
    <s v="Homme"/>
    <n v="21"/>
  </r>
  <r>
    <s v="190806-001"/>
    <n v="3"/>
    <s v="Richelieu"/>
    <d v="2019-08-06T00:00:00"/>
    <d v="2019-08-06T00:00:00"/>
    <s v="01h35"/>
    <m/>
    <s v="P.38 (non-consentant)"/>
    <x v="1"/>
    <x v="74"/>
    <s v="Femme"/>
    <n v="87"/>
  </r>
  <r>
    <s v="190730-029a"/>
    <n v="3"/>
    <s v="Richelieu"/>
    <d v="2019-07-30T00:00:00"/>
    <d v="2019-07-30T00:00:00"/>
    <s v="21h00"/>
    <s v="ACCÈS"/>
    <s v="Danger faible"/>
    <x v="0"/>
    <x v="0"/>
    <s v="Homme"/>
    <n v="37"/>
  </r>
  <r>
    <s v="190704-028"/>
    <n v="3"/>
    <s v="Richelieu"/>
    <d v="2019-07-04T00:00:00"/>
    <d v="2019-07-04T00:00:00"/>
    <s v="20h40"/>
    <m/>
    <s v="Tentative de suicide"/>
    <x v="1"/>
    <x v="0"/>
    <s v="Homme"/>
    <n v="85"/>
  </r>
  <r>
    <s v="190621-004"/>
    <n v="3"/>
    <s v="Richelieu"/>
    <d v="2019-06-21T00:00:00"/>
    <d v="2019-06-21T00:00:00"/>
    <s v="3h00"/>
    <s v="CCPSHRR"/>
    <s v="P.38 (non-consentant)"/>
    <x v="1"/>
    <x v="25"/>
    <s v="Femme"/>
    <n v="55"/>
  </r>
  <r>
    <s v="190615-008"/>
    <n v="3"/>
    <s v="Richelieu"/>
    <d v="2019-06-15T00:00:00"/>
    <d v="2019-06-15T00:00:00"/>
    <s v="15h30"/>
    <s v="ACCÈS"/>
    <s v="P.38 (non-consentant)"/>
    <x v="1"/>
    <x v="48"/>
    <s v="Homme"/>
    <n v="61"/>
  </r>
  <r>
    <s v="190603-021B"/>
    <n v="3"/>
    <s v="Richelieu"/>
    <d v="2019-06-03T00:00:00"/>
    <d v="2019-06-03T00:00:00"/>
    <s v="19h01"/>
    <m/>
    <s v="Tentative de suicide"/>
    <x v="1"/>
    <x v="26"/>
    <s v="Homme"/>
    <n v="18"/>
  </r>
  <r>
    <s v="190601-005"/>
    <n v="3"/>
    <s v="Richelieu"/>
    <d v="2019-06-01T00:00:00"/>
    <d v="2019-06-01T00:00:00"/>
    <s v="07h20"/>
    <m/>
    <s v="Tentative de suicide"/>
    <x v="1"/>
    <x v="33"/>
    <s v="Femme"/>
    <n v="47"/>
  </r>
  <r>
    <s v="190511-028"/>
    <n v="3"/>
    <s v="Richelieu"/>
    <d v="2019-05-12T00:00:00"/>
    <d v="2019-05-12T00:00:00"/>
    <s v="00h00"/>
    <s v="CCPSHRR"/>
    <s v="Danger grave mais non immédiat"/>
    <x v="0"/>
    <x v="0"/>
    <s v="Femme"/>
    <n v="27"/>
  </r>
  <r>
    <s v="190408-016"/>
    <n v="3"/>
    <s v="Richelieu"/>
    <d v="2019-04-08T00:00:00"/>
    <d v="2019-04-08T00:00:00"/>
    <s v="16h00"/>
    <s v="CCPSHRR"/>
    <s v="Danger faible"/>
    <x v="0"/>
    <x v="0"/>
    <s v="Homme"/>
    <n v="69"/>
  </r>
  <r>
    <s v="190329-027"/>
    <n v="3"/>
    <s v="Richelieu"/>
    <d v="2019-03-29T00:00:00"/>
    <d v="2019-03-29T00:00:00"/>
    <s v="23h27"/>
    <s v="CCPSHRR"/>
    <s v="Danger faible"/>
    <x v="0"/>
    <x v="0"/>
    <s v="Femme"/>
    <n v="46"/>
  </r>
  <r>
    <s v="190329-009"/>
    <n v="3"/>
    <s v="Richelieu"/>
    <d v="2019-03-29T00:00:00"/>
    <d v="2019-03-29T00:00:00"/>
    <s v="11h30"/>
    <s v="DPJ/CAFE"/>
    <s v="P.38 (non-consentant)"/>
    <x v="0"/>
    <x v="0"/>
    <s v="Homme"/>
    <n v="17"/>
  </r>
  <r>
    <s v="190317-001"/>
    <n v="3"/>
    <s v="Richelieu"/>
    <d v="2019-03-17T00:00:00"/>
    <d v="2019-03-17T00:00:00"/>
    <s v="02h30"/>
    <s v="ACCÈS"/>
    <s v="Danger faible"/>
    <x v="0"/>
    <x v="0"/>
    <s v="Femme"/>
    <n v="26"/>
  </r>
  <r>
    <s v="190221-005"/>
    <n v="3"/>
    <s v="Richelieu"/>
    <d v="2019-02-21T00:00:00"/>
    <d v="2019-02-21T00:00:00"/>
    <s v="6h30"/>
    <m/>
    <m/>
    <x v="1"/>
    <x v="94"/>
    <s v="Homme"/>
    <n v="39"/>
  </r>
  <r>
    <s v="190112-020"/>
    <n v="3"/>
    <s v="Richelieu"/>
    <d v="2019-01-12T00:00:00"/>
    <d v="2019-01-12T00:00:00"/>
    <s v="20h08"/>
    <s v="CCPSHRR"/>
    <s v="Danger modéré"/>
    <x v="1"/>
    <x v="32"/>
    <s v="Femme"/>
    <n v="58"/>
  </r>
  <r>
    <s v="190105-013"/>
    <n v="3"/>
    <s v="Richelieu"/>
    <d v="2019-01-05T00:00:00"/>
    <d v="2019-01-05T00:00:00"/>
    <s v="20h00"/>
    <s v="CCPSHRR"/>
    <s v="Danger faible"/>
    <x v="0"/>
    <x v="0"/>
    <s v="Homme"/>
    <n v="55"/>
  </r>
  <r>
    <s v="190102-002"/>
    <n v="3"/>
    <s v="Richelieu"/>
    <d v="2019-01-02T00:00:00"/>
    <d v="2019-01-02T00:00:00"/>
    <s v="00h55"/>
    <s v="CCPSHRR"/>
    <s v="Danger faible"/>
    <x v="0"/>
    <x v="0"/>
    <s v="Homme"/>
    <n v="18"/>
  </r>
  <r>
    <s v="191130-008"/>
    <n v="3"/>
    <s v="St-Mathias sur Richelieu"/>
    <d v="2019-11-30T00:00:00"/>
    <d v="2019-11-30T00:00:00"/>
    <s v="11h14"/>
    <s v="CCPSHRR"/>
    <s v="Danger faible"/>
    <x v="0"/>
    <x v="0"/>
    <s v="Homme"/>
    <n v="46"/>
  </r>
  <r>
    <s v="191128-039"/>
    <n v="3"/>
    <s v="St-Mathias sur Richelieu"/>
    <d v="2019-11-28T00:00:00"/>
    <d v="2019-11-28T00:00:00"/>
    <s v="21h35"/>
    <s v="CCPSHRR"/>
    <s v="Danger faible"/>
    <x v="0"/>
    <x v="0"/>
    <s v="Homme"/>
    <n v="29"/>
  </r>
  <r>
    <s v="191127-001"/>
    <n v="3"/>
    <s v="St-Mathias sur Richelieu"/>
    <d v="2019-11-27T00:00:00"/>
    <d v="2019-11-27T00:00:00"/>
    <s v="00h15"/>
    <m/>
    <s v="P.38 (non-consentant)"/>
    <x v="1"/>
    <x v="62"/>
    <s v="Femme"/>
    <n v="42"/>
  </r>
  <r>
    <s v="191120-002"/>
    <n v="3"/>
    <s v="St-Mathias sur Richelieu"/>
    <d v="2019-11-20T00:00:00"/>
    <d v="2019-11-20T00:00:00"/>
    <s v="07h02"/>
    <s v="ACCÈS"/>
    <s v="Danger modéré"/>
    <x v="0"/>
    <x v="0"/>
    <s v="Femme"/>
    <n v="47"/>
  </r>
  <r>
    <s v="191027-025"/>
    <n v="3"/>
    <s v="St-Mathias sur Richelieu"/>
    <d v="2019-10-27T00:00:00"/>
    <d v="2019-10-27T00:00:00"/>
    <s v="21h15"/>
    <s v="CCPSHRR"/>
    <s v="Danger modéré"/>
    <x v="0"/>
    <x v="0"/>
    <s v="Femme"/>
    <n v="37"/>
  </r>
  <r>
    <s v="190708-021"/>
    <n v="3"/>
    <s v="St-Mathias sur Richelieu"/>
    <d v="2019-07-08T00:00:00"/>
    <d v="2019-07-08T00:00:00"/>
    <s v="16H40"/>
    <m/>
    <s v="Tentative de suicide"/>
    <x v="1"/>
    <x v="0"/>
    <s v="Homme"/>
    <n v="16"/>
  </r>
  <r>
    <s v="190702-016"/>
    <n v="3"/>
    <s v="St-Mathias sur Richelieu"/>
    <d v="2019-07-02T00:00:00"/>
    <d v="2019-07-02T00:00:00"/>
    <s v="13h00"/>
    <s v="CCPSHRR"/>
    <s v="Absence de danger"/>
    <x v="0"/>
    <x v="0"/>
    <s v="Femme"/>
    <n v="43"/>
  </r>
  <r>
    <s v="190521-012"/>
    <n v="3"/>
    <s v="St-Mathias sur Richelieu"/>
    <d v="2019-05-21T00:00:00"/>
    <d v="2019-05-21T00:00:00"/>
    <s v="17h00"/>
    <s v="ACCÈS"/>
    <s v="P.38 (non-consentant)"/>
    <x v="1"/>
    <x v="31"/>
    <s v="Homme"/>
    <n v="17"/>
  </r>
  <r>
    <s v="190518-020"/>
    <n v="3"/>
    <s v="St-Mathias sur Richelieu"/>
    <d v="2019-05-18T00:00:00"/>
    <d v="2019-05-18T00:00:00"/>
    <s v="22h00"/>
    <s v="DPJ/CAFE"/>
    <s v="Danger faible"/>
    <x v="0"/>
    <x v="0"/>
    <s v="Homme"/>
    <n v="17"/>
  </r>
  <r>
    <s v="190509-037"/>
    <n v="3"/>
    <s v="St-Mathias sur Richelieu"/>
    <d v="2019-05-09T00:00:00"/>
    <d v="2019-05-09T00:00:00"/>
    <s v="22h00"/>
    <s v="CCPSHRR"/>
    <s v="Danger faible"/>
    <x v="1"/>
    <x v="0"/>
    <s v="Homme"/>
    <n v="35"/>
  </r>
  <r>
    <s v="190426-018"/>
    <n v="3"/>
    <s v="St-Mathias sur Richelieu"/>
    <d v="2019-04-26T00:00:00"/>
    <d v="2019-04-26T00:00:00"/>
    <s v="17h51"/>
    <m/>
    <s v="Tentative de suicide"/>
    <x v="1"/>
    <x v="14"/>
    <s v="Femme"/>
    <n v="44"/>
  </r>
  <r>
    <s v="190421-020"/>
    <n v="3"/>
    <s v="St-Mathias sur Richelieu"/>
    <d v="2019-04-21T00:00:00"/>
    <d v="2019-04-21T00:00:00"/>
    <s v="18h03"/>
    <s v="CCPSHRR"/>
    <s v="Danger modéré"/>
    <x v="0"/>
    <x v="0"/>
    <s v="Femme"/>
    <n v="27"/>
  </r>
  <r>
    <s v="190417-008"/>
    <n v="3"/>
    <s v="St-Mathias sur Richelieu"/>
    <d v="2019-04-17T00:00:00"/>
    <d v="2019-04-17T00:00:00"/>
    <s v="12h07"/>
    <s v="CCPSHRR"/>
    <s v="Danger faible"/>
    <x v="0"/>
    <x v="0"/>
    <s v="Femme"/>
    <n v="58"/>
  </r>
  <r>
    <s v="190216-017"/>
    <n v="3"/>
    <s v="St-Mathias sur Richelieu"/>
    <d v="2019-02-16T00:00:00"/>
    <d v="2019-02-16T00:00:00"/>
    <s v="20h40"/>
    <s v="DPJ/CAFE"/>
    <s v="Danger faible"/>
    <x v="0"/>
    <x v="0"/>
    <s v="Homme"/>
    <n v="18"/>
  </r>
  <r>
    <s v="190130-026"/>
    <n v="3"/>
    <s v="St-Mathias sur Richelieu"/>
    <d v="2019-01-30T00:00:00"/>
    <d v="2019-01-30T00:00:00"/>
    <s v="23h38"/>
    <m/>
    <s v="Tentative de suicide"/>
    <x v="1"/>
    <x v="95"/>
    <s v="Femme"/>
    <n v="23"/>
  </r>
  <r>
    <s v="190513-026"/>
    <e v="#N/A"/>
    <m/>
    <d v="2019-05-13T00:00:00"/>
    <d v="2019-05-13T00:00:00"/>
    <s v="19h15"/>
    <s v="CCPSHRR"/>
    <s v="Danger grave mais non immédiat"/>
    <x v="1"/>
    <x v="58"/>
    <s v="Homme"/>
    <n v="47"/>
  </r>
  <r>
    <s v="190304-010"/>
    <e v="#N/A"/>
    <m/>
    <d v="2019-03-04T00:00:00"/>
    <d v="2019-03-04T00:00:00"/>
    <s v="11h45"/>
    <m/>
    <m/>
    <x v="1"/>
    <x v="96"/>
    <s v="Homme"/>
    <n v="21"/>
  </r>
  <r>
    <s v="190225-001"/>
    <e v="#N/A"/>
    <m/>
    <d v="2019-02-25T00:00:00"/>
    <d v="2019-02-25T00:00:00"/>
    <s v="00h35"/>
    <s v="ACCÈS"/>
    <s v="Danger faible"/>
    <x v="0"/>
    <x v="0"/>
    <s v="Homme"/>
    <n v="49"/>
  </r>
  <r>
    <s v="190224-004"/>
    <e v="#N/A"/>
    <m/>
    <d v="2019-02-24T00:00:00"/>
    <d v="2019-02-24T00:00:00"/>
    <m/>
    <s v="CCPSHRR"/>
    <m/>
    <x v="2"/>
    <x v="0"/>
    <s v="Homme"/>
    <n v="23"/>
  </r>
  <r>
    <s v="190119-018"/>
    <e v="#N/A"/>
    <m/>
    <d v="2019-01-19T00:00:00"/>
    <d v="2019-01-19T00:00:00"/>
    <s v="20h05"/>
    <s v="ACCÈS"/>
    <s v="Danger faible"/>
    <x v="0"/>
    <x v="0"/>
    <s v="Homme"/>
    <n v="19"/>
  </r>
  <r>
    <m/>
    <e v="#N/A"/>
    <m/>
    <m/>
    <s v=""/>
    <m/>
    <m/>
    <m/>
    <x v="2"/>
    <x v="0"/>
    <m/>
    <m/>
  </r>
  <r>
    <m/>
    <e v="#N/A"/>
    <m/>
    <m/>
    <s v=""/>
    <m/>
    <m/>
    <m/>
    <x v="2"/>
    <x v="0"/>
    <m/>
    <m/>
  </r>
  <r>
    <m/>
    <e v="#N/A"/>
    <m/>
    <m/>
    <s v=""/>
    <m/>
    <m/>
    <m/>
    <x v="2"/>
    <x v="0"/>
    <m/>
    <m/>
  </r>
  <r>
    <m/>
    <e v="#N/A"/>
    <m/>
    <m/>
    <s v=""/>
    <m/>
    <m/>
    <m/>
    <x v="2"/>
    <x v="0"/>
    <m/>
    <m/>
  </r>
  <r>
    <m/>
    <e v="#N/A"/>
    <m/>
    <m/>
    <s v=""/>
    <m/>
    <m/>
    <m/>
    <x v="2"/>
    <x v="0"/>
    <m/>
    <m/>
  </r>
  <r>
    <m/>
    <e v="#N/A"/>
    <m/>
    <m/>
    <s v=""/>
    <m/>
    <m/>
    <m/>
    <x v="2"/>
    <x v="0"/>
    <m/>
    <m/>
  </r>
  <r>
    <m/>
    <e v="#N/A"/>
    <m/>
    <m/>
    <s v=""/>
    <m/>
    <m/>
    <m/>
    <x v="2"/>
    <x v="0"/>
    <m/>
    <m/>
  </r>
  <r>
    <m/>
    <e v="#N/A"/>
    <m/>
    <m/>
    <s v=""/>
    <m/>
    <m/>
    <m/>
    <x v="2"/>
    <x v="0"/>
    <m/>
    <m/>
  </r>
  <r>
    <m/>
    <e v="#N/A"/>
    <m/>
    <m/>
    <s v=""/>
    <m/>
    <m/>
    <m/>
    <x v="2"/>
    <x v="0"/>
    <m/>
    <m/>
  </r>
  <r>
    <m/>
    <e v="#N/A"/>
    <m/>
    <m/>
    <s v=""/>
    <m/>
    <m/>
    <m/>
    <x v="2"/>
    <x v="0"/>
    <m/>
    <m/>
  </r>
  <r>
    <m/>
    <e v="#N/A"/>
    <m/>
    <m/>
    <s v=""/>
    <m/>
    <m/>
    <m/>
    <x v="2"/>
    <x v="0"/>
    <m/>
    <m/>
  </r>
  <r>
    <m/>
    <e v="#N/A"/>
    <m/>
    <m/>
    <s v=""/>
    <m/>
    <m/>
    <m/>
    <x v="2"/>
    <x v="0"/>
    <m/>
    <m/>
  </r>
  <r>
    <m/>
    <e v="#N/A"/>
    <m/>
    <m/>
    <s v=""/>
    <m/>
    <m/>
    <m/>
    <x v="2"/>
    <x v="0"/>
    <m/>
    <m/>
  </r>
  <r>
    <m/>
    <e v="#N/A"/>
    <m/>
    <m/>
    <s v=""/>
    <m/>
    <m/>
    <m/>
    <x v="2"/>
    <x v="0"/>
    <m/>
    <m/>
  </r>
  <r>
    <m/>
    <e v="#N/A"/>
    <m/>
    <m/>
    <s v=""/>
    <m/>
    <m/>
    <m/>
    <x v="2"/>
    <x v="0"/>
    <m/>
    <m/>
  </r>
  <r>
    <m/>
    <e v="#N/A"/>
    <m/>
    <m/>
    <s v=""/>
    <m/>
    <m/>
    <m/>
    <x v="2"/>
    <x v="0"/>
    <m/>
    <m/>
  </r>
  <r>
    <m/>
    <e v="#N/A"/>
    <m/>
    <m/>
    <s v=""/>
    <m/>
    <m/>
    <m/>
    <x v="2"/>
    <x v="0"/>
    <m/>
    <m/>
  </r>
  <r>
    <m/>
    <e v="#N/A"/>
    <m/>
    <m/>
    <s v=""/>
    <m/>
    <m/>
    <m/>
    <x v="2"/>
    <x v="0"/>
    <m/>
    <m/>
  </r>
  <r>
    <m/>
    <e v="#N/A"/>
    <m/>
    <m/>
    <s v=""/>
    <m/>
    <m/>
    <m/>
    <x v="2"/>
    <x v="0"/>
    <m/>
    <m/>
  </r>
  <r>
    <m/>
    <e v="#N/A"/>
    <m/>
    <m/>
    <s v=""/>
    <m/>
    <m/>
    <m/>
    <x v="2"/>
    <x v="0"/>
    <m/>
    <m/>
  </r>
  <r>
    <m/>
    <e v="#N/A"/>
    <m/>
    <m/>
    <s v=""/>
    <m/>
    <m/>
    <m/>
    <x v="2"/>
    <x v="0"/>
    <m/>
    <m/>
  </r>
  <r>
    <m/>
    <e v="#N/A"/>
    <m/>
    <m/>
    <s v=""/>
    <m/>
    <m/>
    <m/>
    <x v="2"/>
    <x v="0"/>
    <m/>
    <m/>
  </r>
  <r>
    <m/>
    <e v="#N/A"/>
    <m/>
    <m/>
    <s v=""/>
    <m/>
    <m/>
    <m/>
    <x v="2"/>
    <x v="0"/>
    <m/>
    <m/>
  </r>
  <r>
    <m/>
    <e v="#N/A"/>
    <m/>
    <m/>
    <s v=""/>
    <m/>
    <m/>
    <m/>
    <x v="2"/>
    <x v="0"/>
    <m/>
    <m/>
  </r>
  <r>
    <m/>
    <e v="#N/A"/>
    <m/>
    <m/>
    <s v=""/>
    <m/>
    <m/>
    <m/>
    <x v="2"/>
    <x v="0"/>
    <m/>
    <m/>
  </r>
  <r>
    <m/>
    <e v="#N/A"/>
    <m/>
    <m/>
    <s v=""/>
    <m/>
    <m/>
    <m/>
    <x v="2"/>
    <x v="0"/>
    <m/>
    <m/>
  </r>
  <r>
    <m/>
    <e v="#N/A"/>
    <m/>
    <m/>
    <s v=""/>
    <m/>
    <m/>
    <m/>
    <x v="2"/>
    <x v="0"/>
    <m/>
    <m/>
  </r>
  <r>
    <m/>
    <e v="#N/A"/>
    <m/>
    <m/>
    <s v=""/>
    <m/>
    <m/>
    <m/>
    <x v="2"/>
    <x v="0"/>
    <m/>
    <m/>
  </r>
  <r>
    <m/>
    <e v="#N/A"/>
    <m/>
    <m/>
    <s v=""/>
    <m/>
    <m/>
    <m/>
    <x v="2"/>
    <x v="0"/>
    <m/>
    <m/>
  </r>
  <r>
    <m/>
    <e v="#N/A"/>
    <m/>
    <m/>
    <s v=""/>
    <m/>
    <m/>
    <m/>
    <x v="2"/>
    <x v="0"/>
    <m/>
    <m/>
  </r>
  <r>
    <m/>
    <e v="#N/A"/>
    <m/>
    <m/>
    <s v=""/>
    <m/>
    <m/>
    <m/>
    <x v="2"/>
    <x v="0"/>
    <m/>
    <m/>
  </r>
  <r>
    <m/>
    <e v="#N/A"/>
    <m/>
    <m/>
    <s v=""/>
    <m/>
    <m/>
    <m/>
    <x v="2"/>
    <x v="0"/>
    <m/>
    <m/>
  </r>
  <r>
    <m/>
    <e v="#N/A"/>
    <m/>
    <m/>
    <s v=""/>
    <m/>
    <m/>
    <m/>
    <x v="2"/>
    <x v="0"/>
    <m/>
    <m/>
  </r>
  <r>
    <m/>
    <e v="#N/A"/>
    <m/>
    <m/>
    <s v=""/>
    <m/>
    <m/>
    <m/>
    <x v="2"/>
    <x v="0"/>
    <m/>
    <m/>
  </r>
  <r>
    <m/>
    <e v="#N/A"/>
    <m/>
    <m/>
    <s v=""/>
    <m/>
    <m/>
    <m/>
    <x v="2"/>
    <x v="0"/>
    <m/>
    <m/>
  </r>
  <r>
    <m/>
    <e v="#N/A"/>
    <m/>
    <m/>
    <s v=""/>
    <m/>
    <m/>
    <m/>
    <x v="2"/>
    <x v="0"/>
    <m/>
    <m/>
  </r>
  <r>
    <m/>
    <e v="#N/A"/>
    <m/>
    <m/>
    <s v=""/>
    <m/>
    <m/>
    <m/>
    <x v="2"/>
    <x v="0"/>
    <m/>
    <m/>
  </r>
  <r>
    <m/>
    <e v="#N/A"/>
    <m/>
    <m/>
    <s v=""/>
    <m/>
    <m/>
    <m/>
    <x v="2"/>
    <x v="0"/>
    <m/>
    <m/>
  </r>
  <r>
    <m/>
    <e v="#N/A"/>
    <m/>
    <m/>
    <s v=""/>
    <m/>
    <m/>
    <m/>
    <x v="2"/>
    <x v="0"/>
    <m/>
    <m/>
  </r>
  <r>
    <m/>
    <e v="#N/A"/>
    <m/>
    <m/>
    <s v=""/>
    <m/>
    <m/>
    <m/>
    <x v="2"/>
    <x v="0"/>
    <m/>
    <m/>
  </r>
  <r>
    <m/>
    <e v="#N/A"/>
    <m/>
    <m/>
    <s v=""/>
    <m/>
    <m/>
    <m/>
    <x v="2"/>
    <x v="0"/>
    <m/>
    <m/>
  </r>
  <r>
    <m/>
    <e v="#N/A"/>
    <m/>
    <m/>
    <s v=""/>
    <m/>
    <m/>
    <m/>
    <x v="2"/>
    <x v="0"/>
    <m/>
    <m/>
  </r>
  <r>
    <m/>
    <e v="#N/A"/>
    <m/>
    <m/>
    <s v=""/>
    <m/>
    <m/>
    <m/>
    <x v="2"/>
    <x v="0"/>
    <m/>
    <m/>
  </r>
  <r>
    <m/>
    <e v="#N/A"/>
    <m/>
    <m/>
    <s v=""/>
    <m/>
    <m/>
    <m/>
    <x v="2"/>
    <x v="0"/>
    <m/>
    <m/>
  </r>
  <r>
    <m/>
    <e v="#N/A"/>
    <m/>
    <m/>
    <s v=""/>
    <m/>
    <m/>
    <m/>
    <x v="2"/>
    <x v="0"/>
    <m/>
    <m/>
  </r>
  <r>
    <m/>
    <e v="#N/A"/>
    <m/>
    <m/>
    <s v=""/>
    <m/>
    <m/>
    <m/>
    <x v="2"/>
    <x v="0"/>
    <m/>
    <m/>
  </r>
  <r>
    <m/>
    <e v="#N/A"/>
    <m/>
    <m/>
    <s v=""/>
    <m/>
    <m/>
    <m/>
    <x v="2"/>
    <x v="0"/>
    <m/>
    <m/>
  </r>
  <r>
    <m/>
    <e v="#N/A"/>
    <m/>
    <m/>
    <s v=""/>
    <m/>
    <m/>
    <m/>
    <x v="2"/>
    <x v="0"/>
    <m/>
    <m/>
  </r>
  <r>
    <m/>
    <e v="#N/A"/>
    <m/>
    <m/>
    <s v=""/>
    <m/>
    <m/>
    <m/>
    <x v="2"/>
    <x v="0"/>
    <m/>
    <m/>
  </r>
  <r>
    <m/>
    <e v="#N/A"/>
    <m/>
    <m/>
    <s v=""/>
    <m/>
    <m/>
    <m/>
    <x v="2"/>
    <x v="0"/>
    <m/>
    <m/>
  </r>
  <r>
    <m/>
    <e v="#N/A"/>
    <m/>
    <m/>
    <s v=""/>
    <m/>
    <m/>
    <m/>
    <x v="2"/>
    <x v="0"/>
    <m/>
    <m/>
  </r>
  <r>
    <m/>
    <e v="#N/A"/>
    <m/>
    <m/>
    <s v=""/>
    <m/>
    <m/>
    <m/>
    <x v="2"/>
    <x v="0"/>
    <m/>
    <m/>
  </r>
  <r>
    <m/>
    <e v="#N/A"/>
    <m/>
    <m/>
    <s v=""/>
    <m/>
    <m/>
    <m/>
    <x v="2"/>
    <x v="0"/>
    <m/>
    <m/>
  </r>
  <r>
    <m/>
    <e v="#N/A"/>
    <m/>
    <m/>
    <s v=""/>
    <m/>
    <m/>
    <m/>
    <x v="2"/>
    <x v="0"/>
    <m/>
    <m/>
  </r>
  <r>
    <m/>
    <e v="#N/A"/>
    <m/>
    <m/>
    <s v=""/>
    <m/>
    <m/>
    <m/>
    <x v="2"/>
    <x v="0"/>
    <m/>
    <m/>
  </r>
  <r>
    <m/>
    <e v="#N/A"/>
    <m/>
    <m/>
    <s v=""/>
    <m/>
    <m/>
    <m/>
    <x v="2"/>
    <x v="0"/>
    <m/>
    <m/>
  </r>
  <r>
    <m/>
    <e v="#N/A"/>
    <m/>
    <m/>
    <s v=""/>
    <m/>
    <m/>
    <m/>
    <x v="2"/>
    <x v="0"/>
    <m/>
    <m/>
  </r>
  <r>
    <m/>
    <e v="#N/A"/>
    <m/>
    <m/>
    <s v=""/>
    <m/>
    <m/>
    <m/>
    <x v="2"/>
    <x v="0"/>
    <m/>
    <m/>
  </r>
  <r>
    <m/>
    <e v="#N/A"/>
    <m/>
    <m/>
    <s v=""/>
    <m/>
    <m/>
    <m/>
    <x v="2"/>
    <x v="0"/>
    <m/>
    <m/>
  </r>
  <r>
    <m/>
    <e v="#N/A"/>
    <m/>
    <m/>
    <s v=""/>
    <m/>
    <m/>
    <m/>
    <x v="2"/>
    <x v="0"/>
    <m/>
    <m/>
  </r>
  <r>
    <m/>
    <e v="#N/A"/>
    <m/>
    <m/>
    <s v=""/>
    <m/>
    <m/>
    <m/>
    <x v="2"/>
    <x v="0"/>
    <m/>
    <m/>
  </r>
  <r>
    <m/>
    <e v="#N/A"/>
    <m/>
    <m/>
    <s v=""/>
    <m/>
    <m/>
    <m/>
    <x v="2"/>
    <x v="0"/>
    <m/>
    <m/>
  </r>
  <r>
    <m/>
    <e v="#N/A"/>
    <m/>
    <m/>
    <s v=""/>
    <m/>
    <m/>
    <m/>
    <x v="2"/>
    <x v="0"/>
    <m/>
    <m/>
  </r>
  <r>
    <m/>
    <e v="#N/A"/>
    <m/>
    <m/>
    <s v=""/>
    <m/>
    <m/>
    <m/>
    <x v="2"/>
    <x v="0"/>
    <m/>
    <m/>
  </r>
  <r>
    <m/>
    <e v="#N/A"/>
    <m/>
    <m/>
    <s v=""/>
    <m/>
    <m/>
    <m/>
    <x v="2"/>
    <x v="0"/>
    <m/>
    <m/>
  </r>
  <r>
    <m/>
    <e v="#N/A"/>
    <m/>
    <m/>
    <s v=""/>
    <m/>
    <m/>
    <m/>
    <x v="2"/>
    <x v="0"/>
    <m/>
    <m/>
  </r>
  <r>
    <m/>
    <e v="#N/A"/>
    <m/>
    <m/>
    <s v=""/>
    <m/>
    <m/>
    <m/>
    <x v="2"/>
    <x v="0"/>
    <m/>
    <m/>
  </r>
  <r>
    <m/>
    <e v="#N/A"/>
    <m/>
    <m/>
    <s v=""/>
    <m/>
    <m/>
    <m/>
    <x v="2"/>
    <x v="0"/>
    <m/>
    <m/>
  </r>
  <r>
    <m/>
    <e v="#N/A"/>
    <m/>
    <m/>
    <s v=""/>
    <m/>
    <m/>
    <m/>
    <x v="2"/>
    <x v="0"/>
    <m/>
    <m/>
  </r>
  <r>
    <m/>
    <e v="#N/A"/>
    <m/>
    <m/>
    <s v=""/>
    <m/>
    <m/>
    <m/>
    <x v="2"/>
    <x v="0"/>
    <m/>
    <m/>
  </r>
  <r>
    <m/>
    <e v="#N/A"/>
    <m/>
    <m/>
    <s v=""/>
    <m/>
    <m/>
    <m/>
    <x v="2"/>
    <x v="0"/>
    <m/>
    <m/>
  </r>
  <r>
    <m/>
    <e v="#N/A"/>
    <m/>
    <m/>
    <s v=""/>
    <m/>
    <m/>
    <m/>
    <x v="2"/>
    <x v="0"/>
    <m/>
    <m/>
  </r>
  <r>
    <m/>
    <e v="#N/A"/>
    <m/>
    <m/>
    <s v=""/>
    <m/>
    <m/>
    <m/>
    <x v="2"/>
    <x v="0"/>
    <m/>
    <m/>
  </r>
  <r>
    <m/>
    <e v="#N/A"/>
    <m/>
    <m/>
    <s v=""/>
    <m/>
    <m/>
    <m/>
    <x v="2"/>
    <x v="0"/>
    <m/>
    <m/>
  </r>
  <r>
    <m/>
    <e v="#N/A"/>
    <m/>
    <m/>
    <s v=""/>
    <m/>
    <m/>
    <m/>
    <x v="2"/>
    <x v="0"/>
    <m/>
    <m/>
  </r>
  <r>
    <m/>
    <e v="#N/A"/>
    <m/>
    <m/>
    <s v=""/>
    <m/>
    <m/>
    <m/>
    <x v="2"/>
    <x v="0"/>
    <m/>
    <m/>
  </r>
  <r>
    <m/>
    <e v="#N/A"/>
    <m/>
    <m/>
    <s v=""/>
    <m/>
    <m/>
    <m/>
    <x v="2"/>
    <x v="0"/>
    <m/>
    <m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998">
  <r>
    <s v="190716-029"/>
    <n v="1"/>
    <s v="Calixa-Lavallée"/>
    <d v="2019-07-16T00:00:00"/>
    <d v="2019-07-16T00:00:00"/>
    <s v="18h18"/>
    <s v="ACCÈS"/>
    <s v="Danger faible"/>
    <s v="Non"/>
    <m/>
    <x v="0"/>
    <n v="30"/>
  </r>
  <r>
    <s v="190701-002"/>
    <n v="1"/>
    <s v="Calixa-Lavallée"/>
    <d v="2019-07-01T00:00:00"/>
    <d v="2019-07-01T00:00:00"/>
    <s v="03h16"/>
    <s v="ACCÈS"/>
    <s v="Absence de danger"/>
    <s v="Non"/>
    <m/>
    <x v="1"/>
    <n v="42"/>
  </r>
  <r>
    <s v="190121-012"/>
    <n v="1"/>
    <s v="Contrecoeur"/>
    <d v="2019-01-21T00:00:00"/>
    <d v="2019-01-21T00:00:00"/>
    <s v="10h04"/>
    <s v="ACCÈS"/>
    <s v="P.38 (non-consentant)"/>
    <s v="Oui"/>
    <s v="70 mins"/>
    <x v="1"/>
    <n v="57"/>
  </r>
  <r>
    <s v="191210-012"/>
    <n v="1"/>
    <s v="Contrecoeur"/>
    <d v="2019-12-10T00:00:00"/>
    <d v="2019-12-10T00:00:00"/>
    <s v="14h30"/>
    <s v="ACCÈS"/>
    <s v="Absence de danger"/>
    <s v="Non"/>
    <m/>
    <x v="0"/>
    <n v="50"/>
  </r>
  <r>
    <s v="191111-032"/>
    <n v="1"/>
    <s v="Contrecoeur"/>
    <d v="2019-11-11T00:00:00"/>
    <d v="2019-11-11T00:00:00"/>
    <s v="20h31"/>
    <s v="ACCÈS"/>
    <s v="Danger faible"/>
    <s v="Non"/>
    <m/>
    <x v="1"/>
    <n v="36"/>
  </r>
  <r>
    <s v="191110-009"/>
    <n v="1"/>
    <s v="Contrecoeur"/>
    <d v="2019-11-10T00:00:00"/>
    <d v="2019-11-10T00:00:00"/>
    <s v="11h00"/>
    <s v="ACCÈS"/>
    <s v="Absence de danger"/>
    <s v="Non"/>
    <m/>
    <x v="1"/>
    <n v="29"/>
  </r>
  <r>
    <s v="191106-023"/>
    <n v="1"/>
    <s v="Contrecoeur"/>
    <d v="2019-11-06T00:00:00"/>
    <d v="2019-11-06T00:00:00"/>
    <s v="18h40"/>
    <s v="ACCÈS"/>
    <s v="Absence de danger"/>
    <s v="Non"/>
    <m/>
    <x v="0"/>
    <n v="58"/>
  </r>
  <r>
    <s v="191104-020"/>
    <n v="1"/>
    <s v="Contrecoeur"/>
    <d v="2019-11-04T00:00:00"/>
    <d v="2019-11-04T00:00:00"/>
    <s v="15h35"/>
    <s v="ACCÈS"/>
    <s v="Danger faible"/>
    <s v="Non"/>
    <m/>
    <x v="1"/>
    <n v="53"/>
  </r>
  <r>
    <s v="191023-029"/>
    <n v="1"/>
    <s v="Contrecoeur"/>
    <d v="2019-10-23T00:00:00"/>
    <d v="2019-10-23T00:00:00"/>
    <s v="19h15"/>
    <s v="ACCÈS"/>
    <s v="Danger faible"/>
    <s v="Non"/>
    <m/>
    <x v="1"/>
    <n v="58"/>
  </r>
  <r>
    <s v="191014-028"/>
    <n v="1"/>
    <s v="Contrecoeur"/>
    <d v="2019-10-14T00:00:00"/>
    <d v="2019-10-14T00:00:00"/>
    <s v="23h08"/>
    <s v="ACCÈS"/>
    <s v="Danger faible"/>
    <s v="Non"/>
    <m/>
    <x v="0"/>
    <n v="18"/>
  </r>
  <r>
    <s v="190406-001"/>
    <n v="1"/>
    <s v="Contrecoeur"/>
    <d v="2019-04-06T00:00:00"/>
    <d v="2019-04-06T00:00:00"/>
    <s v="02h00"/>
    <m/>
    <s v="Tentative de suicide"/>
    <s v="Oui"/>
    <m/>
    <x v="1"/>
    <n v="28"/>
  </r>
  <r>
    <s v="190408-001"/>
    <n v="1"/>
    <s v="Contrecoeur"/>
    <d v="2019-04-08T00:00:00"/>
    <d v="2019-04-08T00:00:00"/>
    <s v="02h30"/>
    <m/>
    <s v="P.38 (non-consentant)"/>
    <s v="Oui"/>
    <m/>
    <x v="0"/>
    <n v="56"/>
  </r>
  <r>
    <s v="190409-037"/>
    <n v="1"/>
    <s v="Contrecoeur"/>
    <d v="2019-04-09T00:00:00"/>
    <d v="2019-04-09T00:00:00"/>
    <s v="17h30"/>
    <m/>
    <s v="P.38 (non-consentant)"/>
    <s v="Oui"/>
    <n v="43"/>
    <x v="1"/>
    <n v="68"/>
  </r>
  <r>
    <s v="191002-031"/>
    <n v="1"/>
    <s v="Contrecoeur"/>
    <d v="2019-10-02T00:00:00"/>
    <d v="2019-10-02T00:00:00"/>
    <s v="10h40"/>
    <m/>
    <m/>
    <s v="Oui"/>
    <n v="20"/>
    <x v="1"/>
    <n v="58"/>
  </r>
  <r>
    <s v="190930--34"/>
    <n v="1"/>
    <s v="Contrecoeur"/>
    <d v="2019-09-30T00:00:00"/>
    <d v="2019-09-30T00:00:00"/>
    <s v="23h15"/>
    <s v="ACCÈS"/>
    <s v="Danger grave et immédiat"/>
    <s v="Oui"/>
    <n v="60"/>
    <x v="0"/>
    <n v="22"/>
  </r>
  <r>
    <s v="190927-036"/>
    <n v="1"/>
    <s v="Contrecoeur"/>
    <d v="2019-09-27T00:00:00"/>
    <d v="2019-09-27T00:00:00"/>
    <s v="10h30"/>
    <s v="CCPSHRR"/>
    <s v="Danger grave mais non immédiat"/>
    <s v="Oui"/>
    <n v="35"/>
    <x v="1"/>
    <n v="21"/>
  </r>
  <r>
    <s v="190418-004"/>
    <n v="1"/>
    <s v="Contrecoeur"/>
    <d v="2019-04-18T00:00:00"/>
    <d v="2019-04-18T00:00:00"/>
    <s v="08h00"/>
    <m/>
    <s v="P.38 (non-consentant)"/>
    <s v="Oui"/>
    <n v="45"/>
    <x v="0"/>
    <n v="56"/>
  </r>
  <r>
    <s v="190909-019"/>
    <n v="1"/>
    <s v="Contrecoeur"/>
    <d v="2019-09-09T00:00:00"/>
    <d v="2019-09-09T00:00:00"/>
    <s v="14h55"/>
    <s v="DPJ/CAFE"/>
    <s v="Danger faible"/>
    <s v="Non"/>
    <m/>
    <x v="1"/>
    <n v="15"/>
  </r>
  <r>
    <s v="190824-013"/>
    <n v="1"/>
    <s v="Contrecoeur"/>
    <d v="2019-08-24T00:00:00"/>
    <d v="2019-08-24T00:00:00"/>
    <s v="21h30"/>
    <m/>
    <s v="Danger grave et immédiat"/>
    <s v="Oui"/>
    <n v="52"/>
    <x v="1"/>
    <n v="21"/>
  </r>
  <r>
    <s v="190815-027"/>
    <n v="1"/>
    <s v="Contrecoeur"/>
    <d v="2019-08-15T00:00:00"/>
    <d v="2019-08-15T00:00:00"/>
    <m/>
    <s v="ACCÈS"/>
    <s v="Danger faible"/>
    <s v="Non"/>
    <m/>
    <x v="1"/>
    <n v="34"/>
  </r>
  <r>
    <s v="190613-011"/>
    <n v="1"/>
    <s v="Contrecoeur"/>
    <d v="2019-06-13T00:00:00"/>
    <d v="2019-06-13T00:00:00"/>
    <s v="10H20"/>
    <m/>
    <s v="P.38 (non-consentant)"/>
    <s v="Oui"/>
    <n v="53"/>
    <x v="1"/>
    <n v="9"/>
  </r>
  <r>
    <s v="190806-013"/>
    <n v="1"/>
    <s v="Contrecoeur"/>
    <d v="2019-08-06T00:00:00"/>
    <d v="2019-08-06T00:00:00"/>
    <s v="10H20"/>
    <s v="ACCÈS"/>
    <s v="Danger faible"/>
    <s v="Non"/>
    <m/>
    <x v="1"/>
    <n v="74"/>
  </r>
  <r>
    <s v="190803-024"/>
    <n v="1"/>
    <s v="Contrecoeur"/>
    <d v="2019-08-03T00:00:00"/>
    <d v="2019-08-03T00:00:00"/>
    <s v="23h50"/>
    <m/>
    <s v="Absence de danger"/>
    <s v="Non"/>
    <m/>
    <x v="1"/>
    <n v="30"/>
  </r>
  <r>
    <s v="190726-010"/>
    <n v="1"/>
    <s v="Contrecoeur"/>
    <d v="2019-07-26T00:00:00"/>
    <d v="2019-07-26T00:00:00"/>
    <s v="11h25"/>
    <s v="ACCÈS"/>
    <s v="Absence de danger"/>
    <s v="Non"/>
    <m/>
    <x v="0"/>
    <n v="34"/>
  </r>
  <r>
    <s v="190726-026"/>
    <n v="1"/>
    <s v="Contrecoeur"/>
    <d v="2019-07-26T00:00:00"/>
    <d v="2019-07-26T00:00:00"/>
    <s v="20h30"/>
    <s v="ACCÈS"/>
    <s v="Danger grave et immédiat"/>
    <s v="Oui"/>
    <m/>
    <x v="0"/>
    <n v="34"/>
  </r>
  <r>
    <s v="190710-024"/>
    <n v="1"/>
    <s v="Contrecoeur"/>
    <d v="2019-07-10T00:00:00"/>
    <d v="2019-07-10T00:00:00"/>
    <s v="16h00"/>
    <s v="ACCÈS"/>
    <s v="P.38 (non-consentant)"/>
    <s v="Oui"/>
    <n v="20"/>
    <x v="1"/>
    <n v="64"/>
  </r>
  <r>
    <s v="190713-005"/>
    <n v="1"/>
    <s v="Contrecoeur"/>
    <d v="2019-07-13T00:00:00"/>
    <d v="2019-07-13T00:00:00"/>
    <s v="07H58"/>
    <m/>
    <s v="Tentative de suicide"/>
    <s v="Oui"/>
    <n v="29"/>
    <x v="0"/>
    <n v="75"/>
  </r>
  <r>
    <s v="190714-002a"/>
    <n v="1"/>
    <s v="Contrecoeur"/>
    <d v="2019-07-14T00:00:00"/>
    <d v="2019-07-14T00:00:00"/>
    <s v="02h42"/>
    <m/>
    <s v="P.38 (non-consentant)"/>
    <s v="Oui"/>
    <n v="25"/>
    <x v="1"/>
    <n v="39"/>
  </r>
  <r>
    <s v="190719-008"/>
    <n v="1"/>
    <s v="Contrecoeur"/>
    <d v="2019-07-19T00:00:00"/>
    <d v="2019-07-19T00:00:00"/>
    <s v="10h30"/>
    <s v="DPJ/CAFE"/>
    <s v="P.38 (non-consentant)"/>
    <s v="Oui"/>
    <n v="38"/>
    <x v="1"/>
    <n v="17"/>
  </r>
  <r>
    <s v="190719-015"/>
    <n v="1"/>
    <s v="Contrecoeur"/>
    <d v="2019-07-19T00:00:00"/>
    <d v="2019-07-19T00:00:00"/>
    <s v="11h13"/>
    <m/>
    <s v="Tentative de suicide"/>
    <s v="Oui"/>
    <n v="14"/>
    <x v="1"/>
    <n v="15"/>
  </r>
  <r>
    <s v="190626-001"/>
    <n v="1"/>
    <s v="Contrecoeur"/>
    <d v="2019-06-26T00:00:00"/>
    <d v="2019-06-26T00:00:00"/>
    <s v="00h45"/>
    <s v="ACCÈS"/>
    <s v="Danger grave et immédiat"/>
    <s v="Oui"/>
    <n v="44"/>
    <x v="0"/>
    <n v="21"/>
  </r>
  <r>
    <s v="190623-021"/>
    <n v="1"/>
    <s v="Contrecoeur"/>
    <d v="2019-06-23T00:00:00"/>
    <d v="2019-06-23T00:00:00"/>
    <s v="13H15"/>
    <s v="DPJ/CAFE"/>
    <s v="Absence de danger"/>
    <s v="Non"/>
    <m/>
    <x v="0"/>
    <n v="14"/>
  </r>
  <r>
    <s v="190807-033"/>
    <n v="1"/>
    <s v="Contrecoeur"/>
    <d v="2019-08-07T00:00:00"/>
    <d v="2019-08-07T00:00:00"/>
    <s v="21h00"/>
    <s v="ACCÈS"/>
    <s v="P.38 (non-consentant)"/>
    <s v="Oui"/>
    <n v="41"/>
    <x v="1"/>
    <n v="77"/>
  </r>
  <r>
    <s v="190613-015"/>
    <n v="1"/>
    <s v="Contrecoeur"/>
    <d v="2019-06-13T00:00:00"/>
    <d v="2019-06-13T00:00:00"/>
    <s v="12H20"/>
    <s v="DPJ/CAFE"/>
    <s v="Absence de danger"/>
    <s v="Non"/>
    <m/>
    <x v="0"/>
    <n v="20"/>
  </r>
  <r>
    <s v="190605-033"/>
    <n v="1"/>
    <s v="Contrecoeur"/>
    <d v="2019-06-06T00:00:00"/>
    <d v="2019-06-06T00:00:00"/>
    <s v="00h30"/>
    <s v="ACCÈS"/>
    <s v="Danger faible"/>
    <s v="Non"/>
    <m/>
    <x v="1"/>
    <n v="30"/>
  </r>
  <r>
    <s v="190819-01"/>
    <n v="1"/>
    <s v="Contrecoeur"/>
    <d v="2019-08-19T00:00:00"/>
    <d v="2019-08-19T00:00:00"/>
    <s v="03h06"/>
    <m/>
    <s v="Tentative de suicide"/>
    <s v="Oui"/>
    <n v="24"/>
    <x v="1"/>
    <n v="53"/>
  </r>
  <r>
    <s v="190830-030"/>
    <n v="1"/>
    <s v="Contrecoeur"/>
    <d v="2019-08-30T00:00:00"/>
    <d v="2019-08-30T00:00:00"/>
    <s v="22h14"/>
    <m/>
    <s v="Tentative de suicide"/>
    <s v="Oui"/>
    <m/>
    <x v="0"/>
    <n v="57"/>
  </r>
  <r>
    <s v="190903-003"/>
    <n v="1"/>
    <s v="Contrecoeur"/>
    <d v="2019-09-03T00:00:00"/>
    <d v="2019-09-03T00:00:00"/>
    <s v="09h00"/>
    <s v="ACCÈS"/>
    <s v="P.38 (non-consentant)"/>
    <s v="Oui"/>
    <n v="26"/>
    <x v="0"/>
    <n v="43"/>
  </r>
  <r>
    <s v="190512-004"/>
    <n v="1"/>
    <s v="Contrecoeur"/>
    <d v="2019-05-12T00:00:00"/>
    <d v="2019-05-12T00:00:00"/>
    <s v="02h57"/>
    <s v="ACCÈS"/>
    <s v="Absence de danger"/>
    <s v="Non"/>
    <m/>
    <x v="1"/>
    <n v="29"/>
  </r>
  <r>
    <s v="190507-015"/>
    <n v="1"/>
    <s v="Contrecoeur"/>
    <d v="2019-05-07T00:00:00"/>
    <d v="2019-05-07T00:00:00"/>
    <s v="11h55"/>
    <m/>
    <s v="Danger modéré"/>
    <s v="Oui"/>
    <n v="62"/>
    <x v="1"/>
    <n v="9"/>
  </r>
  <r>
    <s v="190918-019"/>
    <n v="1"/>
    <s v="Contrecoeur"/>
    <d v="2019-09-18T00:00:00"/>
    <d v="2019-09-18T00:00:00"/>
    <s v="19h48"/>
    <m/>
    <s v="P.38 (non-consentant)"/>
    <s v="Oui"/>
    <n v="27"/>
    <x v="1"/>
    <n v="39"/>
  </r>
  <r>
    <s v="190918-019"/>
    <n v="1"/>
    <s v="Contrecoeur"/>
    <d v="2019-09-18T00:00:00"/>
    <d v="2019-09-18T00:00:00"/>
    <s v="19h48"/>
    <m/>
    <s v="P.38 (non-consentant)"/>
    <s v="Oui"/>
    <n v="27"/>
    <x v="1"/>
    <n v="39"/>
  </r>
  <r>
    <s v="190416-007"/>
    <n v="1"/>
    <s v="Contrecoeur"/>
    <d v="2019-04-16T00:00:00"/>
    <d v="2019-04-16T00:00:00"/>
    <s v="09h40"/>
    <s v="ACCÈS"/>
    <s v="Absence de danger"/>
    <s v="Non"/>
    <m/>
    <x v="1"/>
    <n v="58"/>
  </r>
  <r>
    <s v="190925-012"/>
    <n v="1"/>
    <s v="Contrecoeur"/>
    <d v="2019-09-25T00:00:00"/>
    <d v="2019-09-25T00:00:00"/>
    <m/>
    <s v="ACCÈS"/>
    <s v="P.38 (non-consentant)"/>
    <s v="Oui"/>
    <n v="30"/>
    <x v="0"/>
    <n v="57"/>
  </r>
  <r>
    <s v="191003-030"/>
    <n v="1"/>
    <s v="Contrecoeur"/>
    <d v="2019-10-03T00:00:00"/>
    <d v="2019-10-03T00:00:00"/>
    <s v="19h25"/>
    <m/>
    <s v="P.38 (non-consentant)"/>
    <s v="Oui"/>
    <m/>
    <x v="1"/>
    <n v="10"/>
  </r>
  <r>
    <s v="190314-008"/>
    <n v="1"/>
    <s v="Contrecoeur"/>
    <d v="2019-03-14T00:00:00"/>
    <d v="2019-03-14T00:00:00"/>
    <s v="09h45"/>
    <s v="ACCÈS"/>
    <s v="Danger modéré"/>
    <s v="Oui"/>
    <m/>
    <x v="0"/>
    <n v="56"/>
  </r>
  <r>
    <s v="190223-013"/>
    <n v="1"/>
    <s v="Contrecoeur"/>
    <d v="2019-02-23T00:00:00"/>
    <d v="2019-02-23T00:00:00"/>
    <s v="12h00"/>
    <s v="CCPSHRR"/>
    <s v="Absence de danger"/>
    <s v="Non"/>
    <m/>
    <x v="1"/>
    <n v="37"/>
  </r>
  <r>
    <s v="191205-019"/>
    <n v="1"/>
    <s v="Contrecoeur"/>
    <d v="2019-12-05T00:00:00"/>
    <d v="2019-12-05T00:00:00"/>
    <s v="12h44"/>
    <s v="ACCÈS"/>
    <s v="P.38 (non-consentant)"/>
    <s v="Oui"/>
    <n v="60"/>
    <x v="0"/>
    <n v="57"/>
  </r>
  <r>
    <s v="191209-007"/>
    <n v="1"/>
    <s v="Contrecoeur"/>
    <d v="2019-12-09T00:00:00"/>
    <d v="2019-12-09T00:00:00"/>
    <s v="13h10"/>
    <m/>
    <s v="P.38 (non-consentant)"/>
    <s v="Oui"/>
    <n v="43"/>
    <x v="0"/>
    <n v="57"/>
  </r>
  <r>
    <s v="191211-015"/>
    <n v="1"/>
    <s v="Contrecoeur"/>
    <d v="2019-12-11T00:00:00"/>
    <d v="2019-12-11T00:00:00"/>
    <s v="14h20"/>
    <s v="DPJ/CAFE"/>
    <s v="Tentative de suicide"/>
    <s v="Oui"/>
    <n v="60"/>
    <x v="0"/>
    <n v="16"/>
  </r>
  <r>
    <s v="190115-017"/>
    <n v="1"/>
    <s v="Contrecoeur"/>
    <d v="2019-01-15T00:00:00"/>
    <d v="2019-01-15T00:00:00"/>
    <s v="15h15"/>
    <m/>
    <s v="Danger modéré"/>
    <s v="Oui"/>
    <s v="52 mins"/>
    <x v="0"/>
    <n v="35"/>
  </r>
  <r>
    <s v="190113-012"/>
    <n v="1"/>
    <s v="Contrecoeur"/>
    <d v="2019-01-13T00:00:00"/>
    <d v="2019-01-13T00:00:00"/>
    <s v="20h30"/>
    <s v="DPJ/CAFE"/>
    <s v="Absence de danger"/>
    <s v="Non"/>
    <m/>
    <x v="0"/>
    <n v="16"/>
  </r>
  <r>
    <s v="190113-014"/>
    <n v="1"/>
    <s v="Contrecoeur"/>
    <d v="2019-01-13T00:00:00"/>
    <d v="2019-01-13T00:00:00"/>
    <s v="22h00"/>
    <s v="ACCÈS"/>
    <s v="Danger faible"/>
    <s v="Non"/>
    <m/>
    <x v="0"/>
    <n v="22"/>
  </r>
  <r>
    <s v="191226-013"/>
    <n v="1"/>
    <s v="Contrecoeur"/>
    <d v="2019-12-26T00:00:00"/>
    <d v="2019-12-26T00:00:00"/>
    <s v="23h05"/>
    <m/>
    <s v="Tentative de suicide"/>
    <s v="Oui"/>
    <m/>
    <x v="1"/>
    <n v="68"/>
  </r>
  <r>
    <s v="191230-012"/>
    <n v="1"/>
    <s v="Contrecoeur"/>
    <d v="2019-12-30T00:00:00"/>
    <d v="2019-12-30T00:00:00"/>
    <s v="14h32"/>
    <s v="ACCÈS"/>
    <s v="P.38 (non-consentant)"/>
    <s v="Oui"/>
    <n v="57"/>
    <x v="1"/>
    <n v="52"/>
  </r>
  <r>
    <s v="190101-025"/>
    <n v="1"/>
    <s v="Contrecoeur"/>
    <d v="2019-01-01T00:00:00"/>
    <d v="2019-01-01T00:00:00"/>
    <s v="17h24"/>
    <s v="ACCÈS"/>
    <s v="Danger faible"/>
    <s v="Non"/>
    <m/>
    <x v="0"/>
    <n v="32"/>
  </r>
  <r>
    <s v="191125-032"/>
    <n v="1"/>
    <s v="st-amable"/>
    <d v="2019-11-25T00:00:00"/>
    <d v="2019-11-25T00:00:00"/>
    <s v="23h30"/>
    <s v="ACCÈS"/>
    <s v="Danger grave mais non immédiat"/>
    <s v="Non"/>
    <m/>
    <x v="1"/>
    <n v="45"/>
  </r>
  <r>
    <s v="190107-002"/>
    <n v="1"/>
    <s v="st-amable"/>
    <d v="2019-01-07T00:00:00"/>
    <d v="2019-01-07T00:00:00"/>
    <s v="04h20"/>
    <m/>
    <s v="Tentative de suicide"/>
    <s v="Oui"/>
    <s v="35 mins"/>
    <x v="0"/>
    <n v="26"/>
  </r>
  <r>
    <s v="191228-001"/>
    <n v="1"/>
    <s v="st-amable"/>
    <d v="2019-12-28T00:00:00"/>
    <d v="2019-12-28T00:00:00"/>
    <s v="00h30"/>
    <s v="ACCÈS"/>
    <s v="Absence de danger"/>
    <s v="Non"/>
    <m/>
    <x v="1"/>
    <n v="32"/>
  </r>
  <r>
    <s v="190116-025"/>
    <n v="1"/>
    <s v="st-amable"/>
    <d v="2019-01-16T00:00:00"/>
    <d v="2019-01-16T00:00:00"/>
    <m/>
    <m/>
    <s v="P.38 (non-consentant)"/>
    <s v="Oui"/>
    <s v="5 mins"/>
    <x v="1"/>
    <n v="34"/>
  </r>
  <r>
    <s v="191217-003"/>
    <n v="1"/>
    <s v="st-amable"/>
    <d v="2019-12-17T00:00:00"/>
    <d v="2019-12-17T00:00:00"/>
    <s v="10h00"/>
    <s v="ACCÈS"/>
    <s v="Absence de danger"/>
    <s v="Non"/>
    <m/>
    <x v="1"/>
    <n v="42"/>
  </r>
  <r>
    <s v="191212-031"/>
    <n v="1"/>
    <s v="st-amable"/>
    <d v="2019-12-12T00:00:00"/>
    <d v="2019-12-12T00:00:00"/>
    <s v="21h05"/>
    <s v="ACCÈS"/>
    <s v="Danger modéré"/>
    <s v="Non"/>
    <m/>
    <x v="1"/>
    <n v="28"/>
  </r>
  <r>
    <s v="190207-001"/>
    <n v="1"/>
    <s v="st-amable"/>
    <d v="2019-02-07T00:00:00"/>
    <d v="2019-02-07T00:00:00"/>
    <s v="03h12"/>
    <m/>
    <s v="P.38 (non-consentant)"/>
    <s v="Oui"/>
    <n v="50"/>
    <x v="1"/>
    <n v="53"/>
  </r>
  <r>
    <s v="191209-004"/>
    <n v="1"/>
    <s v="st-amable"/>
    <d v="2019-12-09T00:00:00"/>
    <d v="2019-12-09T00:00:00"/>
    <s v="10h50"/>
    <s v="ACCÈS"/>
    <s v="Absence de danger"/>
    <s v="Oui"/>
    <n v="29"/>
    <x v="0"/>
    <n v="70"/>
  </r>
  <r>
    <s v="191202-014"/>
    <n v="1"/>
    <s v="st-amable"/>
    <d v="2019-12-03T00:00:00"/>
    <d v="2019-12-03T00:00:00"/>
    <m/>
    <s v="ACCÈS"/>
    <s v="Danger faible"/>
    <s v="Non"/>
    <m/>
    <x v="1"/>
    <n v="32"/>
  </r>
  <r>
    <s v="190308-012"/>
    <n v="1"/>
    <s v="st-amable"/>
    <d v="2019-03-08T00:00:00"/>
    <d v="2019-03-08T00:00:00"/>
    <s v="14h44"/>
    <m/>
    <s v="Tentative de suicide"/>
    <s v="Oui"/>
    <n v="15"/>
    <x v="0"/>
    <n v="91"/>
  </r>
  <r>
    <s v="191129-018"/>
    <n v="1"/>
    <s v="st-amable"/>
    <d v="2019-11-29T00:00:00"/>
    <d v="2019-11-29T00:00:00"/>
    <m/>
    <m/>
    <s v="Danger grave et immédiat"/>
    <s v="Non"/>
    <m/>
    <x v="0"/>
    <n v="33"/>
  </r>
  <r>
    <s v="191126-017"/>
    <n v="1"/>
    <s v="st-amable"/>
    <d v="2019-11-26T00:00:00"/>
    <d v="2019-11-26T00:00:00"/>
    <s v="15h15"/>
    <s v="DPJ/CAFE"/>
    <s v="Danger faible"/>
    <s v="Non"/>
    <m/>
    <x v="1"/>
    <n v="13"/>
  </r>
  <r>
    <s v="191121-014"/>
    <n v="1"/>
    <s v="st-amable"/>
    <d v="2019-11-21T00:00:00"/>
    <d v="2019-11-21T00:00:00"/>
    <s v="14h50"/>
    <s v="ACCÈS"/>
    <s v="Danger grave et immédiat"/>
    <s v="Oui"/>
    <n v="17"/>
    <x v="1"/>
    <n v="43"/>
  </r>
  <r>
    <s v="191195-024"/>
    <n v="1"/>
    <s v="st-amable"/>
    <d v="2019-11-05T00:00:00"/>
    <d v="2019-11-05T00:00:00"/>
    <s v="21H10"/>
    <s v="DPJ/CAFE"/>
    <s v="Danger faible"/>
    <s v="Non"/>
    <m/>
    <x v="0"/>
    <n v="15"/>
  </r>
  <r>
    <s v="190315-001"/>
    <n v="1"/>
    <s v="st-amable"/>
    <d v="2019-03-15T00:00:00"/>
    <d v="2019-03-15T00:00:00"/>
    <s v="04h55"/>
    <s v="ACCÈS"/>
    <s v="Tentative de suicide"/>
    <s v="Oui"/>
    <n v="35"/>
    <x v="0"/>
    <n v="37"/>
  </r>
  <r>
    <s v="190401-015"/>
    <n v="1"/>
    <s v="st-amable"/>
    <d v="2019-04-01T00:00:00"/>
    <d v="2019-04-01T00:00:00"/>
    <s v="13h50"/>
    <m/>
    <s v="Tentative de suicide"/>
    <s v="Oui"/>
    <n v="25"/>
    <x v="0"/>
    <n v="26"/>
  </r>
  <r>
    <s v="191014-008"/>
    <n v="1"/>
    <s v="st-amable"/>
    <d v="2019-10-14T00:00:00"/>
    <d v="2019-10-14T00:00:00"/>
    <s v="11h30"/>
    <s v="DPJ/CAFE"/>
    <s v="Danger faible"/>
    <s v="Non"/>
    <m/>
    <x v="0"/>
    <n v="15"/>
  </r>
  <r>
    <s v="191009-016"/>
    <n v="1"/>
    <s v="st-amable"/>
    <d v="2019-10-09T00:00:00"/>
    <d v="2019-10-09T00:00:00"/>
    <s v="00h30"/>
    <s v="ACCÈS"/>
    <s v="Absence de danger"/>
    <s v="Non"/>
    <m/>
    <x v="1"/>
    <n v="30"/>
  </r>
  <r>
    <s v="190928-015"/>
    <n v="1"/>
    <s v="st-amable"/>
    <d v="2019-09-28T00:00:00"/>
    <d v="2019-09-28T00:00:00"/>
    <s v="16h10"/>
    <s v="DPJ/CAFE"/>
    <s v="Absence de danger"/>
    <s v="Non"/>
    <m/>
    <x v="1"/>
    <n v="16"/>
  </r>
  <r>
    <s v="190413-009"/>
    <n v="1"/>
    <s v="st-amable"/>
    <d v="2019-04-13T00:00:00"/>
    <d v="2019-04-13T00:00:00"/>
    <s v="14h09"/>
    <m/>
    <s v="Tentative de suicide"/>
    <s v="Oui"/>
    <n v="26"/>
    <x v="1"/>
    <n v="31"/>
  </r>
  <r>
    <s v="190924-029"/>
    <n v="1"/>
    <s v="st-amable"/>
    <d v="2019-09-24T00:00:00"/>
    <d v="2019-09-24T00:00:00"/>
    <s v="18h27"/>
    <s v="ACCÈS"/>
    <s v="Danger faible"/>
    <s v="Non"/>
    <m/>
    <x v="0"/>
    <n v="34"/>
  </r>
  <r>
    <s v="190429-019"/>
    <n v="1"/>
    <s v="st-amable"/>
    <d v="2019-04-29T00:00:00"/>
    <d v="2019-04-29T00:00:00"/>
    <s v="14h50"/>
    <s v="ACCÈS"/>
    <s v="P.38 (non-consentant)"/>
    <s v="Oui"/>
    <s v="?"/>
    <x v="1"/>
    <n v="39"/>
  </r>
  <r>
    <s v="190502-027"/>
    <n v="1"/>
    <s v="st-amable"/>
    <d v="2019-05-02T00:00:00"/>
    <d v="2019-05-02T00:00:00"/>
    <s v="18h46"/>
    <m/>
    <s v="Tentative de suicide"/>
    <s v="Oui"/>
    <n v="50"/>
    <x v="1"/>
    <n v="18"/>
  </r>
  <r>
    <s v="190511-001B"/>
    <n v="1"/>
    <s v="st-amable"/>
    <d v="2019-05-11T00:00:00"/>
    <d v="2019-05-11T00:00:00"/>
    <s v="01h20"/>
    <s v="ACCÈS"/>
    <s v="P.38 (non-consentant)"/>
    <s v="Oui"/>
    <n v="61"/>
    <x v="1"/>
    <n v="38"/>
  </r>
  <r>
    <s v="190521-024"/>
    <n v="1"/>
    <s v="st-amable"/>
    <d v="2019-05-21T00:00:00"/>
    <d v="2019-05-21T00:00:00"/>
    <s v="18h34"/>
    <s v="ACCÈS"/>
    <s v="P.38 (non-consentant)"/>
    <s v="Oui"/>
    <n v="35"/>
    <x v="1"/>
    <n v="31"/>
  </r>
  <r>
    <s v="190902-002"/>
    <n v="1"/>
    <s v="st-amable"/>
    <d v="2019-09-02T00:00:00"/>
    <d v="2019-09-02T00:00:00"/>
    <s v="02h11"/>
    <s v="ACCÈS"/>
    <s v="Danger faible"/>
    <s v="Non"/>
    <m/>
    <x v="1"/>
    <n v="41"/>
  </r>
  <r>
    <s v="190901-011"/>
    <n v="1"/>
    <s v="st-amable"/>
    <d v="2019-09-01T00:00:00"/>
    <d v="2019-09-01T00:00:00"/>
    <s v="08h58"/>
    <s v="ACCÈS"/>
    <s v="Danger faible"/>
    <s v="Non"/>
    <m/>
    <x v="1"/>
    <n v="41"/>
  </r>
  <r>
    <s v="190830-024"/>
    <n v="1"/>
    <s v="st-amable"/>
    <d v="2019-08-30T00:00:00"/>
    <d v="2019-08-30T00:00:00"/>
    <s v="17h00"/>
    <s v="ACCÈS"/>
    <s v="Danger faible"/>
    <s v="Non"/>
    <m/>
    <x v="1"/>
    <n v="41"/>
  </r>
  <r>
    <s v="190826-018"/>
    <n v="1"/>
    <s v="st-amable"/>
    <d v="2019-08-26T00:00:00"/>
    <d v="2019-08-26T00:00:00"/>
    <s v="16h15"/>
    <s v="ACCÈS"/>
    <s v="Danger faible"/>
    <s v="Non"/>
    <m/>
    <x v="0"/>
    <n v="40"/>
  </r>
  <r>
    <s v="190823-027"/>
    <n v="1"/>
    <s v="st-amable"/>
    <d v="2019-08-23T00:00:00"/>
    <d v="2019-08-23T00:00:00"/>
    <s v="18h00"/>
    <s v="ACCÈS"/>
    <s v="Danger faible"/>
    <s v="Non"/>
    <m/>
    <x v="1"/>
    <n v="37"/>
  </r>
  <r>
    <s v="190822-007"/>
    <n v="1"/>
    <s v="st-amable"/>
    <d v="2019-08-22T00:00:00"/>
    <d v="2019-08-22T00:00:00"/>
    <s v="09h53"/>
    <s v="ACCÈS"/>
    <s v="Absence de danger"/>
    <s v="Non"/>
    <m/>
    <x v="1"/>
    <n v="28"/>
  </r>
  <r>
    <s v="190526-023"/>
    <n v="1"/>
    <s v="st-amable"/>
    <d v="2019-05-27T00:00:00"/>
    <d v="2019-05-27T00:00:00"/>
    <s v="00h10"/>
    <m/>
    <s v="P.38 (non-consentant)"/>
    <s v="Oui"/>
    <n v="45"/>
    <x v="1"/>
    <n v="25"/>
  </r>
  <r>
    <s v="190802-025"/>
    <n v="1"/>
    <s v="st-amable"/>
    <d v="2019-08-02T00:00:00"/>
    <d v="2019-08-02T00:00:00"/>
    <s v="19h45"/>
    <s v="ACCÈS"/>
    <s v="Danger faible"/>
    <s v="Non"/>
    <m/>
    <x v="1"/>
    <n v="28"/>
  </r>
  <r>
    <s v="190731-016"/>
    <n v="1"/>
    <s v="st-amable"/>
    <d v="2019-07-31T00:00:00"/>
    <d v="2019-07-31T00:00:00"/>
    <s v="14H30"/>
    <s v="ACCÈS"/>
    <s v="Danger faible"/>
    <s v="Non"/>
    <m/>
    <x v="1"/>
    <n v="47"/>
  </r>
  <r>
    <s v="190728-004"/>
    <n v="1"/>
    <s v="st-amable"/>
    <d v="2019-07-28T00:00:00"/>
    <d v="2019-07-28T00:00:00"/>
    <s v="06h00"/>
    <s v="ACCÈS"/>
    <s v="Danger faible"/>
    <s v="Non"/>
    <m/>
    <x v="1"/>
    <n v="36"/>
  </r>
  <r>
    <s v="190626-037"/>
    <n v="1"/>
    <s v="st-amable"/>
    <d v="2019-06-26T00:00:00"/>
    <d v="2019-06-26T00:00:00"/>
    <s v="21h59"/>
    <m/>
    <s v="Tentative de suicide"/>
    <s v="Oui"/>
    <n v="24"/>
    <x v="1"/>
    <n v="25"/>
  </r>
  <r>
    <s v="190629-012"/>
    <n v="1"/>
    <s v="st-amable"/>
    <d v="2019-06-29T00:00:00"/>
    <d v="2019-06-29T00:00:00"/>
    <s v="11h05"/>
    <m/>
    <s v="Tentative de suicide"/>
    <s v="Oui"/>
    <n v="25"/>
    <x v="0"/>
    <n v="53"/>
  </r>
  <r>
    <s v="190701-020"/>
    <n v="1"/>
    <s v="st-amable"/>
    <d v="2019-07-01T00:00:00"/>
    <d v="2019-07-01T00:00:00"/>
    <s v="16H00"/>
    <s v="ACCÈS"/>
    <s v="P.38 (non-consentant)"/>
    <s v="Oui"/>
    <n v="44"/>
    <x v="1"/>
    <n v="25"/>
  </r>
  <r>
    <s v="190705-018"/>
    <n v="1"/>
    <s v="st-amable"/>
    <d v="2019-07-05T00:00:00"/>
    <d v="2019-07-05T00:00:00"/>
    <s v="13h50"/>
    <m/>
    <s v="Tentative de suicide"/>
    <s v="Oui"/>
    <n v="25"/>
    <x v="0"/>
    <n v="46"/>
  </r>
  <r>
    <s v="190710-035"/>
    <n v="1"/>
    <s v="st-amable"/>
    <d v="2019-07-10T00:00:00"/>
    <d v="2019-07-10T00:00:00"/>
    <s v="21h00"/>
    <s v="ACCÈS"/>
    <s v="P.38 (non-consentant)"/>
    <s v="Oui"/>
    <n v="27"/>
    <x v="0"/>
    <n v="56"/>
  </r>
  <r>
    <s v="190716-017"/>
    <n v="1"/>
    <s v="st-amable"/>
    <d v="2019-07-16T00:00:00"/>
    <d v="2019-07-16T00:00:00"/>
    <s v="14H00"/>
    <s v="ACCÈS"/>
    <s v="Danger faible"/>
    <s v="Non"/>
    <m/>
    <x v="1"/>
    <n v="33"/>
  </r>
  <r>
    <s v="190708-026A"/>
    <n v="1"/>
    <s v="st-amable"/>
    <d v="2019-07-08T00:00:00"/>
    <d v="2019-07-08T00:00:00"/>
    <s v="19H00"/>
    <s v="ACCÈS"/>
    <s v="Danger faible"/>
    <s v="Non"/>
    <m/>
    <x v="1"/>
    <n v="44"/>
  </r>
  <r>
    <s v="190706-025"/>
    <n v="1"/>
    <s v="st-amable"/>
    <d v="2019-07-06T00:00:00"/>
    <d v="2019-07-06T00:00:00"/>
    <s v="23H09"/>
    <s v="ACCÈS"/>
    <s v="Absence de danger"/>
    <s v="Non"/>
    <m/>
    <x v="1"/>
    <n v="33"/>
  </r>
  <r>
    <s v="190602-020"/>
    <n v="1"/>
    <s v="st-amable"/>
    <d v="2019-06-02T00:00:00"/>
    <d v="2019-06-02T00:00:00"/>
    <s v="21h50"/>
    <s v="CCPSHRR"/>
    <s v="Danger faible"/>
    <s v="Non"/>
    <m/>
    <x v="1"/>
    <n v="19"/>
  </r>
  <r>
    <s v="190531-037"/>
    <n v="1"/>
    <s v="st-amable"/>
    <d v="2019-05-31T00:00:00"/>
    <d v="2019-05-31T00:00:00"/>
    <s v="22h34"/>
    <s v="ACCÈS"/>
    <s v="Danger faible"/>
    <s v="Non"/>
    <m/>
    <x v="0"/>
    <n v="36"/>
  </r>
  <r>
    <s v="190516-016"/>
    <n v="1"/>
    <s v="st-amable"/>
    <d v="2019-05-16T00:00:00"/>
    <d v="2019-05-16T00:00:00"/>
    <s v="17h51"/>
    <s v="DPJ/CAFE"/>
    <s v="Danger faible"/>
    <s v="Non"/>
    <m/>
    <x v="1"/>
    <n v="14"/>
  </r>
  <r>
    <s v="190509-007"/>
    <n v="1"/>
    <s v="st-amable"/>
    <d v="2019-05-09T00:00:00"/>
    <d v="2019-05-09T00:00:00"/>
    <s v="06h54"/>
    <s v="ACCÈS"/>
    <s v="Danger faible"/>
    <s v="Non"/>
    <m/>
    <x v="1"/>
    <n v="51"/>
  </r>
  <r>
    <s v="190507-038"/>
    <n v="1"/>
    <s v="st-amable"/>
    <d v="2019-05-08T00:00:00"/>
    <d v="2019-05-08T00:00:00"/>
    <s v="00h10"/>
    <s v="ACCÈS"/>
    <s v="Absence de danger"/>
    <s v="Non"/>
    <m/>
    <x v="1"/>
    <n v="34"/>
  </r>
  <r>
    <s v="190425-034"/>
    <n v="1"/>
    <s v="st-amable"/>
    <d v="2019-04-25T00:00:00"/>
    <d v="2019-04-25T00:00:00"/>
    <s v="19h01"/>
    <s v="ACCÈS"/>
    <s v="Danger faible"/>
    <s v="Non"/>
    <m/>
    <x v="1"/>
    <n v="23"/>
  </r>
  <r>
    <s v="190423-029A"/>
    <n v="1"/>
    <s v="st-amable"/>
    <d v="2019-04-23T00:00:00"/>
    <d v="2019-04-23T00:00:00"/>
    <s v="21h00"/>
    <s v="DPJ/CAFE"/>
    <m/>
    <s v="Non"/>
    <m/>
    <x v="0"/>
    <n v="16"/>
  </r>
  <r>
    <s v="190417-034"/>
    <n v="1"/>
    <s v="st-amable"/>
    <d v="2019-04-17T00:00:00"/>
    <d v="2019-04-17T00:00:00"/>
    <s v="23h00"/>
    <s v="ACCÈS"/>
    <s v="Absence de danger"/>
    <s v="Non"/>
    <m/>
    <x v="1"/>
    <n v="19"/>
  </r>
  <r>
    <s v="190413-017"/>
    <n v="1"/>
    <s v="st-amable"/>
    <d v="2019-04-13T00:00:00"/>
    <d v="2019-04-13T00:00:00"/>
    <s v="21h15"/>
    <s v="DPJ/CAFE"/>
    <s v="Danger faible"/>
    <s v="Non"/>
    <m/>
    <x v="0"/>
    <n v="28"/>
  </r>
  <r>
    <s v="190406-001"/>
    <n v="1"/>
    <s v="st-amable"/>
    <d v="2019-04-06T00:00:00"/>
    <d v="2019-04-06T00:00:00"/>
    <s v="00h41"/>
    <s v="ACCÈS"/>
    <s v="Absence de danger"/>
    <s v="Non"/>
    <m/>
    <x v="1"/>
    <n v="33"/>
  </r>
  <r>
    <s v="191031-016"/>
    <n v="1"/>
    <s v="st-amable"/>
    <d v="2019-10-31T00:00:00"/>
    <d v="2019-10-31T00:00:00"/>
    <s v="12h05"/>
    <s v="ACCÈS"/>
    <s v="P.38 (non-consentant)"/>
    <s v="Oui"/>
    <n v="49"/>
    <x v="1"/>
    <n v="18"/>
  </r>
  <r>
    <s v="191031-021"/>
    <n v="1"/>
    <s v="st-amable"/>
    <d v="2019-10-31T00:00:00"/>
    <d v="2019-10-31T00:00:00"/>
    <m/>
    <m/>
    <s v="Tentative de suicide"/>
    <s v="Oui"/>
    <n v="24"/>
    <x v="1"/>
    <n v="42"/>
  </r>
  <r>
    <s v="190303-005"/>
    <n v="1"/>
    <s v="st-amable"/>
    <d v="2019-03-05T00:00:00"/>
    <d v="2019-03-05T00:00:00"/>
    <s v="10h30"/>
    <m/>
    <s v="Danger grave et immédiat"/>
    <s v="Oui"/>
    <n v="70"/>
    <x v="1"/>
    <n v="29"/>
  </r>
  <r>
    <n v="190303021"/>
    <n v="1"/>
    <s v="st-amable"/>
    <d v="2019-03-04T00:00:00"/>
    <d v="2019-03-04T00:00:00"/>
    <s v="00h10"/>
    <s v="ACCÈS"/>
    <s v="Absence de danger"/>
    <s v="Non"/>
    <m/>
    <x v="1"/>
    <n v="35"/>
  </r>
  <r>
    <s v="190301-006"/>
    <n v="1"/>
    <s v="st-amable"/>
    <d v="2019-03-01T00:00:00"/>
    <d v="2019-03-01T00:00:00"/>
    <s v="10h18"/>
    <s v="ACCÈS"/>
    <s v="Danger faible"/>
    <s v="Non"/>
    <m/>
    <x v="1"/>
    <n v="28"/>
  </r>
  <r>
    <s v="190301-024"/>
    <n v="1"/>
    <s v="st-amable"/>
    <d v="2019-03-01T00:00:00"/>
    <d v="2019-03-01T00:00:00"/>
    <s v="18h55"/>
    <m/>
    <s v="Danger grave et immédiat"/>
    <s v="Oui"/>
    <n v="33"/>
    <x v="1"/>
    <n v="28"/>
  </r>
  <r>
    <s v="191204-004"/>
    <n v="1"/>
    <s v="st-amable"/>
    <d v="2019-12-04T00:00:00"/>
    <d v="2019-12-04T00:00:00"/>
    <s v="07h00"/>
    <s v="ACCÈS"/>
    <s v="P.38 (non-consentant)"/>
    <s v="Oui"/>
    <n v="50"/>
    <x v="0"/>
    <n v="33"/>
  </r>
  <r>
    <s v="190228-024"/>
    <n v="1"/>
    <s v="st-amable"/>
    <d v="2019-02-28T00:00:00"/>
    <d v="2019-02-28T00:00:00"/>
    <s v="19h18"/>
    <s v="ACCÈS"/>
    <s v="Danger faible"/>
    <s v="Non"/>
    <m/>
    <x v="0"/>
    <n v="39"/>
  </r>
  <r>
    <s v="190207-023"/>
    <n v="1"/>
    <s v="st-amable"/>
    <d v="2019-02-07T00:00:00"/>
    <d v="2019-02-07T00:00:00"/>
    <s v="20h02"/>
    <s v="ACCÈS"/>
    <s v="Danger faible"/>
    <s v="Non"/>
    <m/>
    <x v="1"/>
    <n v="55"/>
  </r>
  <r>
    <s v="191216-002"/>
    <n v="1"/>
    <s v="st-amable"/>
    <d v="2019-12-16T00:00:00"/>
    <d v="2019-12-16T00:00:00"/>
    <s v="00h20"/>
    <m/>
    <s v="Tentative de suicide"/>
    <s v="Oui"/>
    <n v="50"/>
    <x v="0"/>
    <n v="26"/>
  </r>
  <r>
    <s v="190204-019"/>
    <n v="1"/>
    <s v="st-amable"/>
    <d v="2019-02-04T00:00:00"/>
    <d v="2019-02-04T00:00:00"/>
    <s v="14h10"/>
    <s v="CCPSHRR"/>
    <s v="Danger grave mais non immédiat"/>
    <s v="Non"/>
    <m/>
    <x v="0"/>
    <n v="36"/>
  </r>
  <r>
    <s v="190126-012"/>
    <n v="1"/>
    <s v="st-amable"/>
    <d v="2019-01-26T00:00:00"/>
    <d v="2019-01-26T00:00:00"/>
    <s v="20h30"/>
    <s v="ACCÈS"/>
    <s v="Danger grave et immédiat"/>
    <s v="Oui"/>
    <n v="25"/>
    <x v="0"/>
    <n v="26"/>
  </r>
  <r>
    <s v="190124-007"/>
    <n v="1"/>
    <s v="st-amable"/>
    <d v="2019-01-24T00:00:00"/>
    <d v="2019-01-24T00:00:00"/>
    <s v="09h30"/>
    <s v="DPJ/CAFE"/>
    <s v="Danger grave mais non immédiat"/>
    <s v="Non"/>
    <m/>
    <x v="0"/>
    <n v="12"/>
  </r>
  <r>
    <s v="190120-008"/>
    <n v="1"/>
    <s v="st-amable"/>
    <d v="2019-01-20T00:00:00"/>
    <d v="2019-01-20T00:00:00"/>
    <s v="10h43"/>
    <m/>
    <s v="Absence de danger"/>
    <s v="Oui"/>
    <s v="25 mins"/>
    <x v="0"/>
    <n v="46"/>
  </r>
  <r>
    <s v="191218-023"/>
    <n v="1"/>
    <s v="st-amable"/>
    <d v="2019-12-18T00:00:00"/>
    <d v="2019-12-18T00:00:00"/>
    <s v="21h45"/>
    <s v="ACCÈS"/>
    <s v="P.38 (non-consentant)"/>
    <s v="Oui"/>
    <n v="15"/>
    <x v="0"/>
    <n v="29"/>
  </r>
  <r>
    <s v="191227-029"/>
    <n v="1"/>
    <s v="Ste-Julie"/>
    <d v="2019-12-27T00:00:00"/>
    <d v="2019-12-27T00:00:00"/>
    <s v="12h45"/>
    <m/>
    <s v="Absence de danger"/>
    <s v="Non"/>
    <m/>
    <x v="1"/>
    <n v="17"/>
  </r>
  <r>
    <s v="190121-030"/>
    <n v="1"/>
    <s v="Ste-Julie"/>
    <d v="2019-01-21T00:00:00"/>
    <d v="2019-01-21T00:00:00"/>
    <s v="19h30"/>
    <m/>
    <s v="P.38 (non-consentant)"/>
    <s v="Oui"/>
    <s v="?"/>
    <x v="1"/>
    <n v="17"/>
  </r>
  <r>
    <s v="190206-019"/>
    <n v="1"/>
    <s v="Ste-Julie"/>
    <d v="2019-02-06T00:00:00"/>
    <d v="2019-02-06T00:00:00"/>
    <s v="14h06"/>
    <s v="DPJ/CAFE"/>
    <s v="P.38 (non-consentant)"/>
    <s v="Oui"/>
    <n v="28"/>
    <x v="1"/>
    <n v="10"/>
  </r>
  <r>
    <s v="190213-032"/>
    <n v="1"/>
    <s v="Ste-Julie"/>
    <d v="2019-02-13T00:00:00"/>
    <d v="2019-02-13T00:00:00"/>
    <s v="19h57"/>
    <m/>
    <s v="P.38 (non-consentant)"/>
    <s v="Oui"/>
    <n v="73"/>
    <x v="0"/>
    <n v="44"/>
  </r>
  <r>
    <s v="191128-043"/>
    <n v="1"/>
    <s v="Ste-Julie"/>
    <d v="2019-02-19T00:00:00"/>
    <d v="2019-02-19T00:00:00"/>
    <s v="22h55"/>
    <s v="CCPSHRR"/>
    <s v="Tentative de suicide"/>
    <s v="Oui"/>
    <n v="20"/>
    <x v="1"/>
    <n v="53"/>
  </r>
  <r>
    <s v="190304-023"/>
    <n v="1"/>
    <s v="Ste-Julie"/>
    <d v="2019-03-06T00:00:00"/>
    <d v="2019-03-06T00:00:00"/>
    <s v="16h17"/>
    <s v="DPJ/CAFE"/>
    <s v="Tentative de suicide"/>
    <s v="Oui"/>
    <n v="45"/>
    <x v="1"/>
    <n v="18"/>
  </r>
  <r>
    <s v="191125-025"/>
    <n v="1"/>
    <s v="Ste-Julie"/>
    <d v="2019-11-25T00:00:00"/>
    <d v="2019-11-25T00:00:00"/>
    <s v="19h10"/>
    <s v="ACCÈS"/>
    <s v="Danger faible"/>
    <s v="Non"/>
    <m/>
    <x v="0"/>
    <n v="19"/>
  </r>
  <r>
    <s v="190308-010"/>
    <n v="1"/>
    <s v="Ste-Julie"/>
    <d v="2019-03-08T00:00:00"/>
    <d v="2019-03-08T00:00:00"/>
    <s v="13h55"/>
    <m/>
    <s v="Tentative de suicide"/>
    <s v="Oui"/>
    <n v="41"/>
    <x v="1"/>
    <n v="25"/>
  </r>
  <r>
    <s v="1911190991b"/>
    <n v="1"/>
    <s v="Ste-Julie"/>
    <d v="2019-11-19T00:00:00"/>
    <d v="2019-11-19T00:00:00"/>
    <s v="04h30"/>
    <s v="ACCÈS"/>
    <s v="Danger faible "/>
    <s v="Non"/>
    <m/>
    <x v="1"/>
    <n v="19"/>
  </r>
  <r>
    <s v="191117-019a"/>
    <n v="1"/>
    <s v="Ste-Julie"/>
    <d v="2019-11-17T00:00:00"/>
    <d v="2019-11-17T00:00:00"/>
    <m/>
    <s v="ACCÈS"/>
    <s v="Danger faible"/>
    <s v="Non"/>
    <m/>
    <x v="0"/>
    <n v="22"/>
  </r>
  <r>
    <s v="191114-019"/>
    <n v="1"/>
    <s v="Ste-Julie"/>
    <d v="2019-11-14T00:00:00"/>
    <d v="2019-11-14T00:00:00"/>
    <s v="15h45"/>
    <s v="ACCÈS"/>
    <s v="Absence de danger"/>
    <s v="Non"/>
    <m/>
    <x v="0"/>
    <n v="58"/>
  </r>
  <r>
    <s v="191101-014"/>
    <n v="1"/>
    <s v="Ste-Julie"/>
    <d v="2019-11-01T00:00:00"/>
    <d v="2019-11-01T00:00:00"/>
    <s v="13h24"/>
    <s v="ACCÈS"/>
    <s v="Danger modéré"/>
    <s v="Non"/>
    <m/>
    <x v="1"/>
    <n v="43"/>
  </r>
  <r>
    <s v="150315-021"/>
    <n v="1"/>
    <s v="Ste-Julie"/>
    <d v="2019-03-15T00:00:00"/>
    <d v="2019-03-15T00:00:00"/>
    <s v="17h40"/>
    <m/>
    <s v="P.38 (non-consentant)"/>
    <s v="Oui"/>
    <n v="56"/>
    <x v="0"/>
    <n v="71"/>
  </r>
  <r>
    <s v="190318-029"/>
    <n v="1"/>
    <s v="Ste-Julie"/>
    <d v="2019-03-18T00:00:00"/>
    <d v="2019-03-18T00:00:00"/>
    <s v="19h38"/>
    <s v="ACCÈS"/>
    <s v="P.38 (non-consentant)"/>
    <s v="Oui"/>
    <n v="37"/>
    <x v="0"/>
    <n v="46"/>
  </r>
  <r>
    <s v="190321-020A"/>
    <n v="1"/>
    <s v="Ste-Julie"/>
    <d v="2019-03-21T00:00:00"/>
    <d v="2019-03-21T00:00:00"/>
    <s v="13h57"/>
    <s v="DIVERS"/>
    <s v="P.38 (non-consentant)"/>
    <s v="Oui"/>
    <n v="41"/>
    <x v="0"/>
    <n v="23"/>
  </r>
  <r>
    <s v="191030-027A"/>
    <n v="1"/>
    <s v="Ste-Julie"/>
    <d v="2019-10-30T00:00:00"/>
    <d v="2019-10-30T00:00:00"/>
    <s v="21h00"/>
    <s v="ACCÈS"/>
    <s v="Danger faible"/>
    <s v="Non"/>
    <m/>
    <x v="0"/>
    <n v="43"/>
  </r>
  <r>
    <s v="191029-006"/>
    <n v="1"/>
    <s v="Ste-Julie"/>
    <d v="2019-10-29T00:00:00"/>
    <d v="2019-10-29T00:00:00"/>
    <s v="09h40"/>
    <s v="ACCÈS"/>
    <s v="Danger faible"/>
    <s v="Non"/>
    <m/>
    <x v="1"/>
    <n v="55"/>
  </r>
  <r>
    <s v="190325-006"/>
    <n v="1"/>
    <s v="Ste-Julie"/>
    <d v="2019-03-25T00:00:00"/>
    <d v="2019-03-25T00:00:00"/>
    <s v="10h33"/>
    <s v="DIVERS"/>
    <s v="P.38 (non-consentant)"/>
    <s v="Oui"/>
    <n v="41"/>
    <x v="0"/>
    <n v="32"/>
  </r>
  <r>
    <s v="190327-019"/>
    <n v="1"/>
    <s v="Ste-Julie"/>
    <d v="2019-03-27T00:00:00"/>
    <d v="2019-03-27T00:00:00"/>
    <s v="17h14"/>
    <s v="DPJ/CAFE"/>
    <s v="P.38 (non-consentant)"/>
    <s v="Oui"/>
    <n v="20"/>
    <x v="1"/>
    <n v="21"/>
  </r>
  <r>
    <s v="191025-024B"/>
    <n v="1"/>
    <s v="Ste-Julie"/>
    <d v="2019-10-25T00:00:00"/>
    <d v="2019-10-25T00:00:00"/>
    <s v="23h30"/>
    <m/>
    <s v="Danger grave et immédiat"/>
    <s v="Oui"/>
    <s v="?"/>
    <x v="1"/>
    <n v="31"/>
  </r>
  <r>
    <s v="191019-022"/>
    <n v="1"/>
    <s v="Ste-Julie"/>
    <d v="2019-10-19T00:00:00"/>
    <d v="2019-10-19T00:00:00"/>
    <s v="12h38"/>
    <s v="ACCÈS"/>
    <s v="Danger faible"/>
    <s v="Non"/>
    <m/>
    <x v="0"/>
    <n v="57"/>
  </r>
  <r>
    <s v="191012-016"/>
    <n v="1"/>
    <s v="Ste-Julie"/>
    <d v="2019-10-12T00:00:00"/>
    <d v="2019-10-12T00:00:00"/>
    <s v="14h00"/>
    <s v="DPJ/CAFE"/>
    <s v="Absence de danger"/>
    <s v="Non"/>
    <m/>
    <x v="0"/>
    <n v="16"/>
  </r>
  <r>
    <s v="191013-012"/>
    <n v="1"/>
    <s v="Ste-Julie"/>
    <d v="2019-10-12T00:00:00"/>
    <d v="2019-10-12T00:00:00"/>
    <s v="16h50"/>
    <s v="ACCÈS"/>
    <s v="Danger faible"/>
    <s v="Non"/>
    <m/>
    <x v="0"/>
    <n v="45"/>
  </r>
  <r>
    <s v="190407-021"/>
    <n v="1"/>
    <s v="Ste-Julie"/>
    <d v="2019-04-07T00:00:00"/>
    <d v="2019-04-07T00:00:00"/>
    <s v="18h00"/>
    <m/>
    <s v="P.38 (non-consentant)"/>
    <s v="Oui"/>
    <n v="15"/>
    <x v="0"/>
    <n v="54"/>
  </r>
  <r>
    <s v="191010-017"/>
    <n v="1"/>
    <s v="Ste-Julie"/>
    <d v="2019-10-10T00:00:00"/>
    <d v="2019-10-10T00:00:00"/>
    <s v="12h50"/>
    <s v="CCPSHRR"/>
    <s v="Absence de danger"/>
    <s v="Non"/>
    <m/>
    <x v="0"/>
    <n v="68"/>
  </r>
  <r>
    <s v="190930-020"/>
    <n v="1"/>
    <s v="Ste-Julie"/>
    <d v="2019-09-30T00:00:00"/>
    <d v="2019-09-30T00:00:00"/>
    <s v="13h47"/>
    <s v="ACCÈS"/>
    <s v="Danger faible"/>
    <s v="Non"/>
    <m/>
    <x v="1"/>
    <n v="30"/>
  </r>
  <r>
    <s v="190928-002a"/>
    <n v="1"/>
    <s v="Ste-Julie"/>
    <d v="2019-09-28T00:00:00"/>
    <d v="2019-09-28T00:00:00"/>
    <s v="07h55"/>
    <s v="CCPSHRR"/>
    <s v="Danger faible"/>
    <s v="Non"/>
    <m/>
    <x v="1"/>
    <n v="26"/>
  </r>
  <r>
    <s v="190422-023A"/>
    <n v="1"/>
    <s v="Ste-Julie"/>
    <d v="2019-04-22T00:00:00"/>
    <d v="2019-04-22T00:00:00"/>
    <s v="03h51"/>
    <m/>
    <s v="Tentative de suicide"/>
    <s v="Oui"/>
    <n v="38"/>
    <x v="0"/>
    <n v="49"/>
  </r>
  <r>
    <s v="190918-015"/>
    <n v="1"/>
    <s v="Ste-Julie"/>
    <d v="2019-09-18T00:00:00"/>
    <d v="2019-09-18T00:00:00"/>
    <s v="17h20"/>
    <s v="ACCÈS"/>
    <s v="Danger faible"/>
    <s v="Non"/>
    <m/>
    <x v="0"/>
    <n v="64"/>
  </r>
  <r>
    <s v="190916-001"/>
    <n v="1"/>
    <s v="Ste-Julie"/>
    <d v="2019-09-16T00:00:00"/>
    <d v="2019-09-16T00:00:00"/>
    <s v="06h35"/>
    <s v="ACCÈS"/>
    <s v="Danger faible"/>
    <s v="Non"/>
    <m/>
    <x v="1"/>
    <n v="43"/>
  </r>
  <r>
    <s v="190518-001"/>
    <n v="1"/>
    <s v="Ste-Julie"/>
    <d v="2019-05-18T00:00:00"/>
    <d v="2019-05-18T00:00:00"/>
    <s v="00h40"/>
    <s v="ACCÈS"/>
    <s v="P.38 (non-consentant)"/>
    <s v="Oui"/>
    <n v="20"/>
    <x v="0"/>
    <n v="18"/>
  </r>
  <r>
    <s v="190905-028"/>
    <n v="1"/>
    <s v="Ste-Julie"/>
    <d v="2019-09-05T00:00:00"/>
    <d v="2019-09-05T00:00:00"/>
    <s v="22h12"/>
    <s v="ACCÈS"/>
    <s v="Danger grave et immédiat"/>
    <s v="Oui"/>
    <n v="47"/>
    <x v="0"/>
    <n v="39"/>
  </r>
  <r>
    <s v="190521-022"/>
    <n v="1"/>
    <s v="Ste-Julie"/>
    <d v="2019-05-21T00:00:00"/>
    <d v="2019-05-21T00:00:00"/>
    <s v="18h30"/>
    <m/>
    <s v="P.38 (non-consentant)"/>
    <s v="Oui"/>
    <n v="28"/>
    <x v="0"/>
    <n v="46"/>
  </r>
  <r>
    <s v="190825-003"/>
    <n v="1"/>
    <s v="Ste-Julie"/>
    <d v="2019-08-25T00:00:00"/>
    <d v="2019-08-25T00:00:00"/>
    <s v="01h11"/>
    <s v="ACCÈS"/>
    <s v="Danger faible"/>
    <s v="Non"/>
    <m/>
    <x v="1"/>
    <n v="18"/>
  </r>
  <r>
    <s v="190818-018"/>
    <n v="1"/>
    <s v="Ste-Julie"/>
    <d v="2019-08-19T00:00:00"/>
    <d v="2019-08-19T00:00:00"/>
    <s v="15h40"/>
    <s v="ACCÈS"/>
    <s v="Danger faible"/>
    <s v="Non"/>
    <m/>
    <x v="0"/>
    <n v="46"/>
  </r>
  <r>
    <s v="190530-036"/>
    <n v="1"/>
    <s v="Ste-Julie"/>
    <d v="2019-05-30T00:00:00"/>
    <d v="2019-05-30T00:00:00"/>
    <s v="20h33"/>
    <s v="ACCÈS"/>
    <s v="P.38 (non-consentant)"/>
    <s v="Oui"/>
    <n v="24"/>
    <x v="0"/>
    <n v="53"/>
  </r>
  <r>
    <s v="190814-028"/>
    <n v="1"/>
    <s v="Ste-Julie"/>
    <d v="2019-08-14T00:00:00"/>
    <d v="2019-08-14T00:00:00"/>
    <s v="22h54"/>
    <s v="ACCÈS"/>
    <s v="Absence de danger"/>
    <s v="Non"/>
    <m/>
    <x v="1"/>
    <n v="28"/>
  </r>
  <r>
    <s v="190812-019"/>
    <n v="1"/>
    <s v="Ste-Julie"/>
    <d v="2019-08-12T00:00:00"/>
    <d v="2019-08-12T00:00:00"/>
    <s v="15h36"/>
    <s v="ACCÈS"/>
    <s v="Danger faible"/>
    <s v="Non"/>
    <m/>
    <x v="0"/>
    <n v="26"/>
  </r>
  <r>
    <s v="190811-017"/>
    <n v="1"/>
    <s v="Ste-Julie"/>
    <d v="2019-08-11T00:00:00"/>
    <d v="2019-08-11T00:00:00"/>
    <s v="17h29"/>
    <s v="ACCÈS"/>
    <s v="Danger faible"/>
    <s v="Non"/>
    <m/>
    <x v="0"/>
    <n v="26"/>
  </r>
  <r>
    <s v="190607-043"/>
    <n v="1"/>
    <s v="Ste-Julie"/>
    <d v="2019-06-07T00:00:00"/>
    <d v="2019-06-07T00:00:00"/>
    <s v="22h40"/>
    <m/>
    <s v="P.38 (non-consentant)"/>
    <s v="Oui"/>
    <n v="45"/>
    <x v="1"/>
    <n v="38"/>
  </r>
  <r>
    <s v="190810-012"/>
    <n v="1"/>
    <s v="Ste-Julie"/>
    <d v="2019-08-10T00:00:00"/>
    <d v="2019-08-10T00:00:00"/>
    <s v="18h42"/>
    <s v="ACCÈS"/>
    <s v="Danger modéré"/>
    <s v="Non"/>
    <m/>
    <x v="0"/>
    <n v="26"/>
  </r>
  <r>
    <s v="190620-015"/>
    <n v="1"/>
    <s v="Ste-Julie"/>
    <d v="2019-06-20T00:00:00"/>
    <d v="2019-06-20T00:00:00"/>
    <s v="12H24"/>
    <s v="ACCÈS"/>
    <s v="P.38 (non-consentant)"/>
    <s v="Oui"/>
    <s v="?"/>
    <x v="1"/>
    <n v="39"/>
  </r>
  <r>
    <s v="190728-018"/>
    <n v="1"/>
    <s v="Ste-Julie"/>
    <d v="2019-07-28T00:00:00"/>
    <d v="2019-07-28T00:00:00"/>
    <s v="17h29"/>
    <m/>
    <s v="Danger modéré"/>
    <s v="Oui"/>
    <m/>
    <x v="0"/>
    <n v="22"/>
  </r>
  <r>
    <s v="190622-010"/>
    <n v="1"/>
    <s v="Ste-Julie"/>
    <d v="2019-06-22T00:00:00"/>
    <d v="2019-06-22T00:00:00"/>
    <s v="10h53"/>
    <m/>
    <s v="Tentative de suicide"/>
    <s v="Oui"/>
    <n v="25"/>
    <x v="1"/>
    <n v="68"/>
  </r>
  <r>
    <s v="190724-015"/>
    <n v="1"/>
    <s v="Ste-Julie"/>
    <d v="2019-07-24T00:00:00"/>
    <d v="2019-07-24T00:00:00"/>
    <s v="12h35"/>
    <s v="ACCÈS"/>
    <s v="Danger modéré"/>
    <s v="Non"/>
    <m/>
    <x v="0"/>
    <n v="26"/>
  </r>
  <r>
    <s v="190724-023"/>
    <n v="1"/>
    <s v="Ste-Julie"/>
    <d v="2019-07-24T00:00:00"/>
    <d v="2019-07-24T00:00:00"/>
    <s v="14h38"/>
    <s v="ACCÈS"/>
    <s v="Danger faible"/>
    <s v="Non"/>
    <m/>
    <x v="1"/>
    <n v="85"/>
  </r>
  <r>
    <s v="190723-021"/>
    <n v="1"/>
    <s v="Ste-Julie"/>
    <d v="2019-07-23T00:00:00"/>
    <d v="2019-07-23T00:00:00"/>
    <s v="19h00"/>
    <s v="ACCÈS"/>
    <s v="Danger faible"/>
    <s v="Non"/>
    <m/>
    <x v="0"/>
    <n v="25"/>
  </r>
  <r>
    <s v="190717-045"/>
    <n v="1"/>
    <s v="Ste-Julie"/>
    <d v="2019-07-17T00:00:00"/>
    <d v="2019-07-17T00:00:00"/>
    <s v="23h26"/>
    <s v="ACCÈS"/>
    <s v="Absence de danger"/>
    <s v="Non"/>
    <m/>
    <x v="1"/>
    <n v="18"/>
  </r>
  <r>
    <s v="190716-009"/>
    <n v="1"/>
    <s v="Ste-Julie"/>
    <d v="2019-07-16T00:00:00"/>
    <d v="2019-07-16T00:00:00"/>
    <s v="09H40"/>
    <s v="ACCÈS"/>
    <s v="Absence de danger"/>
    <s v="Non"/>
    <m/>
    <x v="0"/>
    <n v="19"/>
  </r>
  <r>
    <s v="190712-03"/>
    <n v="1"/>
    <s v="Ste-Julie"/>
    <d v="2019-07-12T00:00:00"/>
    <d v="2019-07-12T00:00:00"/>
    <s v="02H53"/>
    <s v="ACCÈS"/>
    <s v="Danger grave et immédiat"/>
    <s v="Oui"/>
    <n v="51"/>
    <x v="0"/>
    <n v="64"/>
  </r>
  <r>
    <s v="190712-009"/>
    <n v="1"/>
    <s v="Ste-Julie"/>
    <d v="2019-07-12T00:00:00"/>
    <d v="2019-07-12T00:00:00"/>
    <s v="11h00"/>
    <s v="CCPSHRR"/>
    <s v="Danger modéré"/>
    <s v="Oui"/>
    <n v="29"/>
    <x v="1"/>
    <n v="29"/>
  </r>
  <r>
    <s v="190716-025"/>
    <n v="1"/>
    <s v="Ste-Julie"/>
    <d v="2019-07-16T00:00:00"/>
    <d v="2019-07-16T00:00:00"/>
    <s v="17h00"/>
    <m/>
    <s v="Tentative de suicide"/>
    <s v="Oui"/>
    <n v="12"/>
    <x v="0"/>
    <n v="19"/>
  </r>
  <r>
    <s v="190629-001"/>
    <n v="1"/>
    <s v="Ste-Julie"/>
    <d v="2019-06-29T00:00:00"/>
    <d v="2019-06-29T00:00:00"/>
    <s v="00H10"/>
    <m/>
    <s v="Danger grave et immédiat"/>
    <s v="Oui"/>
    <n v="24"/>
    <x v="1"/>
    <n v="39"/>
  </r>
  <r>
    <s v="190629-007a"/>
    <n v="1"/>
    <s v="Ste-Julie"/>
    <d v="2019-06-29T00:00:00"/>
    <d v="2019-06-29T00:00:00"/>
    <s v="02h15"/>
    <s v="ACCÈS"/>
    <s v="Absence de danger"/>
    <s v="Non"/>
    <m/>
    <x v="1"/>
    <n v="25"/>
  </r>
  <r>
    <s v="190725-010"/>
    <n v="1"/>
    <s v="Ste-Julie"/>
    <d v="2019-07-25T00:00:00"/>
    <d v="2019-07-25T00:00:00"/>
    <s v="12h15"/>
    <m/>
    <s v="P.38 (non-consentant)"/>
    <s v="Oui"/>
    <n v="20"/>
    <x v="0"/>
    <n v="64"/>
  </r>
  <r>
    <s v="190623-038"/>
    <n v="1"/>
    <s v="Ste-Julie"/>
    <d v="2019-06-23T00:00:00"/>
    <d v="2019-06-23T00:00:00"/>
    <s v="22h39"/>
    <s v="ACCÈS"/>
    <s v="Absence de danger"/>
    <s v="Non"/>
    <m/>
    <x v="1"/>
    <n v="21"/>
  </r>
  <r>
    <s v="190727-012"/>
    <n v="1"/>
    <s v="Ste-Julie"/>
    <d v="2019-07-27T00:00:00"/>
    <d v="2019-07-27T00:00:00"/>
    <s v="11h30"/>
    <s v="ACCÈS"/>
    <s v="P.38 (non-consentant)"/>
    <s v="Oui"/>
    <n v="17"/>
    <x v="1"/>
    <n v="59"/>
  </r>
  <r>
    <s v="190803-022a"/>
    <n v="1"/>
    <s v="Ste-Julie"/>
    <d v="2019-08-03T00:00:00"/>
    <d v="2019-08-03T00:00:00"/>
    <s v="23h40"/>
    <m/>
    <s v="P.38 (non-consentant)"/>
    <s v="Oui"/>
    <n v="41"/>
    <x v="0"/>
    <n v="53"/>
  </r>
  <r>
    <s v="190621-039"/>
    <n v="1"/>
    <s v="Ste-Julie"/>
    <d v="2019-06-21T00:00:00"/>
    <d v="2019-06-21T00:00:00"/>
    <s v="22h31"/>
    <s v="DPJ/CAFE"/>
    <s v="Danger faible"/>
    <s v="Non"/>
    <m/>
    <x v="1"/>
    <n v="17"/>
  </r>
  <r>
    <s v="190620-026"/>
    <n v="1"/>
    <s v="Ste-Julie"/>
    <d v="2019-06-20T00:00:00"/>
    <d v="2019-06-20T00:00:00"/>
    <s v="18h20"/>
    <s v="ACCÈS"/>
    <s v="Absence de danger"/>
    <s v="Non"/>
    <m/>
    <x v="0"/>
    <n v="19"/>
  </r>
  <r>
    <s v="190613-019"/>
    <n v="1"/>
    <s v="Ste-Julie"/>
    <d v="2019-06-13T00:00:00"/>
    <d v="2019-06-13T00:00:00"/>
    <s v="15H00"/>
    <s v="ACCÈS"/>
    <s v="Danger faible"/>
    <s v="Non"/>
    <m/>
    <x v="0"/>
    <n v="38"/>
  </r>
  <r>
    <s v="190613-026"/>
    <n v="1"/>
    <s v="Ste-Julie"/>
    <d v="2019-06-13T00:00:00"/>
    <d v="2019-06-13T00:00:00"/>
    <s v="17h20"/>
    <s v="ACCÈS"/>
    <s v="Danger faible"/>
    <s v="Non"/>
    <m/>
    <x v="0"/>
    <n v="46"/>
  </r>
  <r>
    <s v="190612-033"/>
    <n v="1"/>
    <s v="Ste-Julie"/>
    <d v="2019-06-12T00:00:00"/>
    <d v="2019-06-12T00:00:00"/>
    <s v="22H46"/>
    <s v="DPJ/CAFE"/>
    <s v="Absence de danger"/>
    <s v="Non"/>
    <m/>
    <x v="1"/>
    <n v="14"/>
  </r>
  <r>
    <s v="190820-005"/>
    <n v="1"/>
    <s v="Ste-Julie"/>
    <d v="2019-08-20T00:00:00"/>
    <d v="2019-08-20T00:00:00"/>
    <s v="08h23"/>
    <s v="ACCÈS"/>
    <s v="Tentative de suicide"/>
    <s v="Oui"/>
    <n v="26"/>
    <x v="0"/>
    <n v="62"/>
  </r>
  <r>
    <s v="190528-007"/>
    <n v="1"/>
    <s v="Ste-Julie"/>
    <d v="2019-05-28T00:00:00"/>
    <d v="2019-05-28T00:00:00"/>
    <s v="10h55"/>
    <s v="DPJ/CAFE"/>
    <m/>
    <s v="Non"/>
    <m/>
    <x v="1"/>
    <n v="14"/>
  </r>
  <r>
    <s v="190526-012"/>
    <n v="1"/>
    <s v="Ste-Julie"/>
    <d v="2019-05-26T00:00:00"/>
    <d v="2019-05-26T00:00:00"/>
    <s v="15h05"/>
    <s v="ACCÈS"/>
    <s v="Danger faible"/>
    <s v="Non"/>
    <m/>
    <x v="0"/>
    <n v="18"/>
  </r>
  <r>
    <s v="180526-019"/>
    <n v="1"/>
    <s v="Ste-Julie"/>
    <d v="2019-05-26T00:00:00"/>
    <d v="2019-05-26T00:00:00"/>
    <s v="21h30"/>
    <s v="CCPSHRR"/>
    <s v="Danger faible"/>
    <s v="Non"/>
    <m/>
    <x v="1"/>
    <n v="17"/>
  </r>
  <r>
    <s v="190523-014"/>
    <n v="1"/>
    <s v="Ste-Julie"/>
    <d v="2019-05-23T00:00:00"/>
    <d v="2019-05-23T00:00:00"/>
    <s v="14h50"/>
    <s v="ACCÈS"/>
    <m/>
    <s v="Oui"/>
    <n v="46"/>
    <x v="1"/>
    <n v="44"/>
  </r>
  <r>
    <s v="190522-022"/>
    <n v="1"/>
    <s v="Ste-Julie"/>
    <d v="2019-05-22T00:00:00"/>
    <d v="2019-05-22T00:00:00"/>
    <s v="18h30"/>
    <s v="DPJ/CAFE"/>
    <m/>
    <s v="Non"/>
    <m/>
    <x v="0"/>
    <n v="11"/>
  </r>
  <r>
    <s v="190830-008"/>
    <n v="1"/>
    <s v="Ste-Julie"/>
    <d v="2019-08-30T00:00:00"/>
    <d v="2019-08-30T00:00:00"/>
    <s v="10h25"/>
    <m/>
    <s v="Tentative de suicide"/>
    <s v="Oui"/>
    <n v="29"/>
    <x v="1"/>
    <n v="17"/>
  </r>
  <r>
    <s v="190520-017"/>
    <n v="1"/>
    <s v="Ste-Julie"/>
    <d v="2019-05-20T00:00:00"/>
    <d v="2019-05-20T00:00:00"/>
    <s v="16h50"/>
    <s v="ACCÈS"/>
    <s v="Absence de danger"/>
    <s v="Non"/>
    <m/>
    <x v="1"/>
    <n v="19"/>
  </r>
  <r>
    <s v="190909-024"/>
    <n v="1"/>
    <s v="Ste-Julie"/>
    <d v="2019-09-09T00:00:00"/>
    <d v="2019-09-09T00:00:00"/>
    <s v="15h29"/>
    <m/>
    <s v="P.38 (non-consentant)"/>
    <s v="Oui"/>
    <n v="38"/>
    <x v="1"/>
    <n v="36"/>
  </r>
  <r>
    <s v="190909-032"/>
    <n v="1"/>
    <s v="Ste-Julie"/>
    <d v="2019-09-09T00:00:00"/>
    <d v="2019-09-09T00:00:00"/>
    <s v="22h30"/>
    <s v="ACCÈS"/>
    <s v="P.38 (non-consentant)"/>
    <s v="Oui"/>
    <n v="15"/>
    <x v="1"/>
    <n v="50"/>
  </r>
  <r>
    <s v="190511-025"/>
    <n v="1"/>
    <s v="Ste-Julie"/>
    <d v="2019-05-11T00:00:00"/>
    <d v="2019-05-11T00:00:00"/>
    <s v="21h30"/>
    <s v="ACCÈS"/>
    <s v="Absence de danger"/>
    <s v="Oui"/>
    <m/>
    <x v="0"/>
    <n v="95"/>
  </r>
  <r>
    <s v="190912-028"/>
    <n v="1"/>
    <s v="Ste-Julie"/>
    <d v="2019-09-12T00:00:00"/>
    <d v="2019-09-12T00:00:00"/>
    <s v="22h25"/>
    <s v="ACCÈS"/>
    <s v="P.38 (non-consentant)"/>
    <s v="Oui"/>
    <n v="35"/>
    <x v="0"/>
    <n v="49"/>
  </r>
  <r>
    <s v="190509-034"/>
    <n v="1"/>
    <s v="Ste-Julie"/>
    <d v="2019-05-09T00:00:00"/>
    <d v="2019-05-09T00:00:00"/>
    <s v="22h40"/>
    <s v="ACCÈS"/>
    <s v="Absence de danger"/>
    <s v="Non"/>
    <m/>
    <x v="0"/>
    <n v="37"/>
  </r>
  <r>
    <s v="190509-027"/>
    <n v="1"/>
    <s v="Ste-Julie"/>
    <d v="2019-05-09T00:00:00"/>
    <d v="2019-05-09T00:00:00"/>
    <s v="17h11"/>
    <s v="ACCÈS"/>
    <s v="Danger faible"/>
    <s v="Non"/>
    <m/>
    <x v="1"/>
    <n v="49"/>
  </r>
  <r>
    <s v="190507-033"/>
    <n v="1"/>
    <s v="Ste-Julie"/>
    <d v="2019-05-07T00:00:00"/>
    <d v="2019-05-07T00:00:00"/>
    <s v="21h40"/>
    <s v="ACCÈS"/>
    <s v="Danger grave mais non immédiat"/>
    <s v="Oui"/>
    <n v="45"/>
    <x v="1"/>
    <n v="49"/>
  </r>
  <r>
    <s v="190507-036"/>
    <n v="1"/>
    <s v="Ste-Julie"/>
    <d v="2019-05-07T00:00:00"/>
    <d v="2019-05-07T00:00:00"/>
    <s v="22h00"/>
    <s v="ACCÈS"/>
    <s v="Danger grave et immédiat"/>
    <s v="Oui"/>
    <n v="51"/>
    <x v="1"/>
    <n v="31"/>
  </r>
  <r>
    <s v="190990-020"/>
    <n v="1"/>
    <s v="Ste-Julie"/>
    <d v="2019-09-20T00:00:00"/>
    <d v="2019-09-20T00:00:00"/>
    <s v="13h50"/>
    <m/>
    <s v="Tentative de suicide"/>
    <s v="Oui"/>
    <n v="25"/>
    <x v="0"/>
    <n v="50"/>
  </r>
  <r>
    <s v="190428-018"/>
    <n v="1"/>
    <s v="Ste-Julie"/>
    <d v="2019-04-28T00:00:00"/>
    <d v="2019-04-28T00:00:00"/>
    <s v="22h00"/>
    <s v="ACCÈS"/>
    <s v="Danger faible"/>
    <s v="Non"/>
    <m/>
    <x v="0"/>
    <n v="18"/>
  </r>
  <r>
    <s v="190426-019"/>
    <n v="1"/>
    <s v="Ste-Julie"/>
    <d v="2019-04-26T00:00:00"/>
    <d v="2019-04-26T00:00:00"/>
    <s v="18h48"/>
    <s v="ACCÈS"/>
    <s v="Absence de danger"/>
    <s v="Non"/>
    <m/>
    <x v="1"/>
    <n v="29"/>
  </r>
  <r>
    <s v="190921-010"/>
    <n v="1"/>
    <s v="Ste-Julie"/>
    <d v="2019-09-21T00:00:00"/>
    <d v="2019-09-21T00:00:00"/>
    <s v="13h56"/>
    <m/>
    <s v="Tentative de suicide"/>
    <s v="Oui"/>
    <n v="20"/>
    <x v="0"/>
    <n v="65"/>
  </r>
  <r>
    <s v="190421-013"/>
    <n v="1"/>
    <s v="Ste-Julie"/>
    <d v="2019-04-21T00:00:00"/>
    <d v="2019-04-21T00:00:00"/>
    <s v="15h30"/>
    <s v="ACCÈS"/>
    <s v="Danger faible"/>
    <s v="Non"/>
    <m/>
    <x v="1"/>
    <n v="45"/>
  </r>
  <r>
    <s v="190927-027"/>
    <n v="1"/>
    <s v="Ste-Julie"/>
    <d v="2019-09-27T00:00:00"/>
    <d v="2019-09-27T00:00:00"/>
    <s v="19h15"/>
    <s v="DPJ/CAFE"/>
    <s v="P.38 (non-consentant)"/>
    <s v="Oui"/>
    <n v="20"/>
    <x v="1"/>
    <n v="17"/>
  </r>
  <r>
    <s v="190412-031"/>
    <n v="1"/>
    <s v="Ste-Julie"/>
    <d v="2019-04-12T00:00:00"/>
    <d v="2019-04-12T00:00:00"/>
    <s v="23h40"/>
    <s v="DPJ/CAFE"/>
    <s v="Absence de danger"/>
    <s v="Non"/>
    <m/>
    <x v="0"/>
    <n v="14"/>
  </r>
  <r>
    <s v="190412-010a"/>
    <n v="1"/>
    <s v="Ste-Julie"/>
    <d v="2019-04-12T00:00:00"/>
    <d v="2019-04-12T00:00:00"/>
    <s v="15h55"/>
    <s v="ACCÈS"/>
    <s v="Absence de danger"/>
    <s v="Non"/>
    <m/>
    <x v="1"/>
    <n v="28"/>
  </r>
  <r>
    <s v="191002-008"/>
    <n v="1"/>
    <s v="Ste-Julie"/>
    <d v="2019-10-02T00:00:00"/>
    <d v="2019-10-02T00:00:00"/>
    <s v="10h31"/>
    <m/>
    <s v="Tentative de suicide"/>
    <s v="Oui"/>
    <n v="9"/>
    <x v="0"/>
    <n v="65"/>
  </r>
  <r>
    <s v="190408-017"/>
    <n v="1"/>
    <s v="Ste-Julie"/>
    <d v="2019-04-08T00:00:00"/>
    <d v="2019-04-08T00:00:00"/>
    <s v="18h20"/>
    <m/>
    <s v="Danger grave mais non immédiat"/>
    <s v="Oui"/>
    <n v="15"/>
    <x v="0"/>
    <n v="19"/>
  </r>
  <r>
    <s v="191012-026"/>
    <n v="1"/>
    <s v="Ste-Julie"/>
    <d v="2019-10-12T00:00:00"/>
    <d v="2019-10-12T00:00:00"/>
    <s v="22h35"/>
    <s v="DPJ/CAFE"/>
    <s v="P.38 (non-consentant)"/>
    <s v="Oui"/>
    <n v="25"/>
    <x v="1"/>
    <n v="17"/>
  </r>
  <r>
    <s v="191021-031"/>
    <n v="1"/>
    <s v="Ste-Julie"/>
    <d v="2019-10-21T00:00:00"/>
    <d v="2019-10-21T00:00:00"/>
    <s v="16h39"/>
    <m/>
    <s v="Tentative de suicide"/>
    <s v="Oui"/>
    <n v="55"/>
    <x v="0"/>
    <n v="38"/>
  </r>
  <r>
    <s v="190402-020"/>
    <n v="1"/>
    <s v="Ste-Julie"/>
    <d v="2019-04-02T00:00:00"/>
    <d v="2019-04-02T00:00:00"/>
    <s v="19h39"/>
    <s v="DPJ/CAFE"/>
    <s v="Danger faible"/>
    <s v="Non"/>
    <m/>
    <x v="1"/>
    <n v="17"/>
  </r>
  <r>
    <s v="190401-021"/>
    <n v="1"/>
    <s v="Ste-Julie"/>
    <d v="2019-04-01T00:00:00"/>
    <d v="2019-04-01T00:00:00"/>
    <s v="17h57"/>
    <s v="ACCÈS"/>
    <s v="Danger faible"/>
    <s v="Non"/>
    <m/>
    <x v="1"/>
    <n v="48"/>
  </r>
  <r>
    <s v="190401-033"/>
    <n v="1"/>
    <s v="Ste-Julie"/>
    <d v="2019-04-01T00:00:00"/>
    <d v="2019-04-01T00:00:00"/>
    <s v="20h45"/>
    <s v="ACCÈS"/>
    <s v="Danger grave et immédiat"/>
    <s v="Oui"/>
    <n v="20"/>
    <x v="1"/>
    <n v="22"/>
  </r>
  <r>
    <s v="190330-003A"/>
    <n v="1"/>
    <s v="Ste-Julie"/>
    <d v="2019-03-30T00:00:00"/>
    <d v="2019-03-30T00:00:00"/>
    <s v="04h25"/>
    <s v="ACCÈS"/>
    <s v="Danger faible"/>
    <s v="Non"/>
    <m/>
    <x v="0"/>
    <n v="44"/>
  </r>
  <r>
    <s v="190330-015"/>
    <n v="1"/>
    <s v="Ste-Julie"/>
    <d v="2019-03-30T00:00:00"/>
    <d v="2019-03-30T00:00:00"/>
    <s v="13h38"/>
    <s v="ACCÈS"/>
    <s v="Danger modéré"/>
    <s v="Oui"/>
    <n v="25"/>
    <x v="0"/>
    <n v="23"/>
  </r>
  <r>
    <s v="190328-022"/>
    <n v="1"/>
    <s v="Ste-Julie"/>
    <d v="2019-03-28T00:00:00"/>
    <d v="2019-03-28T00:00:00"/>
    <s v="14h20"/>
    <m/>
    <s v="Danger grave et immédiat"/>
    <s v="Oui"/>
    <n v="35"/>
    <x v="0"/>
    <n v="38"/>
  </r>
  <r>
    <s v="191025-003"/>
    <n v="1"/>
    <s v="Ste-Julie"/>
    <d v="2019-10-25T00:00:00"/>
    <d v="2019-10-25T00:00:00"/>
    <s v="08h10"/>
    <m/>
    <s v="Tentative de suicide"/>
    <s v="Oui"/>
    <n v="14"/>
    <x v="0"/>
    <n v="65"/>
  </r>
  <r>
    <s v="190325-025"/>
    <n v="1"/>
    <s v="Ste-Julie"/>
    <d v="2019-03-25T00:00:00"/>
    <d v="2019-03-25T00:00:00"/>
    <s v="23h00"/>
    <s v="DIVERS"/>
    <s v="Danger grave et immédiat"/>
    <s v="Oui"/>
    <n v="15"/>
    <x v="1"/>
    <n v="57"/>
  </r>
  <r>
    <s v="190323-004"/>
    <n v="1"/>
    <s v="Ste-Julie"/>
    <d v="2019-03-23T00:00:00"/>
    <d v="2019-03-23T00:00:00"/>
    <s v="02h04"/>
    <s v="DPJ/CAFE"/>
    <s v="Danger grave mais non immédiat"/>
    <s v="Oui"/>
    <n v="30"/>
    <x v="1"/>
    <n v="16"/>
  </r>
  <r>
    <s v="190323-026"/>
    <n v="1"/>
    <s v="Ste-Julie"/>
    <d v="2019-03-23T00:00:00"/>
    <d v="2019-03-23T00:00:00"/>
    <s v="16h53"/>
    <s v="DIVERS"/>
    <s v="Danger faible"/>
    <s v="Non"/>
    <m/>
    <x v="1"/>
    <n v="39"/>
  </r>
  <r>
    <s v="190321-001A"/>
    <n v="1"/>
    <s v="Ste-Julie"/>
    <d v="2019-03-21T00:00:00"/>
    <d v="2019-03-21T00:00:00"/>
    <s v="04h15"/>
    <s v="ACCÈS"/>
    <s v="Danger grave et immédiat"/>
    <s v="Oui"/>
    <m/>
    <x v="1"/>
    <n v="32"/>
  </r>
  <r>
    <s v="190321-008"/>
    <n v="1"/>
    <s v="Ste-Julie"/>
    <d v="2019-03-21T00:00:00"/>
    <d v="2019-03-21T00:00:00"/>
    <s v="09h45"/>
    <s v="DPJ/CAFE"/>
    <s v="Danger modéré"/>
    <s v="Non"/>
    <m/>
    <x v="1"/>
    <n v="14"/>
  </r>
  <r>
    <s v="190320-010"/>
    <n v="1"/>
    <s v="Ste-Julie"/>
    <d v="2019-03-20T00:00:00"/>
    <d v="2019-03-20T00:00:00"/>
    <s v="11h41"/>
    <s v="ACCÈS"/>
    <s v="Absence de danger"/>
    <s v="Non"/>
    <m/>
    <x v="0"/>
    <n v="50"/>
  </r>
  <r>
    <s v="190310-007"/>
    <n v="1"/>
    <s v="Ste-Julie"/>
    <d v="2019-03-10T00:00:00"/>
    <d v="2019-03-10T00:00:00"/>
    <s v="12h50"/>
    <s v="ACCÈS"/>
    <s v="Danger faible"/>
    <s v="Non"/>
    <m/>
    <x v="1"/>
    <n v="27"/>
  </r>
  <r>
    <s v="191108-002"/>
    <n v="1"/>
    <s v="Ste-Julie"/>
    <d v="2019-11-08T00:00:00"/>
    <d v="2019-11-08T00:00:00"/>
    <s v="07H30"/>
    <m/>
    <s v="Tentative de suicide"/>
    <s v="Oui"/>
    <n v="45"/>
    <x v="0"/>
    <n v="79"/>
  </r>
  <r>
    <s v="190305-013"/>
    <n v="1"/>
    <s v="Ste-Julie"/>
    <d v="2019-03-06T00:00:00"/>
    <d v="2019-03-06T00:00:00"/>
    <s v="14h15"/>
    <s v="CCPSHRR"/>
    <s v="Absence de danger"/>
    <s v="Non"/>
    <m/>
    <x v="1"/>
    <n v="28"/>
  </r>
  <r>
    <s v="191202-015"/>
    <n v="1"/>
    <s v="Ste-Julie"/>
    <d v="2019-12-02T00:00:00"/>
    <d v="2019-12-02T00:00:00"/>
    <s v="15h41"/>
    <s v="ACCÈS"/>
    <s v="P.38 (non-consentant)"/>
    <s v="Oui"/>
    <n v="55"/>
    <x v="1"/>
    <n v="70"/>
  </r>
  <r>
    <s v="190302-010"/>
    <n v="1"/>
    <s v="Ste-Julie"/>
    <d v="2019-03-05T00:00:00"/>
    <d v="2019-03-05T00:00:00"/>
    <s v="12h30"/>
    <m/>
    <s v="Danger grave et immédiat"/>
    <s v="Oui"/>
    <n v="50"/>
    <x v="1"/>
    <n v="51"/>
  </r>
  <r>
    <s v="190221-031"/>
    <n v="1"/>
    <s v="Ste-Julie"/>
    <d v="2019-02-21T00:00:00"/>
    <d v="2019-02-21T00:00:00"/>
    <s v="16h15"/>
    <s v="CCPSHRR"/>
    <s v="Danger grave et immédiat"/>
    <s v="Oui"/>
    <n v="45"/>
    <x v="1"/>
    <n v="18"/>
  </r>
  <r>
    <s v="190220-008"/>
    <n v="1"/>
    <s v="Ste-Julie"/>
    <d v="2019-02-20T00:00:00"/>
    <d v="2019-02-20T00:00:00"/>
    <s v="13h00"/>
    <s v="CCPSHRR"/>
    <s v="Danger faible"/>
    <m/>
    <m/>
    <x v="1"/>
    <n v="63"/>
  </r>
  <r>
    <s v="190219-009"/>
    <n v="1"/>
    <s v="Ste-Julie"/>
    <d v="2019-02-19T00:00:00"/>
    <d v="2019-02-19T00:00:00"/>
    <s v="12h40"/>
    <s v="ACCÈS"/>
    <s v="Absence de danger"/>
    <s v="Non"/>
    <m/>
    <x v="0"/>
    <n v="45"/>
  </r>
  <r>
    <s v="190212-023"/>
    <n v="1"/>
    <s v="Ste-Julie"/>
    <d v="2019-02-12T00:00:00"/>
    <d v="2019-02-12T00:00:00"/>
    <s v="16h33"/>
    <s v="ACCÈS"/>
    <s v="Danger faible"/>
    <s v="Non"/>
    <m/>
    <x v="0"/>
    <n v="46"/>
  </r>
  <r>
    <s v="190203-015A"/>
    <n v="1"/>
    <s v="Ste-Julie"/>
    <d v="2019-02-03T00:00:00"/>
    <d v="2019-02-03T00:00:00"/>
    <s v="20h18"/>
    <s v="ACCÈS"/>
    <s v="Danger faible"/>
    <s v="Non"/>
    <m/>
    <x v="0"/>
    <n v="38"/>
  </r>
  <r>
    <s v="190202-007"/>
    <n v="1"/>
    <s v="Ste-Julie"/>
    <d v="2019-02-02T00:00:00"/>
    <d v="2019-02-02T00:00:00"/>
    <s v="06h00"/>
    <m/>
    <s v="Danger modéré"/>
    <s v="Oui"/>
    <n v="33"/>
    <x v="1"/>
    <n v="21"/>
  </r>
  <r>
    <s v="190201-024A"/>
    <n v="1"/>
    <s v="Ste-Julie"/>
    <d v="2019-02-01T00:00:00"/>
    <d v="2019-02-01T00:00:00"/>
    <s v="20h57"/>
    <s v="CCPSHRR"/>
    <s v="Absence de danger"/>
    <s v="Non"/>
    <m/>
    <x v="1"/>
    <n v="27"/>
  </r>
  <r>
    <s v="190129-034B"/>
    <n v="1"/>
    <s v="Ste-Julie"/>
    <d v="2019-01-29T00:00:00"/>
    <d v="2019-01-29T00:00:00"/>
    <s v="00h35"/>
    <s v="DPJ/CAFE"/>
    <s v="Absence de danger"/>
    <s v="Non"/>
    <m/>
    <x v="1"/>
    <n v="42"/>
  </r>
  <r>
    <s v="190122-046"/>
    <n v="1"/>
    <s v="Ste-Julie"/>
    <d v="2019-01-22T00:00:00"/>
    <d v="2019-01-22T00:00:00"/>
    <s v="22h23"/>
    <s v="ACCÈS"/>
    <s v="Danger faible"/>
    <s v="Non"/>
    <m/>
    <x v="0"/>
    <n v="53"/>
  </r>
  <r>
    <s v="191216-001"/>
    <n v="1"/>
    <s v="Ste-Julie"/>
    <d v="2019-12-16T00:00:00"/>
    <d v="2019-12-16T00:00:00"/>
    <s v="00h24"/>
    <s v="ACCÈS"/>
    <s v="Tentative de suicide"/>
    <s v="Oui"/>
    <n v="15"/>
    <x v="0"/>
    <n v="65"/>
  </r>
  <r>
    <s v="191216-028"/>
    <n v="1"/>
    <s v="Ste-Julie"/>
    <d v="2019-12-16T00:00:00"/>
    <d v="2019-12-16T00:00:00"/>
    <s v="17h40"/>
    <m/>
    <s v="Tentative de suicide"/>
    <s v="Oui"/>
    <n v="13"/>
    <x v="0"/>
    <n v="48"/>
  </r>
  <r>
    <s v="190115-021"/>
    <n v="1"/>
    <s v="Ste-Julie"/>
    <d v="2019-01-15T00:00:00"/>
    <d v="2019-01-15T00:00:00"/>
    <s v="18h48"/>
    <m/>
    <s v="Danger modéré"/>
    <s v="Oui"/>
    <s v="21 mins"/>
    <x v="0"/>
    <n v="44"/>
  </r>
  <r>
    <s v="190112-001"/>
    <n v="1"/>
    <s v="Ste-Julie"/>
    <d v="2019-01-12T00:00:00"/>
    <d v="2019-01-12T00:00:00"/>
    <s v="00h57"/>
    <s v="ACCÈS"/>
    <s v="Absence de danger"/>
    <s v="Non"/>
    <m/>
    <x v="0"/>
    <n v="77"/>
  </r>
  <r>
    <s v="190110-032"/>
    <n v="1"/>
    <s v="Ste-Julie"/>
    <d v="2019-01-10T00:00:00"/>
    <d v="2019-01-10T00:00:00"/>
    <s v="18h40"/>
    <s v="ACCÈS"/>
    <s v="Danger faible"/>
    <s v="Non"/>
    <m/>
    <x v="1"/>
    <n v="36"/>
  </r>
  <r>
    <s v="190107-016"/>
    <n v="1"/>
    <s v="Varennes"/>
    <d v="2019-01-07T00:00:00"/>
    <d v="2019-01-07T00:00:00"/>
    <s v="15h35"/>
    <s v="ACCÈS"/>
    <s v="P.38 (non-consentant)"/>
    <s v="Oui"/>
    <s v="26 mins"/>
    <x v="0"/>
    <n v="63"/>
  </r>
  <r>
    <s v="191224-008"/>
    <n v="1"/>
    <s v="Varennes"/>
    <d v="2019-12-24T00:00:00"/>
    <d v="2019-12-24T00:00:00"/>
    <s v="12h15"/>
    <s v="ACCÈS"/>
    <s v="Danger faible"/>
    <s v="Non"/>
    <m/>
    <x v="0"/>
    <n v="20"/>
  </r>
  <r>
    <s v="191209-013"/>
    <n v="1"/>
    <s v="Varennes"/>
    <d v="2019-12-09T00:00:00"/>
    <d v="2019-12-09T00:00:00"/>
    <s v="13h39"/>
    <s v="DPJ/CAFE"/>
    <s v="absence de transport"/>
    <s v="Non"/>
    <m/>
    <x v="1"/>
    <n v="9"/>
  </r>
  <r>
    <s v="190223-017"/>
    <n v="1"/>
    <s v="Varennes"/>
    <d v="2019-02-23T00:00:00"/>
    <d v="2019-02-23T00:00:00"/>
    <s v="18h33"/>
    <s v="CCPSHRR"/>
    <s v="Tentative de suicide"/>
    <s v="Oui"/>
    <n v="37"/>
    <x v="1"/>
    <n v="34"/>
  </r>
  <r>
    <s v="190228-014"/>
    <n v="1"/>
    <s v="Varennes"/>
    <d v="2019-02-28T00:00:00"/>
    <d v="2019-02-28T00:00:00"/>
    <s v="14h00"/>
    <s v="DIVERS"/>
    <s v="P.38 (non-consentant)"/>
    <s v="Oui"/>
    <n v="37"/>
    <x v="0"/>
    <n v="36"/>
  </r>
  <r>
    <s v="191204-001"/>
    <n v="1"/>
    <s v="Varennes"/>
    <d v="2019-12-04T00:00:00"/>
    <d v="2019-12-04T00:00:00"/>
    <s v="00h00"/>
    <s v="ACCÈS"/>
    <s v="Danger grave et immédiat"/>
    <s v="Oui"/>
    <n v="26"/>
    <x v="1"/>
    <n v="25"/>
  </r>
  <r>
    <s v="191203-004"/>
    <n v="1"/>
    <s v="Varennes"/>
    <d v="2019-12-03T00:00:00"/>
    <d v="2019-12-03T00:00:00"/>
    <s v="09h01"/>
    <s v="ACCÈS"/>
    <s v="Danger faible"/>
    <s v="Non"/>
    <m/>
    <x v="0"/>
    <n v="26"/>
  </r>
  <r>
    <s v="191201-010"/>
    <n v="1"/>
    <s v="Varennes"/>
    <d v="2019-12-01T00:00:00"/>
    <d v="2019-12-01T00:00:00"/>
    <s v="11H58"/>
    <s v="ACCÈS"/>
    <s v="Danger faible"/>
    <s v="Non"/>
    <m/>
    <x v="1"/>
    <n v="18"/>
  </r>
  <r>
    <s v="191128-017"/>
    <n v="1"/>
    <s v="Varennes"/>
    <d v="2019-11-28T00:00:00"/>
    <d v="2019-11-28T00:00:00"/>
    <m/>
    <s v="DPJ/CAFE"/>
    <s v="absence de transport"/>
    <s v="Non"/>
    <m/>
    <x v="0"/>
    <n v="14"/>
  </r>
  <r>
    <s v="191117-020"/>
    <n v="1"/>
    <s v="Varennes"/>
    <d v="2019-11-17T00:00:00"/>
    <d v="2019-11-17T00:00:00"/>
    <s v="21h15"/>
    <s v="ACCÈS"/>
    <s v="Danger faible"/>
    <s v="Non"/>
    <m/>
    <x v="0"/>
    <n v="57"/>
  </r>
  <r>
    <s v="191114-037"/>
    <n v="1"/>
    <s v="Varennes"/>
    <d v="2019-11-14T00:00:00"/>
    <d v="2019-11-14T00:00:00"/>
    <s v="22h00"/>
    <s v="ACCÈS"/>
    <s v="Danger faible"/>
    <s v="Non"/>
    <m/>
    <x v="0"/>
    <n v="41"/>
  </r>
  <r>
    <s v="190309-013"/>
    <n v="1"/>
    <s v="Varennes"/>
    <d v="2019-03-09T00:00:00"/>
    <d v="2019-03-09T00:00:00"/>
    <s v="20h00"/>
    <m/>
    <s v="Tentative de suicide"/>
    <s v="Oui"/>
    <n v="31"/>
    <x v="1"/>
    <n v="73"/>
  </r>
  <r>
    <s v="191106-011"/>
    <n v="1"/>
    <s v="Varennes"/>
    <d v="2019-11-06T00:00:00"/>
    <d v="2019-11-06T00:00:00"/>
    <s v="11h20"/>
    <s v="ACCÈS"/>
    <s v="Danger grave et immédiat"/>
    <s v="Oui"/>
    <n v="46"/>
    <x v="1"/>
    <n v="23"/>
  </r>
  <r>
    <s v="191025-020"/>
    <n v="1"/>
    <s v="Varennes"/>
    <d v="2019-10-25T00:00:00"/>
    <d v="2019-10-25T00:00:00"/>
    <s v="19h45"/>
    <s v="ACCÈS"/>
    <s v="Danger grave et immédiat"/>
    <s v="Oui"/>
    <n v="35"/>
    <x v="1"/>
    <n v="22"/>
  </r>
  <r>
    <s v="190405-020"/>
    <n v="1"/>
    <s v="Varennes"/>
    <d v="2019-04-05T00:00:00"/>
    <d v="2019-04-05T00:00:00"/>
    <s v="20h30"/>
    <s v="ACCÈS"/>
    <s v="P.38 (non-consentant)"/>
    <s v="Oui"/>
    <n v="66"/>
    <x v="0"/>
    <n v="90"/>
  </r>
  <r>
    <s v="191020-011"/>
    <n v="1"/>
    <s v="Varennes"/>
    <d v="2019-10-20T00:00:00"/>
    <d v="2019-10-20T00:00:00"/>
    <s v="18h40"/>
    <s v="DPJ/CAFE"/>
    <s v="absence de transport"/>
    <s v="Non"/>
    <m/>
    <x v="0"/>
    <n v="16"/>
  </r>
  <r>
    <s v="191020-004"/>
    <n v="1"/>
    <s v="Varennes"/>
    <d v="2019-10-20T00:00:00"/>
    <d v="2019-10-20T00:00:00"/>
    <s v="11h20"/>
    <s v="DPJ/CAFE"/>
    <s v="Danger faible"/>
    <s v="Non"/>
    <m/>
    <x v="1"/>
    <n v="87"/>
  </r>
  <r>
    <s v="191020-013"/>
    <n v="1"/>
    <s v="Varennes"/>
    <d v="2019-10-20T00:00:00"/>
    <d v="2019-10-20T00:00:00"/>
    <s v="19h13"/>
    <s v="DPJ/CAFE"/>
    <s v="Absence de danger"/>
    <s v="Non"/>
    <m/>
    <x v="1"/>
    <n v="12"/>
  </r>
  <r>
    <s v="190405-028"/>
    <n v="1"/>
    <s v="Varennes"/>
    <d v="2019-04-07T00:00:00"/>
    <d v="2019-04-07T00:00:00"/>
    <s v="23h29"/>
    <s v="ACCÈS"/>
    <s v="P.38 (non-consentant)"/>
    <s v="Oui"/>
    <n v="43"/>
    <x v="1"/>
    <n v="41"/>
  </r>
  <r>
    <s v="191010-026"/>
    <n v="1"/>
    <s v="Varennes"/>
    <d v="2019-10-10T00:00:00"/>
    <d v="2019-10-10T00:00:00"/>
    <s v="17h25"/>
    <s v="ACCÈS"/>
    <s v="Danger faible"/>
    <s v="Non"/>
    <m/>
    <x v="1"/>
    <n v="35"/>
  </r>
  <r>
    <s v="190929-004"/>
    <n v="1"/>
    <s v="Varennes"/>
    <d v="2019-09-29T00:00:00"/>
    <d v="2019-09-29T00:00:00"/>
    <s v="11h40"/>
    <s v="ACCÈS"/>
    <s v="Danger grave et immédiat"/>
    <s v="Oui"/>
    <n v="28"/>
    <x v="1"/>
    <n v="61"/>
  </r>
  <r>
    <s v="190929-025"/>
    <n v="1"/>
    <s v="Varennes"/>
    <d v="2019-09-29T00:00:00"/>
    <d v="2019-09-29T00:00:00"/>
    <s v="23h54"/>
    <s v="ACCÈS"/>
    <s v="Absence de danger"/>
    <s v="Non"/>
    <m/>
    <x v="1"/>
    <n v="46"/>
  </r>
  <r>
    <s v="190415-025"/>
    <n v="1"/>
    <s v="Varennes"/>
    <d v="2019-04-15T00:00:00"/>
    <d v="2019-04-15T00:00:00"/>
    <s v="18h15"/>
    <m/>
    <s v="Tentative de suicide"/>
    <s v="Oui"/>
    <n v="47"/>
    <x v="0"/>
    <n v="15"/>
  </r>
  <r>
    <s v="190925-022"/>
    <n v="1"/>
    <s v="Varennes"/>
    <d v="2019-09-25T00:00:00"/>
    <d v="2019-09-25T00:00:00"/>
    <s v="14h15"/>
    <s v="DPJ/CAFE"/>
    <s v="Danger faible"/>
    <s v="Non"/>
    <m/>
    <x v="1"/>
    <n v="17"/>
  </r>
  <r>
    <s v="190925-022"/>
    <n v="1"/>
    <s v="Varennes"/>
    <d v="2019-09-25T00:00:00"/>
    <d v="2019-09-25T00:00:00"/>
    <s v="14h15"/>
    <s v="DPJ/CAFE"/>
    <s v="Danger faible"/>
    <s v="Non"/>
    <m/>
    <x v="1"/>
    <n v="17"/>
  </r>
  <r>
    <s v="190503-017"/>
    <n v="1"/>
    <s v="Varennes"/>
    <d v="2019-05-03T00:00:00"/>
    <d v="2019-05-03T00:00:00"/>
    <s v="12h30"/>
    <m/>
    <s v="Tentative de suicide"/>
    <s v="Oui"/>
    <n v="14"/>
    <x v="0"/>
    <n v="35"/>
  </r>
  <r>
    <s v="190907-014"/>
    <n v="1"/>
    <s v="Varennes"/>
    <d v="2019-09-07T00:00:00"/>
    <d v="2019-09-07T00:00:00"/>
    <s v="11h10"/>
    <s v="ACCÈS"/>
    <m/>
    <m/>
    <m/>
    <x v="0"/>
    <n v="31"/>
  </r>
  <r>
    <s v="190905-026"/>
    <n v="1"/>
    <s v="Varennes"/>
    <d v="2019-09-05T00:00:00"/>
    <d v="2019-09-05T00:00:00"/>
    <s v="21h54"/>
    <s v="ACCÈS"/>
    <s v="Danger faible"/>
    <s v="Non"/>
    <m/>
    <x v="1"/>
    <n v="25"/>
  </r>
  <r>
    <s v="190829-033"/>
    <n v="1"/>
    <s v="Varennes"/>
    <d v="2019-08-29T00:00:00"/>
    <d v="2019-08-29T00:00:00"/>
    <s v="17H30"/>
    <s v="ACCÈS"/>
    <s v="Danger faible"/>
    <s v="Non"/>
    <m/>
    <x v="0"/>
    <n v="49"/>
  </r>
  <r>
    <s v="190828-028"/>
    <n v="1"/>
    <s v="Varennes"/>
    <d v="2019-08-28T00:00:00"/>
    <d v="2019-08-28T00:00:00"/>
    <s v="23H40"/>
    <s v="ACCÈS"/>
    <s v="Danger faible"/>
    <s v="Non"/>
    <m/>
    <x v="1"/>
    <n v="26"/>
  </r>
  <r>
    <s v="190826-029"/>
    <n v="1"/>
    <s v="Varennes"/>
    <d v="2019-08-26T00:00:00"/>
    <d v="2019-08-26T00:00:00"/>
    <s v="20h30"/>
    <s v="ACCÈS"/>
    <s v="Absence de danger"/>
    <m/>
    <m/>
    <x v="0"/>
    <n v="26"/>
  </r>
  <r>
    <s v="190824-014"/>
    <n v="1"/>
    <s v="Varennes"/>
    <d v="2019-08-24T00:00:00"/>
    <d v="2019-08-24T00:00:00"/>
    <s v="21h56"/>
    <m/>
    <s v="Absence de danger"/>
    <s v="Oui"/>
    <m/>
    <x v="1"/>
    <n v="61"/>
  </r>
  <r>
    <s v="190821-015"/>
    <n v="1"/>
    <s v="Varennes"/>
    <d v="2019-08-21T00:00:00"/>
    <d v="2019-08-21T00:00:00"/>
    <s v="16h57"/>
    <s v="DPJ/CAFE"/>
    <s v="Absence de danger"/>
    <s v="Non"/>
    <m/>
    <x v="0"/>
    <n v="13"/>
  </r>
  <r>
    <s v="190818-013"/>
    <n v="1"/>
    <s v="Varennes"/>
    <d v="2019-08-18T00:00:00"/>
    <d v="2019-08-18T00:00:00"/>
    <s v="11h51"/>
    <s v="DPJ/CAFE"/>
    <s v="Danger faible"/>
    <s v="Non"/>
    <m/>
    <x v="1"/>
    <n v="17"/>
  </r>
  <r>
    <s v="190818-028"/>
    <n v="1"/>
    <s v="Varennes"/>
    <d v="2019-08-18T00:00:00"/>
    <d v="2019-08-18T00:00:00"/>
    <s v="22h52"/>
    <s v="ACCÈS"/>
    <s v="Absence de danger"/>
    <s v="Non"/>
    <m/>
    <x v="1"/>
    <n v="23"/>
  </r>
  <r>
    <s v="190810-014b"/>
    <n v="1"/>
    <s v="Varennes"/>
    <d v="2019-08-10T00:00:00"/>
    <d v="2019-08-10T00:00:00"/>
    <s v="21h38"/>
    <s v="ACCÈS"/>
    <s v="Danger faible"/>
    <s v="Non"/>
    <m/>
    <x v="1"/>
    <n v="32"/>
  </r>
  <r>
    <s v="190807-027"/>
    <n v="1"/>
    <s v="Varennes"/>
    <d v="2019-08-07T00:00:00"/>
    <d v="2019-08-07T00:00:00"/>
    <s v="16h45"/>
    <s v="ACCÈS"/>
    <s v="Absence de danger"/>
    <s v="Non"/>
    <m/>
    <x v="1"/>
    <n v="36"/>
  </r>
  <r>
    <s v="190615-016"/>
    <n v="1"/>
    <s v="Varennes"/>
    <d v="2019-06-15T00:00:00"/>
    <d v="2019-06-15T00:00:00"/>
    <s v="23h45"/>
    <m/>
    <s v="P.38 (non-consentant)"/>
    <s v="Oui"/>
    <s v="?"/>
    <x v="0"/>
    <n v="31"/>
  </r>
  <r>
    <s v="190621-036"/>
    <n v="1"/>
    <s v="Varennes"/>
    <d v="2019-06-21T00:00:00"/>
    <d v="2019-06-21T00:00:00"/>
    <s v="21h00"/>
    <m/>
    <s v="P.38 (non-consentant)"/>
    <s v="Oui"/>
    <n v="20"/>
    <x v="1"/>
    <n v="19"/>
  </r>
  <r>
    <s v="190801-017"/>
    <n v="1"/>
    <s v="Varennes"/>
    <d v="2019-08-01T00:00:00"/>
    <d v="2019-08-01T00:00:00"/>
    <s v="13H59"/>
    <m/>
    <s v="Danger faible"/>
    <s v="Non"/>
    <m/>
    <x v="1"/>
    <n v="42"/>
  </r>
  <r>
    <s v="190731-024"/>
    <n v="1"/>
    <s v="Varennes"/>
    <d v="2019-07-31T00:00:00"/>
    <d v="2019-07-31T00:00:00"/>
    <s v="16h40"/>
    <m/>
    <s v="Danger modéré"/>
    <s v="Oui"/>
    <m/>
    <x v="1"/>
    <n v="86"/>
  </r>
  <r>
    <s v="190723-018"/>
    <n v="1"/>
    <s v="Varennes"/>
    <d v="2019-07-23T00:00:00"/>
    <d v="2019-07-23T00:00:00"/>
    <s v="17h50"/>
    <s v="DPJ/CAFE"/>
    <m/>
    <s v="Non"/>
    <m/>
    <x v="0"/>
    <n v="14"/>
  </r>
  <r>
    <s v="190723-018"/>
    <n v="1"/>
    <s v="Varennes"/>
    <d v="2019-07-23T00:00:00"/>
    <d v="2019-07-23T00:00:00"/>
    <s v="18h02"/>
    <s v="ACCÈS"/>
    <s v="Danger faible"/>
    <s v="Non"/>
    <m/>
    <x v="1"/>
    <n v="43"/>
  </r>
  <r>
    <s v="190722-022"/>
    <n v="1"/>
    <s v="Varennes"/>
    <d v="2019-07-22T00:00:00"/>
    <d v="2019-07-22T00:00:00"/>
    <s v="18h52"/>
    <m/>
    <s v="Absence de danger"/>
    <s v="Non"/>
    <m/>
    <x v="0"/>
    <n v="76"/>
  </r>
  <r>
    <s v="190722-035"/>
    <n v="1"/>
    <s v="Varennes"/>
    <d v="2019-07-22T00:00:00"/>
    <d v="2019-07-22T00:00:00"/>
    <s v="23h00"/>
    <s v="ACCÈS"/>
    <s v="Danger faible"/>
    <s v="Oui"/>
    <n v="39"/>
    <x v="1"/>
    <n v="38"/>
  </r>
  <r>
    <s v="190721-006"/>
    <n v="1"/>
    <s v="Varennes"/>
    <d v="2019-07-21T00:00:00"/>
    <d v="2019-07-21T00:00:00"/>
    <s v="10h10"/>
    <s v="ACCÈS"/>
    <s v="Danger modéré"/>
    <s v="Oui"/>
    <n v="29"/>
    <x v="1"/>
    <n v="67"/>
  </r>
  <r>
    <s v="190721-019"/>
    <n v="1"/>
    <s v="Varennes"/>
    <d v="2019-07-21T00:00:00"/>
    <d v="2019-07-21T00:00:00"/>
    <s v="20h00"/>
    <s v="ACCÈS"/>
    <s v="Absence de danger"/>
    <s v="Non"/>
    <m/>
    <x v="1"/>
    <n v="42"/>
  </r>
  <r>
    <s v="190719-031"/>
    <n v="1"/>
    <s v="Varennes"/>
    <d v="2019-07-19T00:00:00"/>
    <d v="2019-07-19T00:00:00"/>
    <s v="20h50"/>
    <s v="ACCÈS"/>
    <s v="Absence de danger"/>
    <s v="Non"/>
    <m/>
    <x v="0"/>
    <n v="43"/>
  </r>
  <r>
    <s v="190717-039"/>
    <n v="1"/>
    <s v="Varennes"/>
    <d v="2019-07-17T00:00:00"/>
    <d v="2019-07-17T00:00:00"/>
    <s v="18h30"/>
    <s v="ACCÈS"/>
    <s v="Danger faible"/>
    <s v="Non"/>
    <m/>
    <x v="0"/>
    <n v="84"/>
  </r>
  <r>
    <s v="190716-003"/>
    <n v="1"/>
    <s v="Varennes"/>
    <d v="2019-07-16T00:00:00"/>
    <d v="2019-07-16T00:00:00"/>
    <s v="06h15"/>
    <m/>
    <s v="Danger modéré"/>
    <s v="Oui"/>
    <n v="62"/>
    <x v="0"/>
    <n v="29"/>
  </r>
  <r>
    <s v="190712-025"/>
    <n v="1"/>
    <s v="Varennes"/>
    <d v="2019-07-12T00:00:00"/>
    <d v="2019-07-12T00:00:00"/>
    <s v="16h31"/>
    <s v="ACCÈS"/>
    <s v="Absence de danger"/>
    <s v="Non"/>
    <m/>
    <x v="1"/>
    <n v="21"/>
  </r>
  <r>
    <s v="190705-027"/>
    <n v="1"/>
    <s v="Varennes"/>
    <d v="2019-07-05T00:00:00"/>
    <d v="2019-07-05T00:00:00"/>
    <s v="17H02"/>
    <s v="ACCÈS"/>
    <s v="Absence de danger"/>
    <s v="Non"/>
    <m/>
    <x v="1"/>
    <n v="38"/>
  </r>
  <r>
    <s v="190702-023"/>
    <n v="1"/>
    <s v="Varennes"/>
    <d v="2019-07-02T00:00:00"/>
    <d v="2019-07-02T00:00:00"/>
    <s v="15h14"/>
    <s v="ACCÈS"/>
    <s v="Danger faible"/>
    <s v="Non"/>
    <m/>
    <x v="0"/>
    <n v="20"/>
  </r>
  <r>
    <s v="190724-010"/>
    <n v="1"/>
    <s v="Varennes"/>
    <d v="2019-07-24T00:00:00"/>
    <d v="2019-07-24T00:00:00"/>
    <s v="9h20"/>
    <m/>
    <s v="P.38 (non-consentant)"/>
    <s v="Oui"/>
    <n v="40"/>
    <x v="0"/>
    <n v="21"/>
  </r>
  <r>
    <s v="190626-031"/>
    <n v="1"/>
    <s v="Varennes"/>
    <d v="2019-06-26T00:00:00"/>
    <d v="2019-06-26T00:00:00"/>
    <s v="20h15"/>
    <s v="ACCÈS"/>
    <s v="Danger faible"/>
    <s v="Non"/>
    <m/>
    <x v="0"/>
    <n v="21"/>
  </r>
  <r>
    <s v="190624-019"/>
    <n v="1"/>
    <s v="Varennes"/>
    <d v="2019-06-24T00:00:00"/>
    <d v="2019-06-24T00:00:00"/>
    <s v="15h40"/>
    <s v="ACCÈS"/>
    <s v="Danger faible"/>
    <s v="Non"/>
    <m/>
    <x v="1"/>
    <n v="19"/>
  </r>
  <r>
    <s v="190805-021"/>
    <n v="1"/>
    <s v="Varennes"/>
    <d v="2019-08-05T00:00:00"/>
    <d v="2019-08-05T00:00:00"/>
    <s v="16h45"/>
    <m/>
    <s v="Tentative de suicide"/>
    <s v="Oui"/>
    <n v="11"/>
    <x v="1"/>
    <n v="25"/>
  </r>
  <r>
    <s v="190809-001"/>
    <n v="1"/>
    <s v="Varennes"/>
    <d v="2019-08-09T00:00:00"/>
    <d v="2019-08-09T00:00:00"/>
    <s v="02h43"/>
    <m/>
    <s v="Tentative de suicide"/>
    <s v="Oui"/>
    <n v="33"/>
    <x v="0"/>
    <n v="18"/>
  </r>
  <r>
    <s v="190613-041a"/>
    <n v="1"/>
    <s v="Varennes"/>
    <d v="2019-06-13T00:00:00"/>
    <d v="2019-06-13T00:00:00"/>
    <s v="22h20"/>
    <s v="ACCÈS"/>
    <s v="Absence de danger"/>
    <s v="Non"/>
    <m/>
    <x v="1"/>
    <n v="53"/>
  </r>
  <r>
    <s v="190604-015"/>
    <n v="1"/>
    <s v="Varennes"/>
    <d v="2019-06-04T00:00:00"/>
    <d v="2019-06-04T00:00:00"/>
    <s v="10h36"/>
    <m/>
    <s v="Danger grave et immédiat"/>
    <s v="Oui"/>
    <n v="55"/>
    <x v="1"/>
    <n v="9"/>
  </r>
  <r>
    <s v="190601-019A"/>
    <n v="1"/>
    <s v="Varennes"/>
    <d v="2019-06-01T00:00:00"/>
    <d v="2019-06-01T00:00:00"/>
    <s v="19h49"/>
    <s v="ACCÈS"/>
    <s v="Danger modéré"/>
    <s v="Oui"/>
    <n v="32"/>
    <x v="1"/>
    <n v="70"/>
  </r>
  <r>
    <s v="190821-004"/>
    <n v="1"/>
    <s v="Varennes"/>
    <d v="2019-08-21T00:00:00"/>
    <d v="2019-08-21T00:00:00"/>
    <s v="09h37"/>
    <s v="DIVERS"/>
    <s v="P.38 (non-consentant)"/>
    <s v="Oui"/>
    <n v="43"/>
    <x v="1"/>
    <n v="74"/>
  </r>
  <r>
    <s v="190519-005"/>
    <n v="1"/>
    <s v="Varennes"/>
    <d v="2019-05-19T00:00:00"/>
    <d v="2019-05-19T00:00:00"/>
    <s v="05h04"/>
    <m/>
    <s v="Danger grave et immédiat"/>
    <s v="Oui"/>
    <n v="21"/>
    <x v="1"/>
    <n v="21"/>
  </r>
  <r>
    <s v="190514-008"/>
    <n v="1"/>
    <s v="Varennes"/>
    <d v="2019-05-14T00:00:00"/>
    <d v="2019-05-14T00:00:00"/>
    <s v="09h00"/>
    <s v="DPJ/CAFE"/>
    <s v="Danger faible"/>
    <s v="Non"/>
    <m/>
    <x v="0"/>
    <n v="27"/>
  </r>
  <r>
    <s v="190512-005"/>
    <n v="1"/>
    <s v="Varennes"/>
    <d v="2019-05-12T00:00:00"/>
    <d v="2019-05-12T00:00:00"/>
    <s v="05h20"/>
    <s v="ACCÈS"/>
    <m/>
    <s v="Oui"/>
    <n v="19"/>
    <x v="0"/>
    <n v="26"/>
  </r>
  <r>
    <s v="190508-028"/>
    <n v="1"/>
    <s v="Varennes"/>
    <d v="2019-05-08T00:00:00"/>
    <d v="2019-05-08T00:00:00"/>
    <s v="19h00"/>
    <m/>
    <s v="Danger grave et immédiat"/>
    <s v="Oui"/>
    <n v="42"/>
    <x v="1"/>
    <n v="41"/>
  </r>
  <r>
    <s v="190505-025"/>
    <n v="1"/>
    <s v="Varennes"/>
    <d v="2019-05-05T00:00:00"/>
    <d v="2019-05-05T00:00:00"/>
    <s v="23h17"/>
    <m/>
    <s v="Absence de danger"/>
    <s v="Oui"/>
    <m/>
    <x v="0"/>
    <n v="20"/>
  </r>
  <r>
    <s v="190505-002"/>
    <n v="1"/>
    <s v="Varennes"/>
    <d v="2019-05-05T00:00:00"/>
    <d v="2019-05-05T00:00:00"/>
    <s v="02h35"/>
    <s v="ACCÈS"/>
    <s v="Danger faible"/>
    <s v="Non"/>
    <m/>
    <x v="1"/>
    <n v="27"/>
  </r>
  <r>
    <s v="190427-015"/>
    <n v="1"/>
    <s v="Varennes"/>
    <d v="2019-04-27T00:00:00"/>
    <d v="2019-04-27T00:00:00"/>
    <s v="14h47"/>
    <s v="ACCÈS"/>
    <s v="Danger faible"/>
    <s v="Non"/>
    <m/>
    <x v="0"/>
    <n v="64"/>
  </r>
  <r>
    <s v="190923-032"/>
    <n v="1"/>
    <s v="Varennes"/>
    <d v="2019-09-23T00:00:00"/>
    <d v="2019-09-23T00:00:00"/>
    <s v="21h30"/>
    <m/>
    <s v="P.38 (non-consentant)"/>
    <s v="Oui"/>
    <n v="50"/>
    <x v="1"/>
    <n v="76"/>
  </r>
  <r>
    <s v="190417-027"/>
    <n v="1"/>
    <s v="Varennes"/>
    <d v="2019-04-17T00:00:00"/>
    <d v="2019-04-17T00:00:00"/>
    <s v="19h41"/>
    <s v="DPJ/CAFE"/>
    <s v="Danger faible"/>
    <s v="Non"/>
    <m/>
    <x v="0"/>
    <n v="7"/>
  </r>
  <r>
    <s v="190412-010"/>
    <n v="1"/>
    <s v="Varennes"/>
    <d v="2019-04-12T00:00:00"/>
    <d v="2019-04-12T00:00:00"/>
    <s v="11h15"/>
    <s v="ACCÈS"/>
    <s v="Danger faible"/>
    <s v="Non"/>
    <m/>
    <x v="1"/>
    <n v="28"/>
  </r>
  <r>
    <s v="190410-015"/>
    <n v="1"/>
    <s v="Varennes"/>
    <d v="2019-04-10T00:00:00"/>
    <d v="2019-04-10T00:00:00"/>
    <s v="16h26"/>
    <s v="ACCÈS"/>
    <s v="Danger modéré"/>
    <s v="Oui"/>
    <n v="60"/>
    <x v="1"/>
    <n v="30"/>
  </r>
  <r>
    <s v="191010-012"/>
    <n v="1"/>
    <s v="Varennes"/>
    <d v="2019-10-10T00:00:00"/>
    <d v="2019-10-10T00:00:00"/>
    <s v="10h00"/>
    <m/>
    <s v="Tentative de suicide"/>
    <s v="Oui"/>
    <n v="47"/>
    <x v="1"/>
    <n v="9"/>
  </r>
  <r>
    <s v="191014-027"/>
    <n v="1"/>
    <s v="Varennes"/>
    <d v="2019-10-14T00:00:00"/>
    <d v="2019-10-14T00:00:00"/>
    <s v="22h28"/>
    <s v="ACCÈS"/>
    <s v="Tentative de suicide"/>
    <s v="Oui"/>
    <n v="26"/>
    <x v="1"/>
    <n v="20"/>
  </r>
  <r>
    <s v="191023-010"/>
    <n v="1"/>
    <s v="Varennes"/>
    <d v="2019-10-23T00:00:00"/>
    <d v="2019-10-23T00:00:00"/>
    <s v="13h10"/>
    <s v="ACCÈS"/>
    <s v="P.38 (non-consentant)"/>
    <s v="Oui"/>
    <n v="66"/>
    <x v="0"/>
    <n v="26"/>
  </r>
  <r>
    <s v="191028-019"/>
    <n v="1"/>
    <s v="Varennes"/>
    <d v="2019-10-28T00:00:00"/>
    <d v="2019-10-28T00:00:00"/>
    <s v="17h05"/>
    <s v="ACCÈS"/>
    <s v="Tentative de suicide"/>
    <s v="Oui"/>
    <n v="28"/>
    <x v="0"/>
    <n v="21"/>
  </r>
  <r>
    <s v="190322-010"/>
    <n v="1"/>
    <s v="Varennes"/>
    <d v="2019-03-22T00:00:00"/>
    <d v="2019-03-22T00:00:00"/>
    <s v="15h00"/>
    <s v="ACCÈS"/>
    <s v="Danger faible"/>
    <s v="Non"/>
    <m/>
    <x v="1"/>
    <n v="21"/>
  </r>
  <r>
    <s v="191101-026"/>
    <n v="1"/>
    <s v="Varennes"/>
    <d v="2019-11-01T00:00:00"/>
    <d v="2019-11-01T00:00:00"/>
    <s v="20h20"/>
    <s v="DPJ/CAFE"/>
    <s v="P.38 (non-consentant)"/>
    <s v="Oui"/>
    <n v="28"/>
    <x v="1"/>
    <n v="16"/>
  </r>
  <r>
    <s v="190313-019"/>
    <n v="1"/>
    <s v="Varennes"/>
    <d v="2019-03-13T00:00:00"/>
    <d v="2019-03-13T00:00:00"/>
    <s v="15h45"/>
    <s v="DIVERS"/>
    <m/>
    <s v="Non"/>
    <m/>
    <x v="1"/>
    <n v="7"/>
  </r>
  <r>
    <s v="190312-012"/>
    <n v="1"/>
    <s v="Varennes"/>
    <d v="2019-03-12T00:00:00"/>
    <d v="2019-03-12T00:00:00"/>
    <s v="12h00"/>
    <s v="ACCÈS"/>
    <s v="Danger faible"/>
    <s v="Non"/>
    <m/>
    <x v="1"/>
    <n v="28"/>
  </r>
  <r>
    <s v="190312-020"/>
    <n v="1"/>
    <s v="Varennes"/>
    <d v="2019-03-12T00:00:00"/>
    <d v="2019-03-12T00:00:00"/>
    <s v="16h22"/>
    <s v="ACCÈS"/>
    <s v="Absence de danger"/>
    <s v="Non"/>
    <m/>
    <x v="1"/>
    <n v="23"/>
  </r>
  <r>
    <s v="191123-015"/>
    <n v="1"/>
    <s v="Varennes"/>
    <d v="2019-11-23T00:00:00"/>
    <d v="2019-11-23T00:00:00"/>
    <s v="17h15"/>
    <m/>
    <s v="P.38 (non-consentant)"/>
    <s v="Oui"/>
    <n v="24"/>
    <x v="0"/>
    <n v="32"/>
  </r>
  <r>
    <s v="191201-004"/>
    <n v="1"/>
    <s v="Varennes"/>
    <d v="2019-12-01T00:00:00"/>
    <d v="2019-12-01T00:00:00"/>
    <s v="08H25"/>
    <m/>
    <s v="Tentative de suicide"/>
    <s v="Oui"/>
    <n v="35"/>
    <x v="0"/>
    <n v="35"/>
  </r>
  <r>
    <s v="190308-015"/>
    <n v="1"/>
    <s v="Varennes"/>
    <d v="2019-03-08T00:00:00"/>
    <d v="2019-03-08T00:00:00"/>
    <s v="17h15"/>
    <s v="ACCÈS"/>
    <s v="Absence de danger"/>
    <s v="Non"/>
    <m/>
    <x v="1"/>
    <n v="23"/>
  </r>
  <r>
    <s v="190221-033"/>
    <n v="1"/>
    <s v="Varennes"/>
    <d v="2019-02-21T00:00:00"/>
    <d v="2019-02-21T00:00:00"/>
    <s v="16h03"/>
    <s v="ACCÈS"/>
    <s v="Danger faible"/>
    <s v="Non"/>
    <m/>
    <x v="0"/>
    <n v="46"/>
  </r>
  <r>
    <s v="190220-015"/>
    <n v="1"/>
    <s v="Varennes"/>
    <d v="2019-02-20T00:00:00"/>
    <d v="2019-02-20T00:00:00"/>
    <s v="15h50"/>
    <s v="ACCÈS"/>
    <s v="Absence de danger"/>
    <s v="Non"/>
    <n v="42"/>
    <x v="0"/>
    <n v="20"/>
  </r>
  <r>
    <s v="191205-037"/>
    <n v="1"/>
    <s v="Varennes"/>
    <d v="2019-12-05T00:00:00"/>
    <d v="2019-12-05T00:00:00"/>
    <s v="21h28"/>
    <s v="ACCÈS"/>
    <s v="P.38 (non-consentant)"/>
    <s v="Oui"/>
    <n v="17"/>
    <x v="1"/>
    <n v="69"/>
  </r>
  <r>
    <s v="190217-013"/>
    <n v="1"/>
    <s v="Varennes"/>
    <d v="2019-02-17T00:00:00"/>
    <d v="2019-02-17T00:00:00"/>
    <s v="16h03"/>
    <s v="ACCÈS"/>
    <s v="Absence de danger"/>
    <s v="Non"/>
    <m/>
    <x v="1"/>
    <n v="27"/>
  </r>
  <r>
    <s v="190215-014"/>
    <n v="1"/>
    <s v="Varennes"/>
    <d v="2019-02-15T00:00:00"/>
    <d v="2019-02-15T00:00:00"/>
    <s v="12h23"/>
    <s v="ACCÈS"/>
    <s v="Danger grave et immédiat"/>
    <s v="Oui"/>
    <n v="99"/>
    <x v="1"/>
    <n v="69"/>
  </r>
  <r>
    <s v="190121-001"/>
    <n v="1"/>
    <s v="Varennes"/>
    <d v="2019-01-21T00:00:00"/>
    <d v="2019-01-21T00:00:00"/>
    <s v="02h10"/>
    <s v="ACCÈS"/>
    <s v="Danger grave et immédiat"/>
    <s v="Oui"/>
    <s v="51 mins"/>
    <x v="0"/>
    <n v="39"/>
  </r>
  <r>
    <s v="190120-004"/>
    <n v="1"/>
    <s v="Varennes"/>
    <d v="2019-01-20T00:00:00"/>
    <d v="2019-01-20T00:00:00"/>
    <s v="09h15"/>
    <s v="ACCÈS"/>
    <s v="Absence de danger"/>
    <s v="Non"/>
    <m/>
    <x v="1"/>
    <n v="51"/>
  </r>
  <r>
    <s v="190115-026"/>
    <n v="1"/>
    <s v="Varennes"/>
    <d v="2019-01-15T00:00:00"/>
    <d v="2019-01-15T00:00:00"/>
    <s v="20h30"/>
    <s v="ACCÈS"/>
    <s v="Danger grave et immédiat"/>
    <s v="Oui"/>
    <s v="22 mins"/>
    <x v="0"/>
    <n v="21"/>
  </r>
  <r>
    <s v="191227-039"/>
    <n v="1"/>
    <s v="Varennes"/>
    <d v="2019-12-27T00:00:00"/>
    <d v="2019-12-27T00:00:00"/>
    <s v="20h40"/>
    <m/>
    <s v="Tentative de suicide"/>
    <s v="Oui"/>
    <n v="22"/>
    <x v="0"/>
    <n v="55"/>
  </r>
  <r>
    <s v="190110-007"/>
    <n v="1"/>
    <s v="Verchères"/>
    <d v="2019-01-10T00:00:00"/>
    <d v="2019-01-10T00:00:00"/>
    <s v="05h45"/>
    <m/>
    <s v="P.38 (non-consentant)"/>
    <s v="Oui"/>
    <s v="68 mins"/>
    <x v="1"/>
    <n v="57"/>
  </r>
  <r>
    <s v="190512-023"/>
    <n v="1"/>
    <s v="Verchères"/>
    <d v="2019-05-12T00:00:00"/>
    <d v="2019-05-12T00:00:00"/>
    <s v="16h06"/>
    <s v="ACCÈS"/>
    <s v="P.38 (non-consentant)"/>
    <s v="Oui"/>
    <n v="45"/>
    <x v="1"/>
    <n v="40"/>
  </r>
  <r>
    <s v="190526-022"/>
    <n v="1"/>
    <s v="Verchères"/>
    <d v="2019-05-26T00:00:00"/>
    <d v="2019-05-26T00:00:00"/>
    <s v="22h28"/>
    <s v="ACCÈS"/>
    <s v="P.38 (non-consentant)"/>
    <s v="Oui"/>
    <n v="55"/>
    <x v="1"/>
    <n v="55"/>
  </r>
  <r>
    <s v="190528-026"/>
    <n v="1"/>
    <s v="Verchères"/>
    <d v="2019-05-28T00:00:00"/>
    <d v="2019-05-28T00:00:00"/>
    <s v="21h00"/>
    <s v="ACCÈS"/>
    <s v="P.38 (non-consentant)"/>
    <s v="Oui"/>
    <n v="45"/>
    <x v="0"/>
    <n v="87"/>
  </r>
  <r>
    <s v="190717-043"/>
    <n v="1"/>
    <s v="Verchères"/>
    <d v="2019-07-17T00:00:00"/>
    <d v="2019-07-17T00:00:00"/>
    <s v="21h21"/>
    <m/>
    <s v="Tentative de suicide"/>
    <s v="Oui"/>
    <n v="37"/>
    <x v="1"/>
    <n v="26"/>
  </r>
  <r>
    <s v="190615-001a"/>
    <n v="1"/>
    <s v="Verchères"/>
    <d v="2019-06-15T00:00:00"/>
    <d v="2019-06-15T00:00:00"/>
    <m/>
    <m/>
    <s v="Absence de danger"/>
    <s v="Non"/>
    <m/>
    <x v="0"/>
    <n v="27"/>
  </r>
  <r>
    <s v="190612-007"/>
    <n v="1"/>
    <s v="Verchères"/>
    <d v="2019-06-12T00:00:00"/>
    <d v="2019-06-12T00:00:00"/>
    <s v="11H12"/>
    <s v="DPJ/CAFE"/>
    <s v="Absence de danger"/>
    <s v="Non"/>
    <m/>
    <x v="0"/>
    <n v="14"/>
  </r>
  <r>
    <s v="190811-021"/>
    <n v="1"/>
    <s v="Verchères"/>
    <d v="2019-08-11T00:00:00"/>
    <d v="2019-08-11T00:00:00"/>
    <s v="17h30"/>
    <s v="ACCÈS"/>
    <s v="P.38 (non-consentant)"/>
    <s v="Oui"/>
    <n v="57"/>
    <x v="1"/>
    <n v="39"/>
  </r>
  <r>
    <s v="190528-027"/>
    <n v="1"/>
    <s v="Verchères"/>
    <d v="2019-05-28T00:00:00"/>
    <d v="2019-05-28T00:00:00"/>
    <s v="22h10"/>
    <m/>
    <s v="Danger faible"/>
    <s v="Oui"/>
    <n v="20"/>
    <x v="1"/>
    <n v="58"/>
  </r>
  <r>
    <s v="190517-015"/>
    <n v="1"/>
    <s v="Verchères"/>
    <d v="2019-05-17T00:00:00"/>
    <d v="2019-05-17T00:00:00"/>
    <s v="14h10"/>
    <m/>
    <m/>
    <s v="Oui"/>
    <n v="70"/>
    <x v="0"/>
    <n v="94"/>
  </r>
  <r>
    <s v="191104-006"/>
    <n v="1"/>
    <s v="Verchères"/>
    <d v="2019-11-04T00:00:00"/>
    <d v="2019-11-04T00:00:00"/>
    <s v="09h45"/>
    <m/>
    <s v="Tentative de suicide"/>
    <s v="Oui"/>
    <n v="52"/>
    <x v="0"/>
    <n v="55"/>
  </r>
  <r>
    <s v="190308-028"/>
    <n v="1"/>
    <s v="Verchères"/>
    <d v="2019-03-08T00:00:00"/>
    <d v="2019-03-08T00:00:00"/>
    <s v="21h23"/>
    <s v="DPJ/CAFE"/>
    <s v="Danger faible"/>
    <s v="Non"/>
    <m/>
    <x v="0"/>
    <n v="13"/>
  </r>
  <r>
    <s v="190304-030"/>
    <n v="1"/>
    <s v="Verchères"/>
    <d v="2019-03-06T00:00:00"/>
    <d v="2019-03-06T00:00:00"/>
    <m/>
    <s v="ACCÈS"/>
    <s v="Absence de danger"/>
    <s v="Non"/>
    <m/>
    <x v="0"/>
    <n v="23"/>
  </r>
  <r>
    <s v="190227-034"/>
    <n v="1"/>
    <s v="Verchères"/>
    <d v="2019-02-27T00:00:00"/>
    <d v="2019-02-27T00:00:00"/>
    <s v="17h20"/>
    <m/>
    <m/>
    <s v="Oui"/>
    <n v="100"/>
    <x v="1"/>
    <n v="29"/>
  </r>
  <r>
    <s v="190222-008"/>
    <n v="1"/>
    <s v="Verchères"/>
    <d v="2019-02-22T00:00:00"/>
    <d v="2019-02-22T00:00:00"/>
    <s v="11h30"/>
    <s v="DPJ/CAFE"/>
    <s v="Danger modéré"/>
    <s v="Non"/>
    <m/>
    <x v="1"/>
    <n v="7"/>
  </r>
  <r>
    <s v="191231-014a"/>
    <n v="2"/>
    <s v="Beloeil"/>
    <d v="2019-12-31T00:00:00"/>
    <d v="2019-12-31T00:00:00"/>
    <s v="14h06"/>
    <s v="ACCÈS"/>
    <s v="Tentative de suicide"/>
    <s v="Oui"/>
    <n v="32"/>
    <x v="1"/>
    <n v="51"/>
  </r>
  <r>
    <s v="191218-003"/>
    <n v="2"/>
    <s v="Beloeil"/>
    <d v="2019-12-18T00:00:00"/>
    <d v="2019-12-18T00:00:00"/>
    <s v="00h11"/>
    <s v="DPJ/CAFE"/>
    <s v="Danger faible"/>
    <s v="Non"/>
    <m/>
    <x v="0"/>
    <n v="13"/>
  </r>
  <r>
    <s v="191217-039"/>
    <n v="2"/>
    <s v="Beloeil"/>
    <d v="2019-12-17T00:00:00"/>
    <d v="2019-12-17T00:00:00"/>
    <s v="22h24"/>
    <s v="ACCÈS"/>
    <s v="Absence de danger"/>
    <s v="Non"/>
    <m/>
    <x v="1"/>
    <n v="38"/>
  </r>
  <r>
    <s v="191214-005"/>
    <n v="2"/>
    <s v="Beloeil"/>
    <d v="2019-12-14T00:00:00"/>
    <d v="2019-12-14T00:00:00"/>
    <s v="10h56"/>
    <s v="ACCÈS"/>
    <s v="Danger faible"/>
    <s v="Non"/>
    <m/>
    <x v="1"/>
    <n v="48"/>
  </r>
  <r>
    <s v="191214-021"/>
    <n v="2"/>
    <s v="Beloeil"/>
    <d v="2019-12-14T00:00:00"/>
    <d v="2019-12-14T00:00:00"/>
    <m/>
    <s v="ACCÈS"/>
    <s v="Absence de danger"/>
    <s v="Non"/>
    <m/>
    <x v="1"/>
    <n v="24"/>
  </r>
  <r>
    <s v="191213-027"/>
    <n v="2"/>
    <s v="Beloeil"/>
    <d v="2019-12-13T00:00:00"/>
    <d v="2019-12-13T00:00:00"/>
    <s v="18h00"/>
    <s v="ACCÈS"/>
    <s v="P.38 (non-consentant)"/>
    <s v="Oui"/>
    <n v="40"/>
    <x v="0"/>
    <n v="21"/>
  </r>
  <r>
    <s v="191213-009"/>
    <n v="2"/>
    <s v="Beloeil"/>
    <d v="2019-12-13T00:00:00"/>
    <d v="2019-12-13T00:00:00"/>
    <s v="10h40"/>
    <s v="ACCÈS"/>
    <s v="Danger faible"/>
    <s v="Non"/>
    <m/>
    <x v="1"/>
    <n v="49"/>
  </r>
  <r>
    <s v="191212-033"/>
    <n v="2"/>
    <s v="Beloeil"/>
    <d v="2019-12-12T00:00:00"/>
    <d v="2019-12-12T00:00:00"/>
    <s v="23h45"/>
    <s v="ACCÈS"/>
    <s v="Absence de danger"/>
    <s v="Non"/>
    <m/>
    <x v="0"/>
    <n v="66"/>
  </r>
  <r>
    <s v="191209-022"/>
    <n v="2"/>
    <s v="Beloeil"/>
    <d v="2019-12-09T00:00:00"/>
    <d v="2019-12-09T00:00:00"/>
    <s v="15h15"/>
    <m/>
    <s v="P.38 (non-consentant)"/>
    <s v="Oui"/>
    <n v="45"/>
    <x v="0"/>
    <n v="15"/>
  </r>
  <r>
    <s v="191209-021"/>
    <n v="2"/>
    <s v="Beloeil"/>
    <d v="2019-12-09T00:00:00"/>
    <d v="2019-12-09T00:00:00"/>
    <s v="16h35"/>
    <s v="ACCÈS"/>
    <s v="P.38 (non-consentant)"/>
    <s v="Oui"/>
    <m/>
    <x v="1"/>
    <n v="42"/>
  </r>
  <r>
    <s v="191208-006"/>
    <n v="2"/>
    <s v="Beloeil"/>
    <d v="2019-12-08T00:00:00"/>
    <d v="2019-12-08T00:00:00"/>
    <s v="11h45"/>
    <s v="ACCÈS"/>
    <s v="Danger faible"/>
    <s v="Non"/>
    <m/>
    <x v="1"/>
    <n v="54"/>
  </r>
  <r>
    <s v="191204-010"/>
    <n v="2"/>
    <s v="Beloeil"/>
    <d v="2019-12-04T00:00:00"/>
    <d v="2019-12-04T00:00:00"/>
    <s v="11h00"/>
    <s v="ACCÈS"/>
    <s v="Danger faible"/>
    <s v="Non"/>
    <m/>
    <x v="1"/>
    <n v="29"/>
  </r>
  <r>
    <s v="191202-009"/>
    <n v="2"/>
    <s v="Beloeil"/>
    <d v="2019-12-02T00:00:00"/>
    <d v="2019-12-02T00:00:00"/>
    <s v="12h30"/>
    <s v="DPJ/CAFE"/>
    <s v="Danger faible"/>
    <s v="Non"/>
    <m/>
    <x v="1"/>
    <n v="16"/>
  </r>
  <r>
    <s v="191128-026"/>
    <n v="2"/>
    <s v="Beloeil"/>
    <d v="2019-11-28T00:00:00"/>
    <d v="2019-11-28T00:00:00"/>
    <s v="17h15"/>
    <s v="ACCÈS"/>
    <s v="Danger modéré"/>
    <s v="Non"/>
    <m/>
    <x v="0"/>
    <n v="42"/>
  </r>
  <r>
    <s v="191128-045"/>
    <n v="2"/>
    <s v="Beloeil"/>
    <d v="2019-11-28T00:00:00"/>
    <d v="2019-11-28T00:00:00"/>
    <s v="19h30"/>
    <s v="ACCÈS"/>
    <s v="Danger faible"/>
    <s v="Non"/>
    <m/>
    <x v="1"/>
    <n v="58"/>
  </r>
  <r>
    <s v="191117-009"/>
    <n v="2"/>
    <s v="Beloeil"/>
    <d v="2019-11-17T00:00:00"/>
    <d v="2019-11-17T00:00:00"/>
    <s v="12h25"/>
    <s v="ACCÈS"/>
    <s v="P.38 (non-consentant)"/>
    <s v="Oui"/>
    <n v="36"/>
    <x v="1"/>
    <n v="28"/>
  </r>
  <r>
    <s v="191116-015"/>
    <n v="2"/>
    <s v="Beloeil"/>
    <d v="2019-11-16T00:00:00"/>
    <d v="2019-11-16T00:00:00"/>
    <s v="16h15"/>
    <s v="ACCÈS"/>
    <s v="Danger faible"/>
    <s v="Non"/>
    <m/>
    <x v="1"/>
    <n v="28"/>
  </r>
  <r>
    <s v="191110-007"/>
    <n v="2"/>
    <s v="Beloeil"/>
    <d v="2019-11-10T00:00:00"/>
    <d v="2019-11-10T00:00:00"/>
    <s v="08h40"/>
    <s v="ACCÈS"/>
    <s v="Danger faible"/>
    <s v="Non"/>
    <m/>
    <x v="1"/>
    <n v="40"/>
  </r>
  <r>
    <s v="191107-021"/>
    <n v="2"/>
    <s v="Beloeil"/>
    <d v="2019-11-07T00:00:00"/>
    <d v="2019-11-07T00:00:00"/>
    <s v="17h18"/>
    <s v="DPJ/CAFE"/>
    <s v="P.38 (non-consentant)"/>
    <s v="Oui"/>
    <n v="30"/>
    <x v="0"/>
    <n v="17"/>
  </r>
  <r>
    <s v="191107-034"/>
    <n v="2"/>
    <s v="Beloeil"/>
    <d v="2019-11-07T00:00:00"/>
    <d v="2019-11-07T00:00:00"/>
    <s v="21H31"/>
    <s v="ACCÈS"/>
    <s v="P.38 (non-consentant)"/>
    <s v="Oui"/>
    <n v="49"/>
    <x v="0"/>
    <n v="48"/>
  </r>
  <r>
    <s v="191106-017"/>
    <n v="2"/>
    <s v="Beloeil"/>
    <d v="2019-11-06T00:00:00"/>
    <d v="2019-11-06T00:00:00"/>
    <s v="14h45"/>
    <s v="DPJ/CAFE"/>
    <s v="absence de transport"/>
    <s v="Non"/>
    <m/>
    <x v="0"/>
    <n v="17"/>
  </r>
  <r>
    <s v="191105-030A"/>
    <n v="2"/>
    <s v="Beloeil"/>
    <d v="2019-11-05T00:00:00"/>
    <d v="2019-11-05T00:00:00"/>
    <s v="23H20"/>
    <s v="DPJ/CAFE"/>
    <s v="absence de transport"/>
    <s v="Non"/>
    <m/>
    <x v="0"/>
    <n v="17"/>
  </r>
  <r>
    <s v="191027-030"/>
    <n v="2"/>
    <s v="Beloeil"/>
    <d v="2019-10-27T00:00:00"/>
    <d v="2019-10-27T00:00:00"/>
    <s v="00h00"/>
    <s v="ACCÈS"/>
    <s v="Danger grave et immédiat"/>
    <s v="Oui"/>
    <n v="25"/>
    <x v="0"/>
    <n v="18"/>
  </r>
  <r>
    <s v="191023-032"/>
    <n v="2"/>
    <s v="Beloeil"/>
    <d v="2019-10-23T00:00:00"/>
    <d v="2019-10-23T00:00:00"/>
    <s v="22h14"/>
    <s v="ACCÈS"/>
    <s v="P.38 (non-consentant)"/>
    <s v="Oui"/>
    <n v="35"/>
    <x v="0"/>
    <n v="48"/>
  </r>
  <r>
    <s v="191022-038"/>
    <n v="2"/>
    <s v="Beloeil"/>
    <d v="2019-10-21T00:00:00"/>
    <d v="2019-10-21T00:00:00"/>
    <s v="23h30"/>
    <s v="ACCÈS"/>
    <s v="Danger faible"/>
    <s v="Non"/>
    <m/>
    <x v="1"/>
    <n v="30"/>
  </r>
  <r>
    <s v="191019-036"/>
    <n v="2"/>
    <s v="Beloeil"/>
    <d v="2019-10-19T00:00:00"/>
    <d v="2019-10-19T00:00:00"/>
    <s v="23h36"/>
    <s v="ACCÈS"/>
    <s v="Danger faible"/>
    <s v="Non"/>
    <m/>
    <x v="1"/>
    <n v="29"/>
  </r>
  <r>
    <s v="191015-009"/>
    <n v="2"/>
    <s v="Beloeil"/>
    <d v="2019-10-15T00:00:00"/>
    <d v="2019-10-15T00:00:00"/>
    <s v="09h30"/>
    <s v="ACCÈS"/>
    <s v="Danger grave mais non immédiat"/>
    <s v="Oui"/>
    <n v="28"/>
    <x v="0"/>
    <n v="74"/>
  </r>
  <r>
    <s v="191006-018"/>
    <n v="2"/>
    <s v="Beloeil"/>
    <d v="2019-10-06T00:00:00"/>
    <d v="2019-10-06T00:00:00"/>
    <s v="20h35"/>
    <s v="ACCÈS"/>
    <s v="P.38 (non-consentant)"/>
    <s v="Oui"/>
    <n v="20"/>
    <x v="1"/>
    <n v="24"/>
  </r>
  <r>
    <s v="191005-017"/>
    <n v="2"/>
    <s v="Beloeil"/>
    <d v="2019-10-05T00:00:00"/>
    <d v="2019-10-05T00:00:00"/>
    <s v="16h31"/>
    <s v="ACCÈS"/>
    <s v="Danger faible"/>
    <s v="Non"/>
    <m/>
    <x v="0"/>
    <n v="53"/>
  </r>
  <r>
    <s v="191002-030"/>
    <n v="2"/>
    <s v="Beloeil"/>
    <d v="2019-10-02T00:00:00"/>
    <d v="2019-10-02T00:00:00"/>
    <s v="20h10"/>
    <s v="ACCÈS"/>
    <s v="P.38 (non-consentant)"/>
    <s v="Oui"/>
    <n v="25"/>
    <x v="0"/>
    <n v="53"/>
  </r>
  <r>
    <s v="190926-022"/>
    <n v="2"/>
    <s v="Beloeil"/>
    <d v="2019-09-26T00:00:00"/>
    <d v="2019-09-26T00:00:00"/>
    <s v="16h30"/>
    <s v="ACCÈS"/>
    <s v="Absence de danger"/>
    <s v="Non"/>
    <m/>
    <x v="1"/>
    <n v="27"/>
  </r>
  <r>
    <s v="190926-03"/>
    <n v="2"/>
    <s v="Beloeil"/>
    <d v="2019-09-26T00:00:00"/>
    <d v="2019-09-26T00:00:00"/>
    <s v="20h30"/>
    <m/>
    <m/>
    <s v="Oui"/>
    <n v="26"/>
    <x v="1"/>
    <n v="32"/>
  </r>
  <r>
    <s v="190920-016"/>
    <n v="2"/>
    <s v="Beloeil"/>
    <d v="2019-09-20T00:00:00"/>
    <d v="2019-09-20T00:00:00"/>
    <s v="13h23"/>
    <s v="ACCÈS"/>
    <s v="Absence de danger"/>
    <s v="Non"/>
    <m/>
    <x v="0"/>
    <n v="27"/>
  </r>
  <r>
    <s v="190916-035"/>
    <n v="2"/>
    <s v="Beloeil"/>
    <d v="2019-09-16T00:00:00"/>
    <d v="2019-09-16T00:00:00"/>
    <s v="23h00"/>
    <m/>
    <s v="Tentative de suicide"/>
    <s v="Oui"/>
    <n v="30"/>
    <x v="0"/>
    <n v="48"/>
  </r>
  <r>
    <s v="190915-005"/>
    <n v="2"/>
    <s v="Beloeil"/>
    <d v="2019-09-15T00:00:00"/>
    <d v="2019-09-15T00:00:00"/>
    <s v="07h40"/>
    <m/>
    <s v="P.38 (non-consentant)"/>
    <s v="Oui"/>
    <n v="30"/>
    <x v="1"/>
    <n v="76"/>
  </r>
  <r>
    <s v="190910-019"/>
    <n v="2"/>
    <s v="Beloeil"/>
    <d v="2019-09-10T00:00:00"/>
    <d v="2019-09-10T00:00:00"/>
    <s v="16h05"/>
    <s v="CCPSHRR"/>
    <s v="Danger faible"/>
    <s v="Non"/>
    <m/>
    <x v="0"/>
    <n v="53"/>
  </r>
  <r>
    <s v="190907-019"/>
    <n v="2"/>
    <s v="Beloeil"/>
    <d v="2019-09-07T00:00:00"/>
    <d v="2019-09-07T00:00:00"/>
    <s v="13h45"/>
    <m/>
    <s v="Tentative de suicide"/>
    <s v="Oui"/>
    <n v="43"/>
    <x v="1"/>
    <n v="66"/>
  </r>
  <r>
    <s v="190904-025"/>
    <n v="2"/>
    <s v="Beloeil"/>
    <d v="2019-09-04T00:00:00"/>
    <d v="2019-09-04T00:00:00"/>
    <s v="20h15"/>
    <m/>
    <s v="P.38 (non-consentant)"/>
    <s v="Oui"/>
    <n v="38"/>
    <x v="1"/>
    <n v="33"/>
  </r>
  <r>
    <s v="190903-033"/>
    <n v="2"/>
    <s v="Beloeil"/>
    <d v="2019-09-03T00:00:00"/>
    <d v="2019-09-03T00:00:00"/>
    <s v="16h20"/>
    <m/>
    <s v="Danger faible"/>
    <s v="Non"/>
    <m/>
    <x v="0"/>
    <n v="23"/>
  </r>
  <r>
    <s v="190901-025"/>
    <n v="2"/>
    <s v="Beloeil"/>
    <d v="2019-09-01T00:00:00"/>
    <d v="2019-09-01T00:00:00"/>
    <s v="16h55"/>
    <m/>
    <s v="Tentative de suicide"/>
    <s v="Oui"/>
    <n v="47"/>
    <x v="1"/>
    <n v="24"/>
  </r>
  <r>
    <s v="190823-028"/>
    <n v="2"/>
    <s v="Beloeil"/>
    <d v="2019-08-28T00:00:00"/>
    <d v="2019-08-28T00:00:00"/>
    <s v="18h20"/>
    <m/>
    <s v="Tentative de suicide"/>
    <s v="Oui"/>
    <m/>
    <x v="0"/>
    <n v="42"/>
  </r>
  <r>
    <s v="190826-035"/>
    <n v="2"/>
    <s v="Beloeil"/>
    <d v="2019-08-26T00:00:00"/>
    <d v="2019-08-26T00:00:00"/>
    <s v="02h00"/>
    <m/>
    <s v="P.38 (non-consentant)"/>
    <s v="Oui"/>
    <n v="48"/>
    <x v="1"/>
    <n v="15"/>
  </r>
  <r>
    <s v="190826-017"/>
    <n v="2"/>
    <s v="Beloeil"/>
    <d v="2019-08-26T00:00:00"/>
    <d v="2019-08-26T00:00:00"/>
    <s v="15h30"/>
    <s v="DPJ/CAFE"/>
    <s v="Absence de danger"/>
    <s v="Non"/>
    <m/>
    <x v="1"/>
    <n v="9"/>
  </r>
  <r>
    <s v="190821-002"/>
    <n v="2"/>
    <s v="Beloeil"/>
    <d v="2019-08-21T00:00:00"/>
    <d v="2019-08-21T00:00:00"/>
    <s v="02h20"/>
    <m/>
    <s v="Danger modéré"/>
    <s v="Oui"/>
    <n v="27"/>
    <x v="0"/>
    <n v="25"/>
  </r>
  <r>
    <s v="190819-012"/>
    <n v="2"/>
    <s v="Beloeil"/>
    <d v="2019-08-20T00:00:00"/>
    <d v="2019-08-20T00:00:00"/>
    <s v="08h00"/>
    <s v="ACCÈS"/>
    <s v="Danger faible"/>
    <s v="Non"/>
    <m/>
    <x v="1"/>
    <n v="57"/>
  </r>
  <r>
    <s v="180816-005"/>
    <n v="2"/>
    <s v="Beloeil"/>
    <d v="2019-08-16T00:00:00"/>
    <d v="2019-08-16T00:00:00"/>
    <s v="06h45"/>
    <m/>
    <s v="Danger grave et immédiat"/>
    <s v="Oui"/>
    <n v="50"/>
    <x v="0"/>
    <n v="29"/>
  </r>
  <r>
    <s v="190816-030"/>
    <n v="2"/>
    <s v="Beloeil"/>
    <d v="2019-08-16T00:00:00"/>
    <d v="2019-08-16T00:00:00"/>
    <s v="15h30"/>
    <s v="DIVERS"/>
    <s v="P.38 (non-consentant)"/>
    <s v="Oui"/>
    <m/>
    <x v="0"/>
    <n v="51"/>
  </r>
  <r>
    <s v="190808-021"/>
    <n v="2"/>
    <s v="Beloeil"/>
    <d v="2019-08-08T00:00:00"/>
    <d v="2019-08-08T00:00:00"/>
    <s v="17h45"/>
    <m/>
    <s v="P.38 (non-consentant)"/>
    <s v="Oui"/>
    <n v="40"/>
    <x v="0"/>
    <n v="57"/>
  </r>
  <r>
    <s v="190802-002"/>
    <n v="2"/>
    <s v="Beloeil"/>
    <d v="2019-08-02T00:00:00"/>
    <d v="2019-08-02T00:00:00"/>
    <s v="03h30"/>
    <m/>
    <s v="Danger modéré"/>
    <s v="Oui"/>
    <n v="50"/>
    <x v="1"/>
    <n v="40"/>
  </r>
  <r>
    <s v="190731-030"/>
    <n v="2"/>
    <s v="Beloeil"/>
    <d v="2019-07-31T00:00:00"/>
    <d v="2019-07-31T00:00:00"/>
    <s v="21h12"/>
    <m/>
    <s v="P.38 (non-consentant)"/>
    <s v="Oui"/>
    <n v="70"/>
    <x v="0"/>
    <n v="17"/>
  </r>
  <r>
    <s v="190728-019"/>
    <n v="2"/>
    <s v="Beloeil"/>
    <d v="2019-07-28T00:00:00"/>
    <d v="2019-07-28T00:00:00"/>
    <s v="17h21"/>
    <m/>
    <s v="P.38 (non-consentant)"/>
    <s v="Oui"/>
    <n v="22"/>
    <x v="1"/>
    <n v="30"/>
  </r>
  <r>
    <s v="190717-023"/>
    <n v="2"/>
    <s v="Beloeil"/>
    <d v="2019-07-17T00:00:00"/>
    <d v="2019-07-17T00:00:00"/>
    <s v="14h55"/>
    <m/>
    <s v="Tentative de suicide"/>
    <s v="Oui"/>
    <n v="52"/>
    <x v="1"/>
    <n v="55"/>
  </r>
  <r>
    <s v="190715-002"/>
    <n v="2"/>
    <s v="Beloeil"/>
    <d v="2019-07-15T00:00:00"/>
    <d v="2019-07-15T00:00:00"/>
    <s v="02h45"/>
    <m/>
    <s v="P.38 (non-consentant)"/>
    <s v="Oui"/>
    <n v="24"/>
    <x v="1"/>
    <n v="39"/>
  </r>
  <r>
    <s v="190712-005"/>
    <n v="2"/>
    <s v="Beloeil"/>
    <d v="2019-07-12T00:00:00"/>
    <d v="2019-07-12T00:00:00"/>
    <s v="03H53"/>
    <m/>
    <s v="P.38 (non-consentant)"/>
    <s v="Oui"/>
    <n v="19"/>
    <x v="1"/>
    <n v="22"/>
  </r>
  <r>
    <s v="190711-028"/>
    <n v="2"/>
    <s v="Beloeil"/>
    <d v="2019-07-11T00:00:00"/>
    <d v="2019-07-11T00:00:00"/>
    <s v="19h26"/>
    <m/>
    <s v="P.38 (non-consentant)"/>
    <s v="Oui"/>
    <n v="31"/>
    <x v="0"/>
    <n v="40"/>
  </r>
  <r>
    <s v="190709-028"/>
    <n v="2"/>
    <s v="Beloeil"/>
    <d v="2019-07-09T00:00:00"/>
    <d v="2019-07-09T00:00:00"/>
    <s v="21h15"/>
    <m/>
    <s v="Danger grave et immédiat"/>
    <s v="Oui"/>
    <n v="26"/>
    <x v="0"/>
    <n v="57"/>
  </r>
  <r>
    <s v="190629-006"/>
    <n v="2"/>
    <s v="Beloeil"/>
    <d v="2019-06-29T00:00:00"/>
    <d v="2019-06-29T00:00:00"/>
    <s v="04H46"/>
    <m/>
    <s v="Danger modéré"/>
    <s v="Oui"/>
    <n v="51"/>
    <x v="1"/>
    <n v="19"/>
  </r>
  <r>
    <s v="190628-002"/>
    <n v="2"/>
    <s v="Beloeil"/>
    <d v="2019-06-28T00:00:00"/>
    <d v="2019-06-28T00:00:00"/>
    <s v="01H40"/>
    <m/>
    <s v="P.38 (non-consentant)"/>
    <s v="Oui"/>
    <s v="1H54"/>
    <x v="1"/>
    <n v="33"/>
  </r>
  <r>
    <s v="190626-038"/>
    <n v="2"/>
    <s v="Beloeil"/>
    <d v="2019-06-26T00:00:00"/>
    <d v="2019-06-26T00:00:00"/>
    <s v="22h44"/>
    <m/>
    <s v="Danger modéré"/>
    <s v="Oui"/>
    <n v="25"/>
    <x v="1"/>
    <n v="20"/>
  </r>
  <r>
    <s v="190625-022"/>
    <n v="2"/>
    <s v="Beloeil"/>
    <d v="2019-06-25T00:00:00"/>
    <d v="2019-06-25T00:00:00"/>
    <s v="17h20"/>
    <m/>
    <s v="P.38 (non-consentant)"/>
    <s v="Oui"/>
    <n v="40"/>
    <x v="1"/>
    <n v="39"/>
  </r>
  <r>
    <s v="190621-023a"/>
    <n v="2"/>
    <s v="Beloeil"/>
    <d v="2019-06-21T00:00:00"/>
    <d v="2019-06-21T00:00:00"/>
    <s v="15h33"/>
    <m/>
    <s v="P.38 (non-consentant)"/>
    <s v="Oui"/>
    <n v="26"/>
    <x v="1"/>
    <n v="88"/>
  </r>
  <r>
    <s v="190613-029"/>
    <n v="2"/>
    <s v="Beloeil"/>
    <d v="2019-06-13T00:00:00"/>
    <d v="2019-06-13T00:00:00"/>
    <s v="17h27"/>
    <m/>
    <s v="Danger grave et immédiat"/>
    <s v="Oui"/>
    <n v="21"/>
    <x v="0"/>
    <n v="55"/>
  </r>
  <r>
    <s v="190611-046"/>
    <n v="2"/>
    <s v="Beloeil"/>
    <d v="2019-06-11T00:00:00"/>
    <d v="2019-06-11T00:00:00"/>
    <s v="20H57"/>
    <s v="DPJ/CAFE"/>
    <s v="Danger faible"/>
    <s v="Non"/>
    <m/>
    <x v="1"/>
    <n v="15"/>
  </r>
  <r>
    <s v="190607-015"/>
    <n v="2"/>
    <s v="Beloeil"/>
    <d v="2019-06-07T00:00:00"/>
    <d v="2019-06-07T00:00:00"/>
    <s v="10h40"/>
    <m/>
    <s v="P.38 (non-consentant)"/>
    <s v="Oui"/>
    <n v="65"/>
    <x v="1"/>
    <n v="41"/>
  </r>
  <r>
    <s v="190604-029"/>
    <n v="2"/>
    <s v="Beloeil"/>
    <d v="2019-06-04T00:00:00"/>
    <d v="2019-06-04T00:00:00"/>
    <s v="17h28"/>
    <m/>
    <s v="P.38 (non-consentant)"/>
    <s v="Oui"/>
    <n v="40"/>
    <x v="1"/>
    <n v="41"/>
  </r>
  <r>
    <s v="190601-021"/>
    <n v="2"/>
    <s v="Beloeil"/>
    <d v="2019-06-01T00:00:00"/>
    <d v="2019-06-01T00:00:00"/>
    <s v="20h35"/>
    <m/>
    <s v="P.38 (non-consentant)"/>
    <s v="Oui"/>
    <n v="40"/>
    <x v="1"/>
    <n v="47"/>
  </r>
  <r>
    <s v="190531-035"/>
    <n v="2"/>
    <s v="Beloeil"/>
    <d v="2019-05-31T00:00:00"/>
    <d v="2019-05-31T00:00:00"/>
    <s v="21h19"/>
    <s v="DPJ/CAFE"/>
    <s v="Danger faible"/>
    <s v="Non"/>
    <m/>
    <x v="0"/>
    <n v="15"/>
  </r>
  <r>
    <s v="190527-020"/>
    <n v="2"/>
    <s v="Beloeil"/>
    <d v="2019-05-27T00:00:00"/>
    <d v="2019-05-27T00:00:00"/>
    <s v="20h25"/>
    <m/>
    <s v="P.38 (non-consentant)"/>
    <s v="Oui"/>
    <n v="48"/>
    <x v="0"/>
    <n v="23"/>
  </r>
  <r>
    <s v="190527-010"/>
    <n v="2"/>
    <s v="Beloeil"/>
    <d v="2019-05-27T00:00:00"/>
    <d v="2019-05-27T00:00:00"/>
    <s v="14h07"/>
    <m/>
    <m/>
    <s v="Oui"/>
    <n v="61"/>
    <x v="1"/>
    <n v="32"/>
  </r>
  <r>
    <s v="190525-006"/>
    <n v="2"/>
    <s v="Beloeil"/>
    <d v="2019-05-25T00:00:00"/>
    <d v="2019-05-25T00:00:00"/>
    <s v="07h26"/>
    <m/>
    <s v="Danger faible"/>
    <s v="Oui"/>
    <m/>
    <x v="0"/>
    <n v="65"/>
  </r>
  <r>
    <s v="190524-029"/>
    <n v="2"/>
    <s v="Beloeil"/>
    <d v="2019-05-24T00:00:00"/>
    <d v="2019-05-24T00:00:00"/>
    <s v="19h40"/>
    <m/>
    <s v="Tentative de suicide"/>
    <s v="Oui"/>
    <n v="33"/>
    <x v="0"/>
    <n v="55"/>
  </r>
  <r>
    <s v="190518-018"/>
    <n v="2"/>
    <s v="Beloeil"/>
    <d v="2019-05-18T00:00:00"/>
    <d v="2019-05-18T00:00:00"/>
    <s v="20h54"/>
    <m/>
    <s v="P.38 (non-consentant)"/>
    <s v="Oui"/>
    <n v="20"/>
    <x v="1"/>
    <n v="47"/>
  </r>
  <r>
    <s v="190511-017"/>
    <n v="2"/>
    <s v="Beloeil"/>
    <d v="2019-05-11T00:00:00"/>
    <d v="2019-05-11T00:00:00"/>
    <s v="17h27"/>
    <m/>
    <s v="P.38 (non-consentant)"/>
    <s v="Oui"/>
    <n v="20"/>
    <x v="1"/>
    <n v="66"/>
  </r>
  <r>
    <s v="190510-001"/>
    <n v="2"/>
    <s v="Beloeil"/>
    <d v="2019-05-10T00:00:00"/>
    <d v="2019-05-10T00:00:00"/>
    <s v="04h06"/>
    <m/>
    <s v="P.38 (non-consentant)"/>
    <s v="Oui"/>
    <m/>
    <x v="0"/>
    <n v="48"/>
  </r>
  <r>
    <s v="190510-004"/>
    <n v="2"/>
    <s v="Beloeil"/>
    <d v="2019-05-10T00:00:00"/>
    <d v="2019-05-10T00:00:00"/>
    <s v="07h56"/>
    <m/>
    <s v="P.38 (non-consentant)"/>
    <s v="Oui"/>
    <n v="26"/>
    <x v="0"/>
    <n v="29"/>
  </r>
  <r>
    <s v="190506-043"/>
    <n v="2"/>
    <s v="Beloeil"/>
    <d v="2019-05-06T00:00:00"/>
    <d v="2019-05-06T00:00:00"/>
    <s v="23h10"/>
    <s v="DPJ/CAFE"/>
    <m/>
    <s v="Non"/>
    <m/>
    <x v="1"/>
    <n v="15"/>
  </r>
  <r>
    <s v="190501-011"/>
    <n v="2"/>
    <s v="Beloeil"/>
    <d v="2019-05-02T00:00:00"/>
    <d v="2019-05-02T00:00:00"/>
    <s v="11h38"/>
    <m/>
    <s v="P.38 (non-consentant)"/>
    <s v="Oui"/>
    <n v="32"/>
    <x v="1"/>
    <n v="47"/>
  </r>
  <r>
    <s v="190429-008"/>
    <n v="2"/>
    <s v="Beloeil"/>
    <d v="2019-04-29T00:00:00"/>
    <d v="2019-04-29T00:00:00"/>
    <s v="10h22"/>
    <m/>
    <s v="Danger modéré"/>
    <m/>
    <m/>
    <x v="1"/>
    <n v="35"/>
  </r>
  <r>
    <s v="190428-013"/>
    <n v="2"/>
    <s v="Beloeil"/>
    <d v="2019-04-28T00:00:00"/>
    <d v="2019-04-28T00:00:00"/>
    <s v="18h13"/>
    <s v="ACCÈS"/>
    <s v="Absence de danger"/>
    <s v="Non"/>
    <m/>
    <x v="1"/>
    <n v="28"/>
  </r>
  <r>
    <s v="190427-002"/>
    <n v="2"/>
    <s v="Beloeil"/>
    <d v="2019-04-27T00:00:00"/>
    <d v="2019-04-27T00:00:00"/>
    <s v="01h00"/>
    <m/>
    <s v="Tentative de suicide"/>
    <s v="Oui"/>
    <n v="30"/>
    <x v="1"/>
    <n v="60"/>
  </r>
  <r>
    <s v="190426-011"/>
    <n v="2"/>
    <s v="Beloeil"/>
    <d v="2019-04-26T00:00:00"/>
    <d v="2019-04-26T00:00:00"/>
    <s v="11h23"/>
    <m/>
    <s v="P.38 (non-consentant)"/>
    <s v="Oui"/>
    <n v="22"/>
    <x v="1"/>
    <n v="49"/>
  </r>
  <r>
    <s v="190421-023"/>
    <n v="2"/>
    <s v="Beloeil"/>
    <d v="2019-04-21T00:00:00"/>
    <d v="2019-04-21T00:00:00"/>
    <s v="19h00"/>
    <m/>
    <s v="P.38 (non-consentant)"/>
    <s v="Oui"/>
    <s v="?"/>
    <x v="1"/>
    <n v="24"/>
  </r>
  <r>
    <s v="190420-019"/>
    <n v="2"/>
    <s v="Beloeil"/>
    <d v="2019-04-20T00:00:00"/>
    <d v="2019-04-20T00:00:00"/>
    <s v="16h55"/>
    <m/>
    <s v="Danger faible"/>
    <s v="Non"/>
    <m/>
    <x v="0"/>
    <n v="56"/>
  </r>
  <r>
    <s v="190418-021"/>
    <n v="2"/>
    <s v="Beloeil"/>
    <d v="2019-04-18T00:00:00"/>
    <d v="2019-04-18T00:00:00"/>
    <s v="17h35"/>
    <m/>
    <s v="P.38 (non-consentant)"/>
    <s v="Oui"/>
    <s v="?"/>
    <x v="0"/>
    <n v="33"/>
  </r>
  <r>
    <s v="190417-022"/>
    <n v="2"/>
    <s v="Beloeil"/>
    <d v="2019-04-18T00:00:00"/>
    <d v="2019-04-18T00:00:00"/>
    <s v="18h16"/>
    <m/>
    <s v="P.38 (non-consentant)"/>
    <s v="Oui"/>
    <n v="52"/>
    <x v="0"/>
    <n v="49"/>
  </r>
  <r>
    <s v="190417-006"/>
    <n v="2"/>
    <s v="Beloeil"/>
    <d v="2019-04-17T00:00:00"/>
    <d v="2019-04-17T00:00:00"/>
    <s v="10h00"/>
    <m/>
    <s v="P.38 (non-consentant)"/>
    <s v="Oui"/>
    <n v="45"/>
    <x v="1"/>
    <n v="20"/>
  </r>
  <r>
    <s v="190412-030"/>
    <n v="2"/>
    <s v="Beloeil"/>
    <d v="2019-04-12T00:00:00"/>
    <d v="2019-04-12T00:00:00"/>
    <s v="23h06"/>
    <m/>
    <s v="P.38 (non-consentant)"/>
    <s v="Non"/>
    <m/>
    <x v="0"/>
    <n v="56"/>
  </r>
  <r>
    <s v="190411-025"/>
    <n v="2"/>
    <s v="Beloeil"/>
    <d v="2019-04-11T00:00:00"/>
    <d v="2019-04-11T00:00:00"/>
    <s v="22h23"/>
    <m/>
    <s v="P.38 (non-consentant)"/>
    <s v="Oui"/>
    <n v="27"/>
    <x v="1"/>
    <n v="32"/>
  </r>
  <r>
    <s v="190403-014"/>
    <n v="2"/>
    <s v="Beloeil"/>
    <d v="2019-04-03T00:00:00"/>
    <d v="2019-04-03T00:00:00"/>
    <s v="14h00"/>
    <s v="DPJ/CAFE"/>
    <s v="Absence de danger"/>
    <s v="Non"/>
    <m/>
    <x v="0"/>
    <n v="13"/>
  </r>
  <r>
    <s v="190331-011"/>
    <n v="2"/>
    <s v="Beloeil"/>
    <d v="2019-03-31T00:00:00"/>
    <d v="2019-03-31T00:00:00"/>
    <s v="20h15"/>
    <m/>
    <s v="P.38 (non-consentant)"/>
    <s v="Oui"/>
    <n v="45"/>
    <x v="0"/>
    <n v="24"/>
  </r>
  <r>
    <s v="190329-001"/>
    <n v="2"/>
    <s v="Beloeil"/>
    <d v="2019-03-29T00:00:00"/>
    <d v="2019-03-29T00:00:00"/>
    <s v="01h11"/>
    <m/>
    <s v="Danger faible"/>
    <s v="Non"/>
    <m/>
    <x v="1"/>
    <n v="38"/>
  </r>
  <r>
    <s v="190324-022"/>
    <n v="2"/>
    <s v="Beloeil"/>
    <d v="2019-03-24T00:00:00"/>
    <d v="2019-03-24T00:00:00"/>
    <s v="23h40"/>
    <m/>
    <s v="Danger grave et immédiat"/>
    <s v="Oui"/>
    <n v="15"/>
    <x v="0"/>
    <n v="33"/>
  </r>
  <r>
    <s v="190323-003"/>
    <n v="2"/>
    <s v="Beloeil"/>
    <d v="2019-03-23T00:00:00"/>
    <d v="2019-03-23T00:00:00"/>
    <s v="01h13"/>
    <m/>
    <s v="Tentative de suicide"/>
    <s v="Oui"/>
    <n v="50"/>
    <x v="0"/>
    <n v="48"/>
  </r>
  <r>
    <s v="190304-032"/>
    <n v="2"/>
    <s v="Beloeil"/>
    <d v="2019-03-06T00:00:00"/>
    <d v="2019-03-06T00:00:00"/>
    <s v="23h30"/>
    <m/>
    <s v="P.38 (non-consentant)"/>
    <s v="Oui"/>
    <n v="85"/>
    <x v="1"/>
    <n v="19"/>
  </r>
  <r>
    <s v="190302-004"/>
    <n v="2"/>
    <s v="Beloeil"/>
    <d v="2019-03-05T00:00:00"/>
    <d v="2019-03-05T00:00:00"/>
    <s v="04h20"/>
    <m/>
    <s v="Danger grave et immédiat"/>
    <s v="Oui"/>
    <n v="71"/>
    <x v="0"/>
    <n v="35"/>
  </r>
  <r>
    <s v="190206-015"/>
    <n v="2"/>
    <s v="Beloeil"/>
    <d v="2019-02-06T00:00:00"/>
    <d v="2019-02-06T00:00:00"/>
    <s v="12h00"/>
    <s v="CCPSHRR"/>
    <s v="Absence de danger"/>
    <s v="Non"/>
    <m/>
    <x v="0"/>
    <n v="28"/>
  </r>
  <r>
    <s v="190204-032"/>
    <n v="2"/>
    <s v="Beloeil"/>
    <d v="2019-02-04T00:00:00"/>
    <d v="2019-02-04T00:00:00"/>
    <s v="22h30"/>
    <m/>
    <s v="P.38 (non-consentant)"/>
    <s v="Oui"/>
    <n v="12"/>
    <x v="1"/>
    <n v="37"/>
  </r>
  <r>
    <s v="190127-08"/>
    <n v="2"/>
    <s v="Beloeil"/>
    <d v="2019-01-27T00:00:00"/>
    <d v="2019-01-27T00:00:00"/>
    <s v="13h45"/>
    <m/>
    <s v="Danger modéré"/>
    <s v="Oui"/>
    <n v="40"/>
    <x v="0"/>
    <n v="19"/>
  </r>
  <r>
    <s v="190125-021"/>
    <n v="2"/>
    <s v="Beloeil"/>
    <d v="2019-01-25T00:00:00"/>
    <d v="2019-01-25T00:00:00"/>
    <s v="16h40"/>
    <m/>
    <s v="P.38 (non-consentant)"/>
    <s v="Oui"/>
    <n v="39"/>
    <x v="1"/>
    <n v="32"/>
  </r>
  <r>
    <s v="191230-014"/>
    <n v="2"/>
    <s v="McMasterville"/>
    <d v="2019-12-30T00:00:00"/>
    <d v="2019-12-30T00:00:00"/>
    <s v="16h30"/>
    <s v="ACCÈS"/>
    <s v="Absence de danger"/>
    <s v="Non"/>
    <m/>
    <x v="1"/>
    <n v="27"/>
  </r>
  <r>
    <s v="191224-016a"/>
    <n v="2"/>
    <s v="McMasterville"/>
    <d v="2019-12-24T00:00:00"/>
    <d v="2019-12-24T00:00:00"/>
    <s v="22h00"/>
    <s v="ACCÈS"/>
    <s v="P.38 (non-consentant)"/>
    <s v="Oui"/>
    <n v="32"/>
    <x v="0"/>
    <n v="34"/>
  </r>
  <r>
    <s v="191217-035"/>
    <n v="2"/>
    <s v="McMasterville"/>
    <d v="2019-12-17T00:00:00"/>
    <d v="2019-12-17T00:00:00"/>
    <s v="22H10"/>
    <s v="ACCÈS"/>
    <s v="Danger faible"/>
    <s v="Non"/>
    <m/>
    <x v="1"/>
    <n v="27"/>
  </r>
  <r>
    <s v="191213-007"/>
    <n v="2"/>
    <s v="McMasterville"/>
    <d v="2019-12-13T00:00:00"/>
    <d v="2019-12-13T00:00:00"/>
    <s v="10h08"/>
    <s v="ACCÈS"/>
    <s v="Danger faible"/>
    <s v="Non"/>
    <m/>
    <x v="0"/>
    <n v="21"/>
  </r>
  <r>
    <s v="191206-001"/>
    <n v="2"/>
    <s v="McMasterville"/>
    <d v="2019-12-06T00:00:00"/>
    <d v="2019-12-06T00:00:00"/>
    <s v="03h13"/>
    <s v="ACCÈS"/>
    <s v="Danger faible"/>
    <s v="Non"/>
    <m/>
    <x v="1"/>
    <n v="24"/>
  </r>
  <r>
    <s v="191109-010"/>
    <n v="2"/>
    <s v="McMasterville"/>
    <d v="2019-11-09T00:00:00"/>
    <d v="2019-11-09T00:00:00"/>
    <s v="09h30"/>
    <s v="ACCÈS"/>
    <s v="P.38 (non-consentant)"/>
    <s v="Oui"/>
    <n v="33"/>
    <x v="1"/>
    <n v="30"/>
  </r>
  <r>
    <s v="191010-025"/>
    <n v="2"/>
    <s v="McMasterville"/>
    <d v="2019-10-10T00:00:00"/>
    <d v="2019-10-10T00:00:00"/>
    <s v="18h02"/>
    <s v="DPJ/CAFE"/>
    <s v="Absence de danger"/>
    <s v="Non"/>
    <m/>
    <x v="1"/>
    <n v="13"/>
  </r>
  <r>
    <s v="190925-017"/>
    <n v="2"/>
    <s v="McMasterville"/>
    <d v="2019-09-25T00:00:00"/>
    <d v="2019-09-25T00:00:00"/>
    <s v="14h27"/>
    <s v="CCPSHRR"/>
    <s v="Danger grave mais non immédiat"/>
    <s v="Oui"/>
    <n v="30"/>
    <x v="1"/>
    <n v="63"/>
  </r>
  <r>
    <s v="190916-027"/>
    <n v="2"/>
    <s v="McMasterville"/>
    <d v="2019-09-16T00:00:00"/>
    <d v="2019-09-16T00:00:00"/>
    <s v="18h46"/>
    <s v="ACCÈS"/>
    <s v="P.38 (non-consentant)"/>
    <s v="Oui"/>
    <n v="25"/>
    <x v="1"/>
    <n v="41"/>
  </r>
  <r>
    <s v="190910-028"/>
    <n v="2"/>
    <s v="McMasterville"/>
    <d v="2019-09-10T00:00:00"/>
    <d v="2019-09-10T00:00:00"/>
    <s v="23h45"/>
    <s v="CCPSHRR"/>
    <s v="Danger faible"/>
    <s v="Non"/>
    <m/>
    <x v="0"/>
    <n v="71"/>
  </r>
  <r>
    <s v="190826-020"/>
    <n v="2"/>
    <s v="McMasterville"/>
    <d v="2019-08-26T00:00:00"/>
    <d v="2019-08-26T00:00:00"/>
    <s v="18h06"/>
    <m/>
    <s v="Danger grave et immédiat"/>
    <s v="Oui"/>
    <m/>
    <x v="1"/>
    <n v="30"/>
  </r>
  <r>
    <s v="190825-001"/>
    <n v="2"/>
    <s v="McMasterville"/>
    <d v="2019-08-25T00:00:00"/>
    <d v="2019-08-25T00:00:00"/>
    <s v="00h50"/>
    <m/>
    <s v="Tentative de suicide"/>
    <s v="Oui"/>
    <n v="30"/>
    <x v="1"/>
    <n v="27"/>
  </r>
  <r>
    <s v="190819-026"/>
    <n v="2"/>
    <s v="McMasterville"/>
    <d v="2019-08-20T00:00:00"/>
    <d v="2019-08-20T00:00:00"/>
    <s v="00h00"/>
    <m/>
    <s v="Danger grave et immédiat"/>
    <s v="Oui"/>
    <n v="33"/>
    <x v="1"/>
    <n v="19"/>
  </r>
  <r>
    <s v="190811-003"/>
    <n v="2"/>
    <s v="McMasterville"/>
    <d v="2019-08-11T00:00:00"/>
    <d v="2019-08-11T00:00:00"/>
    <s v="01h42"/>
    <m/>
    <s v="P.38 (non-consentant)"/>
    <s v="Oui"/>
    <n v="18"/>
    <x v="1"/>
    <n v="37"/>
  </r>
  <r>
    <s v="190810-015"/>
    <n v="2"/>
    <s v="McMasterville"/>
    <d v="2019-08-10T00:00:00"/>
    <d v="2019-08-10T00:00:00"/>
    <s v="19h43"/>
    <m/>
    <s v="P.38 (non-consentant)"/>
    <s v="Oui"/>
    <n v="32"/>
    <x v="1"/>
    <n v="62"/>
  </r>
  <r>
    <s v="190808-020"/>
    <n v="2"/>
    <s v="McMasterville"/>
    <d v="2019-08-08T00:00:00"/>
    <d v="2019-08-08T00:00:00"/>
    <s v="17h19"/>
    <m/>
    <s v="P.38 (non-consentant)"/>
    <s v="Oui"/>
    <n v="32"/>
    <x v="1"/>
    <n v="53"/>
  </r>
  <r>
    <s v="190808-022a"/>
    <n v="2"/>
    <s v="McMasterville"/>
    <d v="2019-08-08T00:00:00"/>
    <d v="2019-08-08T00:00:00"/>
    <s v="18h00"/>
    <m/>
    <s v="P.38 (non-consentant)"/>
    <s v="Oui"/>
    <n v="46"/>
    <x v="1"/>
    <n v="27"/>
  </r>
  <r>
    <s v="190802-006"/>
    <n v="2"/>
    <s v="McMasterville"/>
    <d v="2019-08-02T00:00:00"/>
    <d v="2019-08-02T00:00:00"/>
    <s v="09h23"/>
    <m/>
    <s v="P.38 (non-consentant)"/>
    <s v="Oui"/>
    <n v="52"/>
    <x v="1"/>
    <n v="62"/>
  </r>
  <r>
    <s v="190801-003"/>
    <n v="2"/>
    <s v="McMasterville"/>
    <d v="2019-08-01T00:00:00"/>
    <d v="2019-08-01T00:00:00"/>
    <s v="2h30"/>
    <m/>
    <s v="P.38 (non-consentant)"/>
    <s v="Oui"/>
    <n v="38"/>
    <x v="1"/>
    <n v="26"/>
  </r>
  <r>
    <s v="190801-028a"/>
    <n v="2"/>
    <s v="McMasterville"/>
    <d v="2019-08-01T00:00:00"/>
    <d v="2019-08-01T00:00:00"/>
    <s v="20h45"/>
    <s v="ACCÈS"/>
    <s v="P.38 (non-consentant)"/>
    <s v="Oui"/>
    <n v="36"/>
    <x v="1"/>
    <n v="53"/>
  </r>
  <r>
    <s v="190720-010"/>
    <n v="2"/>
    <s v="McMasterville"/>
    <d v="2019-07-20T00:00:00"/>
    <d v="2019-07-20T00:00:00"/>
    <s v="14h36"/>
    <m/>
    <s v="Danger modéré"/>
    <s v="Non"/>
    <m/>
    <x v="0"/>
    <n v="42"/>
  </r>
  <r>
    <s v="190602-023"/>
    <n v="2"/>
    <s v="McMasterville"/>
    <d v="2019-06-02T00:00:00"/>
    <d v="2019-06-02T00:00:00"/>
    <s v="23h51"/>
    <m/>
    <m/>
    <s v="Oui"/>
    <n v="45"/>
    <x v="1"/>
    <n v="22"/>
  </r>
  <r>
    <s v="190522-013"/>
    <n v="2"/>
    <s v="McMasterville"/>
    <d v="2019-05-22T00:00:00"/>
    <d v="2019-05-22T00:00:00"/>
    <s v="14h20"/>
    <m/>
    <s v="Danger grave et immédiat"/>
    <s v="Oui"/>
    <n v="64"/>
    <x v="1"/>
    <n v="30"/>
  </r>
  <r>
    <s v="190514-013"/>
    <n v="2"/>
    <s v="McMasterville"/>
    <d v="2019-05-14T00:00:00"/>
    <d v="2019-05-14T00:00:00"/>
    <s v="12h20"/>
    <m/>
    <s v="P.38 (non-consentant)"/>
    <s v="Oui"/>
    <n v="20"/>
    <x v="1"/>
    <n v="79"/>
  </r>
  <r>
    <s v="190514-025"/>
    <n v="2"/>
    <s v="McMasterville"/>
    <d v="2019-05-14T00:00:00"/>
    <d v="2019-05-14T00:00:00"/>
    <s v="18h38"/>
    <m/>
    <s v="Danger faible"/>
    <s v="Oui"/>
    <m/>
    <x v="1"/>
    <n v="77"/>
  </r>
  <r>
    <s v="190512-020"/>
    <n v="2"/>
    <s v="McMasterville"/>
    <d v="2019-05-12T00:00:00"/>
    <d v="2019-05-12T00:00:00"/>
    <s v="16h28"/>
    <m/>
    <s v="P.38 (non-consentant)"/>
    <s v="Oui"/>
    <n v="16"/>
    <x v="1"/>
    <n v="31"/>
  </r>
  <r>
    <s v="190429-009"/>
    <n v="2"/>
    <s v="McMasterville"/>
    <d v="2019-04-29T00:00:00"/>
    <d v="2019-04-29T00:00:00"/>
    <s v="09h38"/>
    <m/>
    <m/>
    <s v="Oui"/>
    <m/>
    <x v="0"/>
    <n v="38"/>
  </r>
  <r>
    <s v="190421-001"/>
    <n v="2"/>
    <s v="McMasterville"/>
    <d v="2019-04-21T00:00:00"/>
    <d v="2019-04-21T00:00:00"/>
    <s v="01h09"/>
    <m/>
    <s v="P.38 (non-consentant)"/>
    <s v="Oui"/>
    <n v="38"/>
    <x v="0"/>
    <n v="22"/>
  </r>
  <r>
    <s v="190419-001"/>
    <n v="2"/>
    <s v="McMasterville"/>
    <d v="2019-04-19T00:00:00"/>
    <d v="2019-04-19T00:00:00"/>
    <s v="14h35"/>
    <m/>
    <s v="Danger grave et immédiat"/>
    <s v="Oui"/>
    <s v="?"/>
    <x v="1"/>
    <n v="62"/>
  </r>
  <r>
    <s v="190329-002"/>
    <n v="2"/>
    <s v="McMasterville"/>
    <d v="2019-03-29T00:00:00"/>
    <d v="2019-03-29T00:00:00"/>
    <s v="02h05"/>
    <m/>
    <s v="P.38 (non-consentant)"/>
    <s v="Oui"/>
    <n v="22"/>
    <x v="1"/>
    <n v="31"/>
  </r>
  <r>
    <s v="190323-027"/>
    <n v="2"/>
    <s v="McMasterville"/>
    <d v="2019-03-23T00:00:00"/>
    <d v="2019-03-23T00:00:00"/>
    <s v="17h35"/>
    <m/>
    <s v="Danger grave et immédiat"/>
    <s v="Oui"/>
    <n v="26"/>
    <x v="1"/>
    <n v="63"/>
  </r>
  <r>
    <s v="190313-006"/>
    <n v="2"/>
    <s v="McMasterville"/>
    <d v="2019-03-13T00:00:00"/>
    <d v="2019-03-13T00:00:00"/>
    <s v="09h27"/>
    <m/>
    <s v="P.38 (non-consentant)"/>
    <s v="Oui"/>
    <n v="39"/>
    <x v="1"/>
    <n v="66"/>
  </r>
  <r>
    <s v="190302-018"/>
    <n v="2"/>
    <s v="McMasterville"/>
    <d v="2019-03-06T00:00:00"/>
    <d v="2019-03-06T00:00:00"/>
    <s v="17h51"/>
    <m/>
    <s v="Danger modéré"/>
    <s v="Oui"/>
    <n v="129"/>
    <x v="1"/>
    <n v="15"/>
  </r>
  <r>
    <s v="190203-003"/>
    <n v="2"/>
    <s v="McMasterville"/>
    <d v="2019-02-03T00:00:00"/>
    <d v="2019-02-03T00:00:00"/>
    <s v="11h38"/>
    <m/>
    <s v="P.38 (non-consentant)"/>
    <s v="Oui"/>
    <n v="61"/>
    <x v="1"/>
    <n v="31"/>
  </r>
  <r>
    <s v="191222-017"/>
    <n v="2"/>
    <s v="Mont-Saint-Hilaire"/>
    <d v="2019-12-22T00:00:00"/>
    <d v="2019-12-22T00:00:00"/>
    <s v="18h15"/>
    <s v="ACCÈS"/>
    <s v="P.38 (non-consentant)"/>
    <s v="Oui"/>
    <n v="30"/>
    <x v="0"/>
    <n v="37"/>
  </r>
  <r>
    <s v="191222-014"/>
    <n v="2"/>
    <s v="Mont-Saint-Hilaire"/>
    <d v="2019-12-22T00:00:00"/>
    <d v="2019-12-22T00:00:00"/>
    <m/>
    <s v="ACCÈS"/>
    <s v="Danger faible"/>
    <s v="Non"/>
    <m/>
    <x v="0"/>
    <n v="54"/>
  </r>
  <r>
    <s v="191222-003"/>
    <n v="2"/>
    <s v="Mont-Saint-Hilaire"/>
    <d v="2019-12-22T00:00:00"/>
    <d v="2019-12-22T00:00:00"/>
    <s v="02h15"/>
    <s v="ACCÈS"/>
    <s v="Danger faible"/>
    <s v="Non"/>
    <m/>
    <x v="1"/>
    <n v="21"/>
  </r>
  <r>
    <s v="191221-03"/>
    <n v="2"/>
    <s v="Mont-Saint-Hilaire"/>
    <d v="2019-12-21T00:00:00"/>
    <d v="2019-12-21T00:00:00"/>
    <s v="03h30"/>
    <s v="CCPSHRR"/>
    <s v="Danger grave et immédiat"/>
    <s v="Oui"/>
    <n v="96"/>
    <x v="0"/>
    <n v="19"/>
  </r>
  <r>
    <s v="191219-022"/>
    <n v="2"/>
    <s v="Mont-Saint-Hilaire"/>
    <d v="2019-12-19T00:00:00"/>
    <d v="2019-12-19T00:00:00"/>
    <s v="15h00"/>
    <m/>
    <s v="P.38 (non-consentant)"/>
    <s v="Oui"/>
    <m/>
    <x v="0"/>
    <n v="66"/>
  </r>
  <r>
    <s v="191219-024"/>
    <n v="2"/>
    <s v="Mont-Saint-Hilaire"/>
    <d v="2019-12-19T00:00:00"/>
    <d v="2019-12-19T00:00:00"/>
    <s v="14h38"/>
    <s v="DPJ/CAFE"/>
    <s v="Danger faible"/>
    <s v="Non"/>
    <m/>
    <x v="1"/>
    <n v="14"/>
  </r>
  <r>
    <s v="191213-023"/>
    <n v="2"/>
    <s v="Mont-Saint-Hilaire"/>
    <d v="2019-12-13T00:00:00"/>
    <d v="2019-12-13T00:00:00"/>
    <s v="16h17"/>
    <s v="ACCÈS"/>
    <s v="P.38 (non-consentant)"/>
    <s v="Oui"/>
    <n v="28"/>
    <x v="1"/>
    <n v="32"/>
  </r>
  <r>
    <s v="191210-011a"/>
    <n v="2"/>
    <s v="Mont-Saint-Hilaire"/>
    <d v="2019-12-11T00:00:00"/>
    <d v="2019-12-11T00:00:00"/>
    <s v="10h45"/>
    <s v="ACCÈS"/>
    <s v="Danger faible"/>
    <s v="Non"/>
    <m/>
    <x v="0"/>
    <n v="37"/>
  </r>
  <r>
    <s v="191206-014"/>
    <n v="2"/>
    <s v="Mont-Saint-Hilaire"/>
    <d v="2019-12-06T00:00:00"/>
    <d v="2019-12-06T00:00:00"/>
    <s v="15h25"/>
    <s v="ACCÈS"/>
    <s v="Danger faible"/>
    <s v="Non"/>
    <m/>
    <x v="0"/>
    <n v="54"/>
  </r>
  <r>
    <s v="191205-022"/>
    <n v="2"/>
    <s v="Mont-Saint-Hilaire"/>
    <d v="2019-12-05T00:00:00"/>
    <d v="2019-12-05T00:00:00"/>
    <s v="13h10"/>
    <s v="DPJ/CAFE"/>
    <s v="P.38 (non-consentant)"/>
    <s v="Oui"/>
    <n v="34"/>
    <x v="0"/>
    <n v="15"/>
  </r>
  <r>
    <s v="191205-033"/>
    <n v="2"/>
    <s v="Mont-Saint-Hilaire"/>
    <d v="2019-12-05T00:00:00"/>
    <d v="2019-12-05T00:00:00"/>
    <s v="16h40"/>
    <s v="DPJ/CAFE"/>
    <s v="Danger grave et immédiat"/>
    <s v="Oui"/>
    <n v="30"/>
    <x v="1"/>
    <n v="16"/>
  </r>
  <r>
    <s v="191203-014"/>
    <n v="2"/>
    <s v="Mont-Saint-Hilaire"/>
    <d v="2019-12-03T00:00:00"/>
    <d v="2019-12-03T00:00:00"/>
    <s v="17h00"/>
    <s v="ACCÈS"/>
    <s v="P.38 (non-consentant)"/>
    <s v="Oui"/>
    <m/>
    <x v="1"/>
    <n v="40"/>
  </r>
  <r>
    <s v="191202-029"/>
    <n v="2"/>
    <s v="Mont-Saint-Hilaire"/>
    <d v="2019-12-02T00:00:00"/>
    <d v="2019-12-02T00:00:00"/>
    <s v="22h31"/>
    <s v="ACCÈS"/>
    <s v="Danger faible"/>
    <s v="Non"/>
    <m/>
    <x v="1"/>
    <n v="40"/>
  </r>
  <r>
    <s v="191129-010"/>
    <n v="2"/>
    <s v="Mont-Saint-Hilaire"/>
    <d v="2019-11-29T00:00:00"/>
    <d v="2019-11-29T00:00:00"/>
    <s v="13h10"/>
    <s v="DPJ/CAFE"/>
    <s v="Danger faible"/>
    <s v="Non"/>
    <m/>
    <x v="1"/>
    <n v="14"/>
  </r>
  <r>
    <s v="191126-014"/>
    <n v="2"/>
    <s v="Mont-Saint-Hilaire"/>
    <d v="2019-11-26T00:00:00"/>
    <d v="2019-11-26T00:00:00"/>
    <s v="14h49"/>
    <s v="DPJ/CAFE"/>
    <s v="Absence de danger"/>
    <s v="Non"/>
    <m/>
    <x v="1"/>
    <n v="12"/>
  </r>
  <r>
    <s v="191126-022"/>
    <n v="2"/>
    <s v="Mont-Saint-Hilaire"/>
    <d v="2019-11-26T00:00:00"/>
    <d v="2019-11-26T00:00:00"/>
    <s v="17h20"/>
    <s v="ACCÈS"/>
    <s v="Danger faible"/>
    <s v="Non"/>
    <m/>
    <x v="1"/>
    <n v="32"/>
  </r>
  <r>
    <s v="191124-010"/>
    <n v="2"/>
    <s v="Mont-Saint-Hilaire"/>
    <d v="2019-11-24T00:00:00"/>
    <d v="2019-11-24T00:00:00"/>
    <s v="11h13"/>
    <s v="ACCÈS"/>
    <s v="Absence de danger"/>
    <s v="Non"/>
    <m/>
    <x v="1"/>
    <n v="26"/>
  </r>
  <r>
    <s v="191122-021"/>
    <n v="2"/>
    <s v="Mont-Saint-Hilaire"/>
    <d v="2019-11-22T00:00:00"/>
    <d v="2019-11-22T00:00:00"/>
    <s v="16h45"/>
    <s v="ACCÈS"/>
    <s v="Absence de danger"/>
    <s v="Non"/>
    <m/>
    <x v="1"/>
    <n v="59"/>
  </r>
  <r>
    <s v="191121-018"/>
    <n v="2"/>
    <s v="Mont-Saint-Hilaire"/>
    <d v="2019-11-21T00:00:00"/>
    <d v="2019-11-21T00:00:00"/>
    <m/>
    <s v="ACCÈS"/>
    <s v="Danger faible"/>
    <s v="Non"/>
    <m/>
    <x v="0"/>
    <n v="29"/>
  </r>
  <r>
    <s v="191117-015a"/>
    <n v="2"/>
    <s v="Mont-Saint-Hilaire"/>
    <d v="2019-11-17T00:00:00"/>
    <d v="2019-11-17T00:00:00"/>
    <s v="18h20"/>
    <s v="ACCÈS"/>
    <s v="Absence de danger"/>
    <s v="Non"/>
    <m/>
    <x v="1"/>
    <n v="48"/>
  </r>
  <r>
    <s v="191112-005"/>
    <n v="2"/>
    <s v="Mont-Saint-Hilaire"/>
    <d v="2019-11-12T00:00:00"/>
    <d v="2019-11-12T00:00:00"/>
    <s v="07h16"/>
    <m/>
    <s v="Tentative de suicide"/>
    <s v="Oui"/>
    <n v="42"/>
    <x v="0"/>
    <n v="18"/>
  </r>
  <r>
    <s v="191110-015"/>
    <n v="2"/>
    <s v="Mont-Saint-Hilaire"/>
    <d v="2019-11-10T00:00:00"/>
    <d v="2019-11-10T00:00:00"/>
    <s v="15h45"/>
    <s v="ACCÈS"/>
    <s v="Danger faible"/>
    <s v="Non"/>
    <m/>
    <x v="1"/>
    <n v="65"/>
  </r>
  <r>
    <s v="191107-002"/>
    <n v="2"/>
    <s v="Mont-Saint-Hilaire"/>
    <d v="2019-11-07T00:00:00"/>
    <d v="2019-11-07T00:00:00"/>
    <s v="00h17"/>
    <s v="ACCÈS"/>
    <s v="Danger grave mais non immédiat"/>
    <s v="Non"/>
    <m/>
    <x v="1"/>
    <n v="32"/>
  </r>
  <r>
    <s v="191106-026"/>
    <n v="2"/>
    <s v="Mont-Saint-Hilaire"/>
    <d v="2019-11-06T00:00:00"/>
    <d v="2019-11-06T00:00:00"/>
    <s v="19h30"/>
    <s v="ACCÈS"/>
    <s v="Danger faible"/>
    <s v="Non"/>
    <m/>
    <x v="1"/>
    <n v="20"/>
  </r>
  <r>
    <s v="191102-029"/>
    <n v="2"/>
    <s v="Mont-Saint-Hilaire"/>
    <d v="2019-11-02T00:00:00"/>
    <d v="2019-11-02T00:00:00"/>
    <s v="01h30"/>
    <s v="ACCÈS"/>
    <s v="Danger faible"/>
    <s v="Non"/>
    <m/>
    <x v="0"/>
    <n v="21"/>
  </r>
  <r>
    <s v="191102-006"/>
    <n v="2"/>
    <s v="Mont-Saint-Hilaire"/>
    <d v="2019-11-02T00:00:00"/>
    <d v="2019-11-02T00:00:00"/>
    <s v="07h20"/>
    <s v="ACCÈS"/>
    <s v="Danger faible"/>
    <s v="Non"/>
    <m/>
    <x v="1"/>
    <n v="29"/>
  </r>
  <r>
    <s v="191028-024"/>
    <n v="2"/>
    <s v="Mont-Saint-Hilaire"/>
    <d v="2019-10-28T00:00:00"/>
    <d v="2019-10-28T00:00:00"/>
    <s v="18h00"/>
    <s v="DPJ/CAFE"/>
    <s v="P.38 (non-consentant)"/>
    <s v="Oui"/>
    <n v="25"/>
    <x v="0"/>
    <n v="14"/>
  </r>
  <r>
    <s v="191024-019"/>
    <n v="2"/>
    <s v="Mont-Saint-Hilaire"/>
    <d v="2019-10-24T00:00:00"/>
    <d v="2019-10-24T00:00:00"/>
    <s v="18h30"/>
    <m/>
    <s v="Tentative de suicide"/>
    <s v="Oui"/>
    <n v="20"/>
    <x v="0"/>
    <n v="73"/>
  </r>
  <r>
    <s v="191023-009A"/>
    <n v="2"/>
    <s v="Mont-Saint-Hilaire"/>
    <d v="2019-10-23T00:00:00"/>
    <d v="2019-10-23T00:00:00"/>
    <s v="13h00"/>
    <s v="DPJ/CAFE"/>
    <s v="P.38 (non-consentant)"/>
    <s v="Oui"/>
    <n v="25"/>
    <x v="0"/>
    <n v="13"/>
  </r>
  <r>
    <s v="191022-032"/>
    <n v="2"/>
    <s v="Mont-Saint-Hilaire"/>
    <d v="2019-10-22T00:00:00"/>
    <d v="2019-10-22T00:00:00"/>
    <s v="20h13"/>
    <m/>
    <s v="Absence de danger"/>
    <s v="Non"/>
    <m/>
    <x v="1"/>
    <n v="77"/>
  </r>
  <r>
    <s v="191019-032b"/>
    <n v="2"/>
    <s v="Mont-Saint-Hilaire"/>
    <d v="2019-10-19T00:00:00"/>
    <d v="2019-10-19T00:00:00"/>
    <s v="13h30"/>
    <s v="DPJ/CAFE"/>
    <s v="P.38 (non-consentant)"/>
    <s v="Oui"/>
    <n v="74"/>
    <x v="1"/>
    <n v="16"/>
  </r>
  <r>
    <s v="191019-031"/>
    <n v="2"/>
    <s v="Mont-Saint-Hilaire"/>
    <d v="2019-10-19T00:00:00"/>
    <d v="2019-10-19T00:00:00"/>
    <s v="18h12"/>
    <s v="CCPSHRR"/>
    <s v="Danger grave mais non immédiat"/>
    <s v="Non"/>
    <m/>
    <x v="1"/>
    <n v="34"/>
  </r>
  <r>
    <s v="191018-003"/>
    <n v="2"/>
    <s v="Mont-Saint-Hilaire"/>
    <d v="2019-10-18T00:00:00"/>
    <d v="2019-10-18T00:00:00"/>
    <s v="03h45"/>
    <s v="CCPSHRR"/>
    <s v="Danger grave et immédiat"/>
    <s v="Oui"/>
    <n v="30"/>
    <x v="1"/>
    <n v="55"/>
  </r>
  <r>
    <s v="191016-017"/>
    <n v="2"/>
    <s v="Mont-Saint-Hilaire"/>
    <d v="2019-10-16T00:00:00"/>
    <d v="2019-10-16T00:00:00"/>
    <s v="17h30"/>
    <s v="CCPSHRR"/>
    <s v="Danger faible"/>
    <s v="Non"/>
    <m/>
    <x v="1"/>
    <n v="55"/>
  </r>
  <r>
    <s v="191004-010"/>
    <n v="2"/>
    <s v="Mont-Saint-Hilaire"/>
    <d v="2019-10-14T00:00:00"/>
    <d v="2019-10-14T00:00:00"/>
    <s v="11h50"/>
    <m/>
    <s v="Danger faible"/>
    <s v="Non"/>
    <m/>
    <x v="1"/>
    <n v="47"/>
  </r>
  <r>
    <s v="191008-037"/>
    <n v="2"/>
    <s v="Mont-Saint-Hilaire"/>
    <d v="2019-10-08T00:00:00"/>
    <d v="2019-10-08T00:00:00"/>
    <s v="23h57"/>
    <s v="ACCÈS"/>
    <s v="Danger faible"/>
    <s v="Non"/>
    <m/>
    <x v="1"/>
    <n v="24"/>
  </r>
  <r>
    <s v="190924-021"/>
    <n v="2"/>
    <s v="Mont-Saint-Hilaire"/>
    <d v="2019-09-24T00:00:00"/>
    <d v="2019-09-24T00:00:00"/>
    <s v="15h30"/>
    <m/>
    <s v="Tentative de suicide"/>
    <s v="Oui"/>
    <n v="25"/>
    <x v="1"/>
    <n v="14"/>
  </r>
  <r>
    <s v="190920-014"/>
    <n v="2"/>
    <s v="Mont-Saint-Hilaire"/>
    <d v="2019-09-20T00:00:00"/>
    <d v="2019-09-20T00:00:00"/>
    <s v="11h50"/>
    <s v="ACCÈS"/>
    <s v="Absence de danger"/>
    <s v="Non"/>
    <m/>
    <x v="0"/>
    <n v="72"/>
  </r>
  <r>
    <s v="190909-028"/>
    <n v="2"/>
    <s v="Mont-Saint-Hilaire"/>
    <d v="2019-09-09T00:00:00"/>
    <d v="2019-09-09T00:00:00"/>
    <s v="16h09"/>
    <s v="DPJ/CAFE"/>
    <s v="Danger faible"/>
    <s v="Non"/>
    <m/>
    <x v="0"/>
    <n v="16"/>
  </r>
  <r>
    <s v="190908-018"/>
    <n v="2"/>
    <s v="Mont-Saint-Hilaire"/>
    <d v="2019-09-08T00:00:00"/>
    <d v="2019-09-08T00:00:00"/>
    <s v="20h29"/>
    <m/>
    <s v="P.38 (non-consentant)"/>
    <s v="Oui"/>
    <n v="28"/>
    <x v="1"/>
    <n v="29"/>
  </r>
  <r>
    <s v="190829-039"/>
    <n v="2"/>
    <s v="Mont-Saint-Hilaire"/>
    <d v="2019-08-29T00:00:00"/>
    <d v="2019-08-29T00:00:00"/>
    <s v="22h14"/>
    <m/>
    <s v="P.38 (non-consentant)"/>
    <s v="Oui"/>
    <n v="64"/>
    <x v="1"/>
    <n v="27"/>
  </r>
  <r>
    <s v="190823-020"/>
    <n v="2"/>
    <s v="Mont-Saint-Hilaire"/>
    <d v="2019-08-23T00:00:00"/>
    <d v="2019-08-23T00:00:00"/>
    <s v="15h40"/>
    <s v="DIVERS"/>
    <s v="P.38 (non-consentant)"/>
    <s v="Oui"/>
    <n v="52"/>
    <x v="0"/>
    <n v="16"/>
  </r>
  <r>
    <s v="190820-043"/>
    <n v="2"/>
    <s v="Mont-Saint-Hilaire"/>
    <d v="2019-08-20T00:00:00"/>
    <d v="2019-08-20T00:00:00"/>
    <s v="22h15"/>
    <s v="DPJ/CAFE"/>
    <s v="Danger faible"/>
    <s v="Non"/>
    <m/>
    <x v="0"/>
    <n v="15"/>
  </r>
  <r>
    <s v="190818-006"/>
    <n v="2"/>
    <s v="Mont-Saint-Hilaire"/>
    <d v="2019-08-19T00:00:00"/>
    <d v="2019-08-19T00:00:00"/>
    <s v="09h30"/>
    <m/>
    <s v="P.38 (non-consentant)"/>
    <s v="Oui"/>
    <n v="23"/>
    <x v="0"/>
    <n v="83"/>
  </r>
  <r>
    <s v="190815-007"/>
    <n v="2"/>
    <s v="Mont-Saint-Hilaire"/>
    <d v="2019-08-15T00:00:00"/>
    <d v="2019-08-15T00:00:00"/>
    <s v="10h30"/>
    <m/>
    <s v="P.38 (non-consentant)"/>
    <s v="Oui"/>
    <n v="78"/>
    <x v="0"/>
    <n v="42"/>
  </r>
  <r>
    <s v="190807-023"/>
    <n v="2"/>
    <s v="Mont-Saint-Hilaire"/>
    <d v="2019-08-07T00:00:00"/>
    <d v="2019-08-07T00:00:00"/>
    <s v="16h36"/>
    <m/>
    <s v="P.38 (non-consentant)"/>
    <s v="Oui"/>
    <n v="62"/>
    <x v="0"/>
    <n v="19"/>
  </r>
  <r>
    <s v="190804-021"/>
    <n v="2"/>
    <s v="Mont-Saint-Hilaire"/>
    <d v="2019-08-04T00:00:00"/>
    <d v="2019-08-04T00:00:00"/>
    <s v="19h36"/>
    <m/>
    <s v="Tentative de suicide"/>
    <s v="Oui"/>
    <n v="24"/>
    <x v="1"/>
    <n v="82"/>
  </r>
  <r>
    <s v="190804-025"/>
    <n v="2"/>
    <s v="Mont-Saint-Hilaire"/>
    <d v="2019-08-04T00:00:00"/>
    <d v="2019-08-04T00:00:00"/>
    <s v="21h00"/>
    <m/>
    <s v="P.38 (non-consentant)"/>
    <s v="Oui"/>
    <n v="19"/>
    <x v="1"/>
    <n v="39"/>
  </r>
  <r>
    <s v="190802-032"/>
    <n v="2"/>
    <s v="Mont-Saint-Hilaire"/>
    <d v="2019-08-02T00:00:00"/>
    <d v="2019-08-02T00:00:00"/>
    <s v="23h30"/>
    <m/>
    <s v="P.38 (non-consentant)"/>
    <s v="Oui"/>
    <n v="19"/>
    <x v="1"/>
    <n v="93"/>
  </r>
  <r>
    <s v="190725-022"/>
    <n v="2"/>
    <s v="Mont-Saint-Hilaire"/>
    <d v="2019-07-25T00:00:00"/>
    <d v="2019-07-25T00:00:00"/>
    <s v="19h40"/>
    <m/>
    <s v="P.38 (non-consentant)"/>
    <s v="Oui"/>
    <n v="23"/>
    <x v="1"/>
    <n v="57"/>
  </r>
  <r>
    <s v="190725-003"/>
    <n v="2"/>
    <s v="Mont-Saint-Hilaire"/>
    <d v="2019-07-25T00:00:00"/>
    <d v="2019-07-25T00:00:00"/>
    <s v="8h45"/>
    <m/>
    <s v="P.38 (non-consentant)"/>
    <s v="Oui"/>
    <n v="24"/>
    <x v="1"/>
    <n v="20"/>
  </r>
  <r>
    <s v="190713-002"/>
    <n v="2"/>
    <s v="Mont-Saint-Hilaire"/>
    <d v="2019-07-13T00:00:00"/>
    <d v="2019-07-13T00:00:00"/>
    <s v="02H14"/>
    <m/>
    <m/>
    <s v="Oui"/>
    <n v="21"/>
    <x v="0"/>
    <n v="54"/>
  </r>
  <r>
    <s v="190713-003"/>
    <n v="2"/>
    <s v="Mont-Saint-Hilaire"/>
    <d v="2019-07-13T00:00:00"/>
    <d v="2019-07-13T00:00:00"/>
    <s v="03h30"/>
    <m/>
    <s v="Tentative de suicide"/>
    <s v="Oui"/>
    <s v="?"/>
    <x v="0"/>
    <n v="60"/>
  </r>
  <r>
    <s v="190702-034"/>
    <n v="2"/>
    <s v="Mont-Saint-Hilaire"/>
    <d v="2019-07-02T00:00:00"/>
    <d v="2019-07-02T00:00:00"/>
    <m/>
    <m/>
    <m/>
    <s v="Non"/>
    <m/>
    <x v="1"/>
    <n v="33"/>
  </r>
  <r>
    <s v="190628-023"/>
    <n v="2"/>
    <s v="Mont-Saint-Hilaire"/>
    <d v="2019-06-28T00:00:00"/>
    <d v="2019-06-28T00:00:00"/>
    <s v="18h48"/>
    <m/>
    <s v="Tentative de suicide"/>
    <s v="Oui"/>
    <n v="43"/>
    <x v="0"/>
    <n v="29"/>
  </r>
  <r>
    <s v="190625-016"/>
    <n v="2"/>
    <s v="Mont-Saint-Hilaire"/>
    <d v="2019-06-25T00:00:00"/>
    <d v="2019-06-25T00:00:00"/>
    <s v="15h45"/>
    <m/>
    <s v="Absence de danger"/>
    <s v="Non"/>
    <m/>
    <x v="1"/>
    <n v="23"/>
  </r>
  <r>
    <s v="190625-023"/>
    <n v="2"/>
    <s v="Mont-Saint-Hilaire"/>
    <d v="2019-06-25T00:00:00"/>
    <d v="2019-06-25T00:00:00"/>
    <s v="18h07"/>
    <s v="DPJ/CAFE"/>
    <s v="Absence de danger"/>
    <s v="Non"/>
    <m/>
    <x v="1"/>
    <n v="14"/>
  </r>
  <r>
    <s v="190621-027"/>
    <n v="2"/>
    <s v="Mont-Saint-Hilaire"/>
    <d v="2019-06-21T00:00:00"/>
    <d v="2019-06-21T00:00:00"/>
    <s v="18h26"/>
    <m/>
    <s v="P.38 (non-consentant)"/>
    <s v="Oui"/>
    <n v="25"/>
    <x v="1"/>
    <n v="90"/>
  </r>
  <r>
    <s v="190613-017"/>
    <n v="2"/>
    <s v="Mont-Saint-Hilaire"/>
    <d v="2019-06-13T00:00:00"/>
    <d v="2019-06-13T00:00:00"/>
    <s v="12H22"/>
    <m/>
    <s v="P.38 (non-consentant)"/>
    <s v="Oui"/>
    <n v="25"/>
    <x v="0"/>
    <n v="77"/>
  </r>
  <r>
    <n v="190612011"/>
    <n v="2"/>
    <s v="Mont-Saint-Hilaire"/>
    <d v="2019-06-12T00:00:00"/>
    <d v="2019-06-12T00:00:00"/>
    <s v="  ?"/>
    <m/>
    <s v="P.38 (non-consentant)"/>
    <s v="Oui"/>
    <n v="52"/>
    <x v="0"/>
    <n v="16"/>
  </r>
  <r>
    <s v="190603-008"/>
    <n v="2"/>
    <s v="Mont-Saint-Hilaire"/>
    <d v="2019-06-03T00:00:00"/>
    <d v="2019-06-03T00:00:00"/>
    <s v="10h58"/>
    <m/>
    <s v="P.38 (non-consentant)"/>
    <s v="Oui"/>
    <n v="20"/>
    <x v="0"/>
    <n v="44"/>
  </r>
  <r>
    <s v="190531-018"/>
    <n v="2"/>
    <s v="Mont-Saint-Hilaire"/>
    <d v="2019-05-31T00:00:00"/>
    <d v="2019-05-31T00:00:00"/>
    <s v="14h40"/>
    <s v="DPJ/CAFE"/>
    <s v="P.38 (non-consentant)"/>
    <s v="Oui"/>
    <n v="53"/>
    <x v="0"/>
    <n v="16"/>
  </r>
  <r>
    <s v="190531-020"/>
    <n v="2"/>
    <s v="Mont-Saint-Hilaire"/>
    <d v="2019-05-31T00:00:00"/>
    <d v="2019-05-31T00:00:00"/>
    <s v="15h15"/>
    <m/>
    <s v="Danger grave et immédiat"/>
    <s v="Oui"/>
    <n v="39"/>
    <x v="1"/>
    <n v="75"/>
  </r>
  <r>
    <s v="190524-016"/>
    <n v="2"/>
    <s v="Mont-Saint-Hilaire"/>
    <d v="2019-05-24T00:00:00"/>
    <d v="2019-05-24T00:00:00"/>
    <s v="15h43"/>
    <s v="DPJ/CAFE"/>
    <s v="Danger faible"/>
    <s v="Non"/>
    <m/>
    <x v="1"/>
    <n v="12"/>
  </r>
  <r>
    <s v="190521-036"/>
    <n v="2"/>
    <s v="Mont-Saint-Hilaire"/>
    <d v="2019-05-21T00:00:00"/>
    <d v="2019-05-21T00:00:00"/>
    <s v="23h17"/>
    <s v="DPJ/CAFE"/>
    <s v="P.38 (non-consentant)"/>
    <s v="Oui"/>
    <n v="23"/>
    <x v="0"/>
    <n v="15"/>
  </r>
  <r>
    <s v="190517-034"/>
    <n v="2"/>
    <s v="Mont-Saint-Hilaire"/>
    <d v="2019-05-17T00:00:00"/>
    <d v="2019-05-17T00:00:00"/>
    <s v="21h20"/>
    <m/>
    <s v="P.38 (non-consentant)"/>
    <s v="Oui"/>
    <n v="50"/>
    <x v="1"/>
    <n v="32"/>
  </r>
  <r>
    <s v="190515-024"/>
    <n v="2"/>
    <s v="Mont-Saint-Hilaire"/>
    <d v="2019-05-15T00:00:00"/>
    <d v="2019-05-15T00:00:00"/>
    <s v="20h20"/>
    <m/>
    <s v="Danger grave et immédiat"/>
    <s v="Oui"/>
    <n v="30"/>
    <x v="1"/>
    <n v="29"/>
  </r>
  <r>
    <s v="190514-001"/>
    <n v="2"/>
    <s v="Mont-Saint-Hilaire"/>
    <d v="2019-05-14T00:00:00"/>
    <d v="2019-05-14T00:00:00"/>
    <s v="00h30"/>
    <m/>
    <s v="Tentative de suicide"/>
    <s v="Oui"/>
    <n v="40"/>
    <x v="1"/>
    <n v="55"/>
  </r>
  <r>
    <s v="190429-033A"/>
    <n v="2"/>
    <s v="Mont-Saint-Hilaire"/>
    <d v="2019-04-29T00:00:00"/>
    <d v="2019-04-29T00:00:00"/>
    <s v="21h40"/>
    <m/>
    <s v="P.38 (non-consentant)"/>
    <s v="Oui"/>
    <n v="25"/>
    <x v="0"/>
    <n v="39"/>
  </r>
  <r>
    <s v="190429-033"/>
    <n v="2"/>
    <s v="Mont-Saint-Hilaire"/>
    <d v="2019-04-29T00:00:00"/>
    <d v="2019-04-29T00:00:00"/>
    <s v="21h40"/>
    <m/>
    <s v="P.38 (non-consentant)"/>
    <s v="Oui"/>
    <n v="25"/>
    <x v="1"/>
    <n v="30"/>
  </r>
  <r>
    <s v="190426-008"/>
    <n v="2"/>
    <s v="Mont-Saint-Hilaire"/>
    <d v="2019-04-26T00:00:00"/>
    <d v="2019-04-26T00:00:00"/>
    <s v="11h56"/>
    <m/>
    <s v="P.38 (non-consentant)"/>
    <s v="Oui"/>
    <n v="65"/>
    <x v="1"/>
    <n v="48"/>
  </r>
  <r>
    <s v="190412-017"/>
    <n v="2"/>
    <s v="Mont-Saint-Hilaire"/>
    <d v="2019-04-12T00:00:00"/>
    <d v="2019-04-12T00:00:00"/>
    <s v="17h25"/>
    <m/>
    <s v="P.38 (non-consentant)"/>
    <s v="Oui"/>
    <n v="30"/>
    <x v="0"/>
    <n v="25"/>
  </r>
  <r>
    <s v="190403-019"/>
    <n v="2"/>
    <s v="Mont-Saint-Hilaire"/>
    <d v="2019-04-03T00:00:00"/>
    <d v="2019-04-03T00:00:00"/>
    <s v="17h24"/>
    <m/>
    <s v="Danger grave et immédiat"/>
    <s v="Oui"/>
    <n v="60"/>
    <x v="0"/>
    <n v="90"/>
  </r>
  <r>
    <s v="190403-017"/>
    <n v="2"/>
    <s v="Mont-Saint-Hilaire"/>
    <d v="2019-04-03T00:00:00"/>
    <d v="2019-04-03T00:00:00"/>
    <s v="16h25"/>
    <s v="DIVERS"/>
    <s v="Danger grave et immédiat"/>
    <s v="Oui"/>
    <m/>
    <x v="1"/>
    <n v="61"/>
  </r>
  <r>
    <s v="190331-008"/>
    <n v="2"/>
    <s v="Mont-Saint-Hilaire"/>
    <d v="2019-03-31T00:00:00"/>
    <d v="2019-03-31T00:00:00"/>
    <s v="17h00"/>
    <m/>
    <s v="P.38 (non-consentant)"/>
    <s v="Non"/>
    <m/>
    <x v="1"/>
    <n v="31"/>
  </r>
  <r>
    <s v="190324-006"/>
    <n v="2"/>
    <s v="Mont-Saint-Hilaire"/>
    <d v="2019-03-24T00:00:00"/>
    <d v="2019-03-24T00:00:00"/>
    <s v="10h00"/>
    <s v="DIVERS"/>
    <s v="Absence de danger"/>
    <s v="Non"/>
    <m/>
    <x v="0"/>
    <n v="45"/>
  </r>
  <r>
    <s v="190322-001A"/>
    <n v="2"/>
    <s v="Mont-Saint-Hilaire"/>
    <d v="2019-03-22T00:00:00"/>
    <d v="2019-03-22T00:00:00"/>
    <s v="02h30"/>
    <m/>
    <s v="P.38 (non-consentant)"/>
    <s v="Oui"/>
    <n v="25"/>
    <x v="1"/>
    <n v="80"/>
  </r>
  <r>
    <s v="190122-001"/>
    <n v="2"/>
    <s v="Mont-Saint-Hilaire"/>
    <d v="2019-03-22T00:00:00"/>
    <d v="2019-03-22T00:00:00"/>
    <s v="02h30"/>
    <m/>
    <s v="Danger grave et immédiat"/>
    <s v="Oui"/>
    <n v="25"/>
    <x v="1"/>
    <n v="80"/>
  </r>
  <r>
    <s v="190317-007"/>
    <n v="2"/>
    <s v="Mont-Saint-Hilaire"/>
    <d v="2019-03-17T00:00:00"/>
    <d v="2019-03-17T00:00:00"/>
    <s v="15h30"/>
    <m/>
    <s v="P.38 (non-consentant)"/>
    <s v="Oui"/>
    <n v="50"/>
    <x v="0"/>
    <n v="15"/>
  </r>
  <r>
    <s v="190316-001"/>
    <n v="2"/>
    <s v="Mont-Saint-Hilaire"/>
    <d v="2019-03-16T00:00:00"/>
    <d v="2019-03-16T00:00:00"/>
    <s v="02h11"/>
    <m/>
    <s v="Danger grave et immédiat"/>
    <s v="Oui"/>
    <n v="33"/>
    <x v="1"/>
    <n v="23"/>
  </r>
  <r>
    <s v="190315-012"/>
    <n v="2"/>
    <s v="Mont-Saint-Hilaire"/>
    <d v="2019-03-15T00:00:00"/>
    <d v="2019-03-15T00:00:00"/>
    <s v="11h30"/>
    <m/>
    <s v="P.38 (non-consentant)"/>
    <s v="Oui"/>
    <n v="35"/>
    <x v="0"/>
    <n v="14"/>
  </r>
  <r>
    <s v="190311-023"/>
    <n v="2"/>
    <s v="Mont-Saint-Hilaire"/>
    <d v="2019-03-11T00:00:00"/>
    <d v="2019-03-11T00:00:00"/>
    <s v="23h30"/>
    <m/>
    <s v="P.38 (non-consentant)"/>
    <s v="Oui"/>
    <s v="?"/>
    <x v="2"/>
    <m/>
  </r>
  <r>
    <s v="190307-010"/>
    <n v="2"/>
    <s v="Mont-Saint-Hilaire"/>
    <d v="2019-03-07T00:00:00"/>
    <d v="2019-03-07T00:00:00"/>
    <s v="13h00"/>
    <m/>
    <s v="P.38 (non-consentant)"/>
    <s v="Oui"/>
    <n v="16"/>
    <x v="0"/>
    <n v="54"/>
  </r>
  <r>
    <s v="190206-026"/>
    <n v="2"/>
    <s v="Mont-Saint-Hilaire"/>
    <d v="2019-02-06T00:00:00"/>
    <d v="2019-02-06T00:00:00"/>
    <s v="16h00"/>
    <m/>
    <s v="Danger grave et immédiat"/>
    <s v="Oui"/>
    <n v="22"/>
    <x v="1"/>
    <n v="61"/>
  </r>
  <r>
    <s v="190205-013"/>
    <n v="2"/>
    <s v="Mont-Saint-Hilaire"/>
    <d v="2019-02-05T00:00:00"/>
    <d v="2019-02-05T00:00:00"/>
    <s v="12h04"/>
    <m/>
    <s v="P.38 (non-consentant)"/>
    <s v="Oui"/>
    <s v="???"/>
    <x v="0"/>
    <n v="17"/>
  </r>
  <r>
    <s v="190124-010"/>
    <n v="2"/>
    <s v="Mont-Saint-Hilaire"/>
    <d v="2019-01-24T00:00:00"/>
    <d v="2019-01-24T00:00:00"/>
    <s v="11h00"/>
    <m/>
    <s v="Danger faible"/>
    <s v="Non"/>
    <m/>
    <x v="1"/>
    <n v="29"/>
  </r>
  <r>
    <s v="190119-002"/>
    <n v="2"/>
    <s v="Mont-Saint-Hilaire"/>
    <d v="2019-01-19T00:00:00"/>
    <d v="2019-01-19T00:00:00"/>
    <s v="01h18"/>
    <m/>
    <s v="P.38 (non-consentant)"/>
    <s v="Oui"/>
    <s v="43 mins"/>
    <x v="0"/>
    <n v="17"/>
  </r>
  <r>
    <s v="190118-028"/>
    <n v="2"/>
    <s v="Mont-Saint-Hilaire"/>
    <d v="2019-01-18T00:00:00"/>
    <d v="2019-01-18T00:00:00"/>
    <s v="21h45"/>
    <m/>
    <s v="P.38 (non-consentant)"/>
    <s v="Oui"/>
    <s v="38 mins"/>
    <x v="1"/>
    <n v="76"/>
  </r>
  <r>
    <s v="190111-021"/>
    <n v="2"/>
    <s v="Mont-Saint-Hilaire"/>
    <d v="2019-01-11T00:00:00"/>
    <d v="2019-01-11T00:00:00"/>
    <s v="23h04"/>
    <s v="DPJ/CAFE"/>
    <s v="P.38 (non-consentant)"/>
    <s v="Oui"/>
    <s v="45 mins"/>
    <x v="0"/>
    <n v="14"/>
  </r>
  <r>
    <s v="191220-033"/>
    <n v="2"/>
    <s v="Otterburn Park"/>
    <d v="2019-12-20T00:00:00"/>
    <d v="2019-12-20T00:00:00"/>
    <s v="21h10"/>
    <s v="DPJ/CAFE"/>
    <s v="P.38 (non-consentant)"/>
    <s v="Oui"/>
    <n v="29"/>
    <x v="1"/>
    <n v="17"/>
  </r>
  <r>
    <s v="191122-013"/>
    <n v="2"/>
    <s v="Otterburn Park"/>
    <d v="2019-11-22T00:00:00"/>
    <d v="2019-11-22T00:00:00"/>
    <s v="10h45"/>
    <s v="ACCÈS"/>
    <s v="Danger faible"/>
    <s v="Non"/>
    <m/>
    <x v="0"/>
    <n v="57"/>
  </r>
  <r>
    <s v="191122-004"/>
    <n v="2"/>
    <s v="Otterburn Park"/>
    <d v="2019-11-22T00:00:00"/>
    <d v="2019-11-22T00:00:00"/>
    <s v="08h35"/>
    <m/>
    <s v="Tentative de suicide"/>
    <s v="Oui"/>
    <m/>
    <x v="1"/>
    <n v="29"/>
  </r>
  <r>
    <s v="190905-02"/>
    <n v="2"/>
    <s v="Otterburn Park"/>
    <d v="2019-09-05T00:00:00"/>
    <d v="2019-09-05T00:00:00"/>
    <s v="03h02"/>
    <m/>
    <s v="Tentative de suicide"/>
    <s v="Oui"/>
    <n v="36"/>
    <x v="1"/>
    <n v="35"/>
  </r>
  <r>
    <s v="190811-002"/>
    <n v="2"/>
    <s v="Otterburn Park"/>
    <d v="2019-08-11T00:00:00"/>
    <d v="2019-08-11T00:00:00"/>
    <s v="01h58"/>
    <m/>
    <s v="P.38 (non-consentant)"/>
    <s v="Oui"/>
    <n v="15"/>
    <x v="1"/>
    <n v="17"/>
  </r>
  <r>
    <s v="190729-002"/>
    <n v="2"/>
    <s v="Otterburn Park"/>
    <d v="2019-07-29T00:00:00"/>
    <d v="2019-07-29T00:00:00"/>
    <s v="03h35"/>
    <s v="DPJ/CAFE"/>
    <s v="P.38 (non-consentant)"/>
    <s v="Oui"/>
    <n v="30"/>
    <x v="0"/>
    <n v="16"/>
  </r>
  <r>
    <s v="190727-027"/>
    <n v="2"/>
    <s v="Otterburn Park"/>
    <d v="2019-07-27T00:00:00"/>
    <d v="2019-07-27T00:00:00"/>
    <s v="21h05"/>
    <m/>
    <s v="Absence de danger"/>
    <s v="Non"/>
    <m/>
    <x v="0"/>
    <n v="36"/>
  </r>
  <r>
    <s v="190722-030"/>
    <n v="2"/>
    <s v="Otterburn Park"/>
    <d v="2019-07-22T00:00:00"/>
    <d v="2019-07-22T00:00:00"/>
    <s v="21h56"/>
    <m/>
    <s v="P.38 (non-consentant)"/>
    <s v="Oui"/>
    <n v="27"/>
    <x v="0"/>
    <n v="13"/>
  </r>
  <r>
    <s v="190623-007"/>
    <n v="2"/>
    <s v="Otterburn Park"/>
    <d v="2019-06-23T00:00:00"/>
    <d v="2019-06-23T00:00:00"/>
    <s v="2H55"/>
    <m/>
    <s v="P.38 (non-consentant)"/>
    <s v="Oui"/>
    <n v="60"/>
    <x v="1"/>
    <n v="32"/>
  </r>
  <r>
    <s v="190622-004"/>
    <n v="2"/>
    <s v="Otterburn Park"/>
    <d v="2019-06-22T00:00:00"/>
    <d v="2019-06-22T00:00:00"/>
    <s v="7h20"/>
    <m/>
    <s v="P.38 (non-consentant)"/>
    <s v="Oui"/>
    <n v="40"/>
    <x v="0"/>
    <n v="55"/>
  </r>
  <r>
    <s v="190519-023"/>
    <n v="2"/>
    <s v="Otterburn Park"/>
    <d v="2019-05-19T00:00:00"/>
    <d v="2019-05-19T00:00:00"/>
    <s v="22h17"/>
    <m/>
    <s v="P.38 (non-consentant)"/>
    <s v="Oui"/>
    <n v="52"/>
    <x v="0"/>
    <n v="36"/>
  </r>
  <r>
    <s v="190507-002"/>
    <n v="2"/>
    <s v="Otterburn Park"/>
    <d v="2019-05-07T00:00:00"/>
    <d v="2019-05-07T00:00:00"/>
    <s v="05h45"/>
    <m/>
    <s v="P.38 (non-consentant)"/>
    <s v="Oui"/>
    <n v="20"/>
    <x v="0"/>
    <n v="57"/>
  </r>
  <r>
    <s v="190430-025"/>
    <n v="2"/>
    <s v="Otterburn Park"/>
    <d v="2019-04-30T00:00:00"/>
    <d v="2019-04-30T00:00:00"/>
    <s v="17h20"/>
    <m/>
    <s v="P.38 (non-consentant)"/>
    <s v="Oui"/>
    <n v="60"/>
    <x v="0"/>
    <n v="57"/>
  </r>
  <r>
    <s v="190407-004"/>
    <n v="2"/>
    <s v="Otterburn Park"/>
    <d v="2019-04-07T00:00:00"/>
    <d v="2019-04-07T00:00:00"/>
    <m/>
    <m/>
    <s v="P.38 (non-consentant)"/>
    <s v="Oui"/>
    <m/>
    <x v="0"/>
    <n v="55"/>
  </r>
  <r>
    <s v="190325-019"/>
    <n v="2"/>
    <s v="Otterburn Park"/>
    <d v="2019-03-25T00:00:00"/>
    <d v="2019-03-25T00:00:00"/>
    <s v="17h10"/>
    <m/>
    <s v="Danger grave et immédiat"/>
    <s v="Oui"/>
    <n v="30"/>
    <x v="1"/>
    <n v="28"/>
  </r>
  <r>
    <s v="190322-020"/>
    <n v="2"/>
    <s v="Otterburn Park"/>
    <d v="2019-03-22T00:00:00"/>
    <d v="2019-03-22T00:00:00"/>
    <s v="17h40"/>
    <m/>
    <s v="Tentative de suicide"/>
    <s v="Oui"/>
    <n v="60"/>
    <x v="1"/>
    <n v="59"/>
  </r>
  <r>
    <s v="190309-014"/>
    <n v="2"/>
    <s v="Otterburn Park"/>
    <d v="2019-03-09T00:00:00"/>
    <d v="2019-03-09T00:00:00"/>
    <s v="19h52"/>
    <m/>
    <s v="P.38 (non-consentant)"/>
    <s v="Oui"/>
    <n v="28"/>
    <x v="1"/>
    <n v="18"/>
  </r>
  <r>
    <s v="190227-040"/>
    <n v="2"/>
    <s v="Otterburn Park"/>
    <d v="2019-02-27T00:00:00"/>
    <d v="2019-02-27T00:00:00"/>
    <s v="19h05"/>
    <m/>
    <s v="P.38 (non-consentant)"/>
    <s v="Oui"/>
    <n v="115"/>
    <x v="1"/>
    <n v="38"/>
  </r>
  <r>
    <s v="191015-005"/>
    <n v="2"/>
    <s v="Otterburn Park"/>
    <d v="2019-01-15T00:00:00"/>
    <d v="2019-01-15T00:00:00"/>
    <s v="08h50"/>
    <m/>
    <s v="P.38 (non-consentant)"/>
    <s v="Oui"/>
    <s v="30 mins"/>
    <x v="0"/>
    <n v="11"/>
  </r>
  <r>
    <s v="190105-005"/>
    <n v="2"/>
    <s v="Otterburn Park"/>
    <d v="2019-01-05T00:00:00"/>
    <d v="2019-01-05T00:00:00"/>
    <s v="13h47"/>
    <m/>
    <s v="P.38 (non-consentant)"/>
    <s v="Oui"/>
    <s v="70 mins"/>
    <x v="0"/>
    <n v="54"/>
  </r>
  <r>
    <s v="191231-011"/>
    <n v="2"/>
    <s v="St-Basile-Le-Grand"/>
    <d v="2019-12-31T00:00:00"/>
    <d v="2019-12-31T00:00:00"/>
    <s v="12h47"/>
    <s v="ACCÈS"/>
    <s v="Absence de danger"/>
    <s v="Non"/>
    <m/>
    <x v="0"/>
    <n v="59"/>
  </r>
  <r>
    <s v="191230-016"/>
    <n v="2"/>
    <s v="St-Basile-Le-Grand"/>
    <d v="2019-12-30T00:00:00"/>
    <d v="2019-12-30T00:00:00"/>
    <s v="19h58"/>
    <s v="ACCÈS"/>
    <s v="P.38 (non-consentant)"/>
    <s v="Oui"/>
    <n v="17"/>
    <x v="0"/>
    <n v="22"/>
  </r>
  <r>
    <s v="191230-009"/>
    <n v="2"/>
    <s v="St-Basile-Le-Grand"/>
    <d v="2019-12-30T00:00:00"/>
    <d v="2019-12-30T00:00:00"/>
    <s v="12h30"/>
    <s v="ACCÈS"/>
    <s v="Danger faible"/>
    <s v="Non"/>
    <m/>
    <x v="1"/>
    <n v="21"/>
  </r>
  <r>
    <s v="191225-011"/>
    <n v="2"/>
    <s v="St-Basile-Le-Grand"/>
    <d v="2019-12-25T00:00:00"/>
    <d v="2019-12-25T00:00:00"/>
    <s v="20h45"/>
    <s v="ACCÈS"/>
    <s v="P.38 (non-consentant)"/>
    <s v="Oui"/>
    <m/>
    <x v="1"/>
    <n v="21"/>
  </r>
  <r>
    <s v="191218-020a"/>
    <n v="2"/>
    <s v="St-Basile-Le-Grand"/>
    <d v="2019-12-18T00:00:00"/>
    <d v="2019-12-18T00:00:00"/>
    <s v="20h30"/>
    <m/>
    <s v="P.38 (non-consentant)"/>
    <s v="Oui"/>
    <n v="35"/>
    <x v="0"/>
    <n v="48"/>
  </r>
  <r>
    <s v="191210-026"/>
    <n v="2"/>
    <s v="St-Basile-Le-Grand"/>
    <d v="2019-12-10T00:00:00"/>
    <d v="2019-12-10T00:00:00"/>
    <s v="20h20"/>
    <s v="ACCÈS"/>
    <s v="Absence de danger"/>
    <s v="Non"/>
    <s v=" "/>
    <x v="1"/>
    <n v="29"/>
  </r>
  <r>
    <s v="191207-021"/>
    <n v="2"/>
    <s v="St-Basile-Le-Grand"/>
    <d v="2019-12-07T00:00:00"/>
    <d v="2019-12-07T00:00:00"/>
    <s v="19h50"/>
    <s v="CCPSHRR"/>
    <s v="Danger faible"/>
    <s v="Non"/>
    <m/>
    <x v="1"/>
    <n v="28"/>
  </r>
  <r>
    <s v="191203-023a"/>
    <n v="2"/>
    <s v="St-Basile-Le-Grand"/>
    <d v="2019-12-03T00:00:00"/>
    <d v="2019-12-03T00:00:00"/>
    <s v="23h00"/>
    <s v="DPJ/CAFE"/>
    <s v="Danger faible"/>
    <s v="Non"/>
    <m/>
    <x v="1"/>
    <n v="17"/>
  </r>
  <r>
    <s v="191129-007"/>
    <n v="2"/>
    <s v="St-Basile-Le-Grand"/>
    <d v="2019-11-29T00:00:00"/>
    <d v="2019-11-29T00:00:00"/>
    <s v="11h18"/>
    <s v="ACCÈS"/>
    <s v="Danger faible"/>
    <s v="Non"/>
    <m/>
    <x v="1"/>
    <n v="26"/>
  </r>
  <r>
    <s v="191121-004"/>
    <n v="2"/>
    <s v="St-Basile-Le-Grand"/>
    <d v="2019-11-21T00:00:00"/>
    <d v="2019-11-21T00:00:00"/>
    <s v="07h54"/>
    <s v="ACCÈS"/>
    <s v="P.38 (non-consentant)"/>
    <s v="Oui"/>
    <n v="70"/>
    <x v="0"/>
    <n v="46"/>
  </r>
  <r>
    <s v="191110-16"/>
    <n v="2"/>
    <s v="St-Basile-Le-Grand"/>
    <d v="2019-11-10T00:00:00"/>
    <d v="2019-11-10T00:00:00"/>
    <s v="15h23"/>
    <s v="ACCÈS"/>
    <s v="P.38 (non-consentant)"/>
    <s v="Oui"/>
    <n v="47"/>
    <x v="1"/>
    <n v="87"/>
  </r>
  <r>
    <s v="191108-015"/>
    <n v="2"/>
    <s v="St-Basile-Le-Grand"/>
    <d v="2019-11-08T00:00:00"/>
    <d v="2019-11-08T00:00:00"/>
    <s v="15H21"/>
    <s v="ACCÈS"/>
    <s v="Absence de danger"/>
    <s v="Non"/>
    <m/>
    <x v="0"/>
    <n v="45"/>
  </r>
  <r>
    <s v="191103-011"/>
    <n v="2"/>
    <s v="St-Basile-Le-Grand"/>
    <d v="2019-11-03T00:00:00"/>
    <d v="2019-11-03T00:00:00"/>
    <s v="12h15"/>
    <s v="ACCÈS"/>
    <s v="Danger modéré"/>
    <s v="Non"/>
    <m/>
    <x v="0"/>
    <n v="35"/>
  </r>
  <r>
    <s v="191102-012"/>
    <n v="2"/>
    <s v="St-Basile-Le-Grand"/>
    <d v="2019-11-02T00:00:00"/>
    <d v="2019-11-02T00:00:00"/>
    <s v="11h30"/>
    <s v="DPJ/CAFE"/>
    <s v="absence de transport"/>
    <s v="Non"/>
    <m/>
    <x v="1"/>
    <n v="9"/>
  </r>
  <r>
    <s v="191027-005"/>
    <n v="2"/>
    <s v="St-Basile-Le-Grand"/>
    <d v="2019-10-27T00:00:00"/>
    <d v="2019-10-27T00:00:00"/>
    <s v="01h28"/>
    <s v="ACCÈS"/>
    <s v="Danger faible"/>
    <s v="Non"/>
    <m/>
    <x v="1"/>
    <n v="29"/>
  </r>
  <r>
    <s v="191016-021"/>
    <n v="2"/>
    <s v="St-Basile-Le-Grand"/>
    <d v="2019-10-16T00:00:00"/>
    <d v="2019-10-16T00:00:00"/>
    <s v="17h45"/>
    <s v="ACCÈS"/>
    <s v="P.38 (non-consentant)"/>
    <s v="Oui"/>
    <n v="43"/>
    <x v="1"/>
    <n v="49"/>
  </r>
  <r>
    <s v="191011-033"/>
    <n v="2"/>
    <s v="St-Basile-Le-Grand"/>
    <d v="2019-10-11T00:00:00"/>
    <d v="2019-10-11T00:00:00"/>
    <s v="18h05"/>
    <s v="ACCÈS"/>
    <s v="Absence de danger"/>
    <s v="Non"/>
    <m/>
    <x v="1"/>
    <n v="58"/>
  </r>
  <r>
    <s v="191010-010"/>
    <n v="2"/>
    <s v="St-Basile-Le-Grand"/>
    <d v="2019-10-10T00:00:00"/>
    <d v="2019-10-10T00:00:00"/>
    <s v="10h15"/>
    <s v="ACCÈS"/>
    <s v="Danger faible"/>
    <s v="Non"/>
    <m/>
    <x v="1"/>
    <n v="33"/>
  </r>
  <r>
    <s v="191006-017"/>
    <n v="2"/>
    <s v="St-Basile-Le-Grand"/>
    <d v="2019-10-06T00:00:00"/>
    <d v="2019-10-06T00:00:00"/>
    <s v="19h15"/>
    <m/>
    <s v="Tentative de suicide"/>
    <s v="Oui"/>
    <n v="23"/>
    <x v="0"/>
    <n v="76"/>
  </r>
  <r>
    <s v="190930-028"/>
    <n v="2"/>
    <s v="St-Basile-Le-Grand"/>
    <d v="2019-09-30T00:00:00"/>
    <d v="2019-09-30T00:00:00"/>
    <s v="18h30"/>
    <m/>
    <s v="Danger grave et immédiat"/>
    <s v="Oui"/>
    <m/>
    <x v="1"/>
    <n v="18"/>
  </r>
  <r>
    <s v="190914-030"/>
    <n v="2"/>
    <s v="St-Basile-Le-Grand"/>
    <d v="2019-09-14T00:00:00"/>
    <d v="2019-09-14T00:00:00"/>
    <s v="19h19"/>
    <s v="DPJ/CAFE"/>
    <s v="Danger faible"/>
    <s v="Non"/>
    <m/>
    <x v="0"/>
    <n v="16"/>
  </r>
  <r>
    <s v="190913-007"/>
    <n v="2"/>
    <s v="St-Basile-Le-Grand"/>
    <d v="2019-09-13T00:00:00"/>
    <d v="2019-09-13T00:00:00"/>
    <s v="16h49"/>
    <s v="ACCÈS"/>
    <s v="Danger faible"/>
    <s v="Non"/>
    <m/>
    <x v="1"/>
    <n v="33"/>
  </r>
  <r>
    <s v="190911-019"/>
    <n v="2"/>
    <s v="St-Basile-Le-Grand"/>
    <d v="2019-09-11T00:00:00"/>
    <d v="2019-09-11T00:00:00"/>
    <s v="18h35"/>
    <s v="ACCÈS"/>
    <s v="Danger faible"/>
    <s v="Non"/>
    <m/>
    <x v="0"/>
    <n v="43"/>
  </r>
  <r>
    <s v="190906-002"/>
    <n v="2"/>
    <s v="St-Basile-Le-Grand"/>
    <d v="2019-09-06T00:00:00"/>
    <d v="2019-09-06T00:00:00"/>
    <s v="05h15"/>
    <m/>
    <s v="Danger modéré"/>
    <s v="Oui"/>
    <n v="44"/>
    <x v="0"/>
    <n v="89"/>
  </r>
  <r>
    <s v="190828-003"/>
    <n v="2"/>
    <s v="St-Basile-Le-Grand"/>
    <d v="2019-08-28T00:00:00"/>
    <d v="2019-08-28T00:00:00"/>
    <s v="10H05"/>
    <m/>
    <s v="P.38 (non-consentant)"/>
    <s v="Oui"/>
    <n v="20"/>
    <x v="0"/>
    <n v="57"/>
  </r>
  <r>
    <s v="190826-002"/>
    <n v="2"/>
    <s v="St-Basile-Le-Grand"/>
    <d v="2019-08-26T00:00:00"/>
    <d v="2019-08-26T00:00:00"/>
    <s v="01h10"/>
    <s v="DPJ/CAFE"/>
    <s v="Absence de danger"/>
    <s v="Non"/>
    <m/>
    <x v="1"/>
    <n v="15"/>
  </r>
  <r>
    <s v="190812-010"/>
    <n v="2"/>
    <s v="St-Basile-Le-Grand"/>
    <d v="2019-08-12T00:00:00"/>
    <d v="2019-08-12T00:00:00"/>
    <s v="12h12"/>
    <m/>
    <s v="P.38 (non-consentant)"/>
    <s v="Oui"/>
    <n v="68"/>
    <x v="1"/>
    <n v="57"/>
  </r>
  <r>
    <s v="190804-011"/>
    <n v="2"/>
    <s v="St-Basile-Le-Grand"/>
    <d v="2019-08-04T00:00:00"/>
    <d v="2019-08-04T00:00:00"/>
    <s v="12h07"/>
    <m/>
    <s v="P.38 (non-consentant)"/>
    <s v="Oui"/>
    <n v="58"/>
    <x v="0"/>
    <n v="58"/>
  </r>
  <r>
    <s v="190719-019"/>
    <n v="2"/>
    <s v="St-Basile-Le-Grand"/>
    <d v="2019-07-19T00:00:00"/>
    <d v="2019-07-19T00:00:00"/>
    <s v="14h00"/>
    <m/>
    <s v="Danger faible"/>
    <s v="Oui"/>
    <m/>
    <x v="1"/>
    <n v="23"/>
  </r>
  <r>
    <s v="190719-034"/>
    <n v="2"/>
    <s v="St-Basile-Le-Grand"/>
    <d v="2019-07-19T00:00:00"/>
    <d v="2019-07-19T00:00:00"/>
    <s v="20h54"/>
    <m/>
    <s v="Danger grave mais non immédiat"/>
    <s v="Oui"/>
    <n v="19"/>
    <x v="1"/>
    <n v="28"/>
  </r>
  <r>
    <s v="190716-028"/>
    <n v="2"/>
    <s v="St-Basile-Le-Grand"/>
    <d v="2019-07-16T00:00:00"/>
    <d v="2019-07-16T00:00:00"/>
    <s v="17h00"/>
    <m/>
    <s v="P.38 (non-consentant)"/>
    <s v="Oui"/>
    <n v="30"/>
    <x v="0"/>
    <n v="57"/>
  </r>
  <r>
    <s v="190710-014"/>
    <n v="2"/>
    <s v="St-Basile-Le-Grand"/>
    <d v="2019-07-10T00:00:00"/>
    <d v="2019-07-10T00:00:00"/>
    <s v="13h08"/>
    <m/>
    <s v="P.38 (non-consentant)"/>
    <s v="Oui"/>
    <n v="28"/>
    <x v="1"/>
    <n v="52"/>
  </r>
  <r>
    <s v="190605-007"/>
    <n v="2"/>
    <s v="St-Basile-Le-Grand"/>
    <d v="2019-06-05T00:00:00"/>
    <d v="2019-06-05T00:00:00"/>
    <s v="05h12"/>
    <m/>
    <s v="P.38 (non-consentant)"/>
    <s v="Oui"/>
    <n v="25"/>
    <x v="0"/>
    <n v="54"/>
  </r>
  <r>
    <s v="190603-018"/>
    <n v="2"/>
    <s v="St-Basile-Le-Grand"/>
    <d v="2019-06-03T00:00:00"/>
    <d v="2019-06-03T00:00:00"/>
    <s v="16h19"/>
    <m/>
    <s v="Tentative de suicide"/>
    <s v="Oui"/>
    <s v=" "/>
    <x v="0"/>
    <n v="18"/>
  </r>
  <r>
    <s v="190522-027"/>
    <n v="2"/>
    <s v="St-Basile-Le-Grand"/>
    <d v="2019-05-22T00:00:00"/>
    <d v="2019-05-22T00:00:00"/>
    <s v="20h30"/>
    <s v="DPJ/CAFE"/>
    <s v="Danger faible"/>
    <s v="Non"/>
    <m/>
    <x v="0"/>
    <n v="12"/>
  </r>
  <r>
    <s v="190505-019"/>
    <n v="2"/>
    <s v="St-Basile-Le-Grand"/>
    <d v="2019-05-05T00:00:00"/>
    <d v="2019-05-05T00:00:00"/>
    <s v="21h11"/>
    <s v="CCPSHRR"/>
    <s v="Danger faible"/>
    <s v="Non"/>
    <m/>
    <x v="0"/>
    <n v="46"/>
  </r>
  <r>
    <s v="190501-030"/>
    <n v="2"/>
    <s v="St-Basile-Le-Grand"/>
    <d v="2019-05-01T00:00:00"/>
    <d v="2019-05-01T00:00:00"/>
    <s v="19h25"/>
    <s v="CCPSHRR"/>
    <s v="Tentative de suicide"/>
    <s v="Oui"/>
    <n v="33"/>
    <x v="0"/>
    <n v="18"/>
  </r>
  <r>
    <s v="190501-002"/>
    <n v="2"/>
    <s v="St-Basile-Le-Grand"/>
    <d v="2019-05-01T00:00:00"/>
    <d v="2019-05-01T00:00:00"/>
    <s v="03h00"/>
    <s v="CCPSHRR"/>
    <s v="Danger modéré"/>
    <s v="Non"/>
    <m/>
    <x v="1"/>
    <n v="18"/>
  </r>
  <r>
    <s v="190429-024"/>
    <n v="2"/>
    <s v="St-Basile-Le-Grand"/>
    <d v="2019-04-29T00:00:00"/>
    <d v="2019-04-29T00:00:00"/>
    <s v="17h55"/>
    <m/>
    <s v="P.38 (non-consentant)"/>
    <s v="Oui"/>
    <s v="?"/>
    <x v="0"/>
    <n v="57"/>
  </r>
  <r>
    <s v="190426-022"/>
    <n v="2"/>
    <s v="St-Basile-Le-Grand"/>
    <d v="2019-04-26T00:00:00"/>
    <d v="2019-04-26T00:00:00"/>
    <s v="19h08"/>
    <m/>
    <s v="P.38 (non-consentant)"/>
    <s v="Oui"/>
    <s v="?"/>
    <x v="1"/>
    <n v="79"/>
  </r>
  <r>
    <s v="190419-016"/>
    <n v="2"/>
    <s v="St-Basile-Le-Grand"/>
    <d v="2019-04-19T00:00:00"/>
    <d v="2019-04-19T00:00:00"/>
    <s v="16h30"/>
    <m/>
    <s v="P.38 (non-consentant)"/>
    <s v="Oui"/>
    <n v="94"/>
    <x v="1"/>
    <n v="34"/>
  </r>
  <r>
    <s v="190410-022"/>
    <n v="2"/>
    <s v="St-Basile-Le-Grand"/>
    <d v="2019-04-10T00:00:00"/>
    <d v="2019-04-10T00:00:00"/>
    <s v="19h00"/>
    <m/>
    <s v="P.38 (non-consentant)"/>
    <s v="Oui"/>
    <n v="25"/>
    <x v="1"/>
    <n v="26"/>
  </r>
  <r>
    <s v="190331-006"/>
    <n v="2"/>
    <s v="St-Basile-Le-Grand"/>
    <d v="2019-03-31T00:00:00"/>
    <d v="2019-03-31T00:00:00"/>
    <s v="15h10"/>
    <s v="DPJ/CAFE"/>
    <s v="Danger faible"/>
    <s v="Non"/>
    <m/>
    <x v="1"/>
    <n v="9"/>
  </r>
  <r>
    <s v="190320-011"/>
    <n v="2"/>
    <s v="St-Basile-Le-Grand"/>
    <d v="2019-03-20T00:00:00"/>
    <d v="2019-03-20T00:00:00"/>
    <s v="12h06"/>
    <m/>
    <s v="P.38 (non-consentant)"/>
    <s v="Oui"/>
    <n v="63"/>
    <x v="0"/>
    <n v="34"/>
  </r>
  <r>
    <s v="190320-022"/>
    <n v="2"/>
    <s v="St-Basile-Le-Grand"/>
    <d v="2019-03-20T00:00:00"/>
    <d v="2019-03-20T00:00:00"/>
    <s v="19h35"/>
    <m/>
    <s v="Danger grave et immédiat"/>
    <s v="Oui"/>
    <n v="65"/>
    <x v="0"/>
    <n v="63"/>
  </r>
  <r>
    <s v="190318-001"/>
    <n v="2"/>
    <s v="St-Basile-Le-Grand"/>
    <d v="2019-03-18T00:00:00"/>
    <d v="2019-03-18T00:00:00"/>
    <s v="03h07"/>
    <m/>
    <s v="P.38 (non-consentant)"/>
    <s v="Oui"/>
    <n v="37"/>
    <x v="0"/>
    <n v="68"/>
  </r>
  <r>
    <s v="190315-011"/>
    <n v="2"/>
    <s v="St-Basile-Le-Grand"/>
    <d v="2019-03-15T00:00:00"/>
    <d v="2019-03-15T00:00:00"/>
    <s v="11h41"/>
    <m/>
    <s v="Tentative de suicide"/>
    <s v="Oui"/>
    <n v="55"/>
    <x v="0"/>
    <n v="34"/>
  </r>
  <r>
    <s v="190311-005"/>
    <n v="2"/>
    <s v="St-Basile-Le-Grand"/>
    <d v="2019-03-11T00:00:00"/>
    <d v="2019-03-11T00:00:00"/>
    <s v="08h00"/>
    <m/>
    <s v="Tentative de suicide"/>
    <s v="Oui"/>
    <m/>
    <x v="1"/>
    <n v="54"/>
  </r>
  <r>
    <s v="190227-045"/>
    <n v="2"/>
    <s v="St-Basile-Le-Grand"/>
    <d v="2019-02-27T00:00:00"/>
    <d v="2019-02-27T00:00:00"/>
    <s v="12h00"/>
    <m/>
    <s v="Danger faible"/>
    <s v="Oui"/>
    <n v="180"/>
    <x v="1"/>
    <n v="20"/>
  </r>
  <r>
    <s v="190211-016"/>
    <n v="2"/>
    <s v="St-Basile-Le-Grand"/>
    <d v="2019-02-11T00:00:00"/>
    <d v="2019-02-11T00:00:00"/>
    <s v="10h30"/>
    <s v="CCPSHRR"/>
    <s v="Danger faible"/>
    <s v="Non"/>
    <m/>
    <x v="0"/>
    <n v="16"/>
  </r>
  <r>
    <s v="190210-026"/>
    <n v="2"/>
    <s v="St-Basile-Le-Grand"/>
    <d v="2019-02-10T00:00:00"/>
    <d v="2019-02-10T00:00:00"/>
    <s v="22h00"/>
    <m/>
    <s v="P.38 (non-consentant)"/>
    <s v="Oui"/>
    <n v="54"/>
    <x v="0"/>
    <n v="17"/>
  </r>
  <r>
    <s v="190204-016"/>
    <n v="2"/>
    <s v="St-Basile-Le-Grand"/>
    <d v="2019-02-04T00:00:00"/>
    <d v="2019-02-04T00:00:00"/>
    <s v="13h22"/>
    <m/>
    <s v="P.38 (non-consentant)"/>
    <s v="Oui"/>
    <n v="22"/>
    <x v="0"/>
    <n v="18"/>
  </r>
  <r>
    <s v="190117-019"/>
    <n v="2"/>
    <s v="St-Basile-Le-Grand"/>
    <d v="2019-01-17T00:00:00"/>
    <d v="2019-01-17T00:00:00"/>
    <s v="16h45"/>
    <m/>
    <s v="P.38 (non-consentant)"/>
    <s v="Oui"/>
    <s v="25 mins"/>
    <x v="0"/>
    <n v="39"/>
  </r>
  <r>
    <s v="190108-011"/>
    <n v="2"/>
    <s v="St-Basile-Le-Grand"/>
    <d v="2019-01-08T00:00:00"/>
    <d v="2019-01-08T00:00:00"/>
    <s v="17h01"/>
    <m/>
    <s v="P.38 (non-consentant)"/>
    <s v="Oui"/>
    <s v="?"/>
    <x v="0"/>
    <n v="22"/>
  </r>
  <r>
    <s v="190101-029"/>
    <n v="2"/>
    <s v="St-Basile-Le-Grand"/>
    <d v="2019-01-01T00:00:00"/>
    <d v="2019-01-01T00:00:00"/>
    <s v="21h49"/>
    <m/>
    <s v="P.38 (non-consentant)"/>
    <s v="Oui"/>
    <s v=" 39 mins"/>
    <x v="0"/>
    <n v="21"/>
  </r>
  <r>
    <s v="191124-006"/>
    <n v="2"/>
    <s v="St-Jean-Baptiste"/>
    <d v="2019-11-24T00:00:00"/>
    <d v="2019-11-24T00:00:00"/>
    <s v="09h20"/>
    <s v="CCPSHRR"/>
    <s v="Danger modéré"/>
    <s v="Non"/>
    <m/>
    <x v="1"/>
    <n v="20"/>
  </r>
  <r>
    <s v="191122-003"/>
    <n v="2"/>
    <s v="St-Jean-Baptiste"/>
    <d v="2019-11-22T00:00:00"/>
    <d v="2019-11-22T00:00:00"/>
    <s v="07h00"/>
    <s v="ACCÈS"/>
    <s v="Danger faible"/>
    <s v="Non"/>
    <m/>
    <x v="0"/>
    <n v="43"/>
  </r>
  <r>
    <s v="191010-006"/>
    <n v="2"/>
    <s v="St-Jean-Baptiste"/>
    <d v="2019-10-10T00:00:00"/>
    <d v="2019-10-10T00:00:00"/>
    <s v="08h18"/>
    <s v="CCPSHRR"/>
    <s v="P.38 (non-consentant)"/>
    <s v="Oui"/>
    <n v="20"/>
    <x v="1"/>
    <n v="73"/>
  </r>
  <r>
    <s v="190822-031"/>
    <n v="2"/>
    <s v="St-Jean-Baptiste"/>
    <d v="2019-08-22T00:00:00"/>
    <d v="2019-08-22T00:00:00"/>
    <s v="11h30"/>
    <m/>
    <s v="Danger grave et immédiat"/>
    <s v="Oui"/>
    <n v="15"/>
    <x v="1"/>
    <n v="33"/>
  </r>
  <r>
    <s v="190718-026"/>
    <n v="2"/>
    <s v="St-Jean-Baptiste"/>
    <d v="2019-07-18T00:00:00"/>
    <d v="2019-07-18T00:00:00"/>
    <s v="17h35"/>
    <m/>
    <s v="P.38 (non-consentant)"/>
    <s v="Oui"/>
    <n v="15"/>
    <x v="1"/>
    <n v="63"/>
  </r>
  <r>
    <s v="190717-044"/>
    <n v="2"/>
    <s v="St-Jean-Baptiste"/>
    <d v="2019-07-17T00:00:00"/>
    <d v="2019-07-17T00:00:00"/>
    <s v="23h03"/>
    <m/>
    <m/>
    <s v="Oui"/>
    <n v="37"/>
    <x v="1"/>
    <n v="23"/>
  </r>
  <r>
    <s v="190709-002"/>
    <n v="2"/>
    <s v="St-Jean-Baptiste"/>
    <d v="2019-07-09T00:00:00"/>
    <d v="2019-07-09T00:00:00"/>
    <s v="07H40"/>
    <m/>
    <s v="P.38 (non-consentant)"/>
    <s v="Oui"/>
    <n v="16"/>
    <x v="1"/>
    <n v="22"/>
  </r>
  <r>
    <s v="190706-004"/>
    <n v="2"/>
    <s v="St-Jean-Baptiste"/>
    <d v="2019-07-06T00:00:00"/>
    <d v="2019-07-06T00:00:00"/>
    <s v="03H15"/>
    <m/>
    <s v="P.38 (non-consentant)"/>
    <s v="Oui"/>
    <n v="20"/>
    <x v="1"/>
    <n v="23"/>
  </r>
  <r>
    <s v="190702-001"/>
    <n v="2"/>
    <s v="St-Jean-Baptiste"/>
    <d v="2019-07-02T00:00:00"/>
    <d v="2019-07-02T00:00:00"/>
    <s v="02h00"/>
    <m/>
    <s v="Tentative de suicide"/>
    <s v="Oui"/>
    <n v="32"/>
    <x v="1"/>
    <n v="23"/>
  </r>
  <r>
    <s v="190614-008"/>
    <n v="2"/>
    <s v="St-Jean-Baptiste"/>
    <d v="2019-06-14T00:00:00"/>
    <d v="2019-06-14T00:00:00"/>
    <s v="11h26"/>
    <m/>
    <s v="Danger grave et immédiat"/>
    <s v="Oui"/>
    <n v="39"/>
    <x v="1"/>
    <n v="44"/>
  </r>
  <r>
    <s v="190610-034"/>
    <n v="2"/>
    <s v="St-Jean-Baptiste"/>
    <d v="2019-06-10T00:00:00"/>
    <d v="2019-06-10T00:00:00"/>
    <s v="03h38"/>
    <m/>
    <s v="P.38 (non-consentant)"/>
    <s v="Oui"/>
    <n v="40"/>
    <x v="1"/>
    <n v="27"/>
  </r>
  <r>
    <s v="190605-025"/>
    <n v="2"/>
    <s v="St-Jean-Baptiste"/>
    <d v="2019-06-05T00:00:00"/>
    <d v="2019-06-05T00:00:00"/>
    <s v="17h52"/>
    <m/>
    <s v="Danger grave et immédiat"/>
    <s v="Oui"/>
    <n v="33"/>
    <x v="1"/>
    <n v="75"/>
  </r>
  <r>
    <s v="190518-022"/>
    <n v="2"/>
    <s v="St-Jean-Baptiste"/>
    <d v="2019-05-18T00:00:00"/>
    <d v="2019-05-18T00:00:00"/>
    <s v="23h00"/>
    <m/>
    <s v="Danger grave mais non immédiat"/>
    <s v="Oui"/>
    <n v="38"/>
    <x v="0"/>
    <n v="47"/>
  </r>
  <r>
    <s v="190517-021"/>
    <n v="2"/>
    <s v="St-Jean-Baptiste"/>
    <d v="2019-05-17T00:00:00"/>
    <d v="2019-05-17T00:00:00"/>
    <s v="16h27"/>
    <m/>
    <s v="Tentative de suicide"/>
    <s v="Oui"/>
    <n v="30"/>
    <x v="0"/>
    <n v="47"/>
  </r>
  <r>
    <s v="190510-010"/>
    <n v="2"/>
    <s v="St-Jean-Baptiste"/>
    <d v="2019-05-10T00:00:00"/>
    <d v="2019-05-10T00:00:00"/>
    <s v="10h15"/>
    <s v="DPJ/CAFE"/>
    <s v="Absence de danger"/>
    <s v="Non"/>
    <m/>
    <x v="1"/>
    <n v="36"/>
  </r>
  <r>
    <s v="190419-021"/>
    <n v="2"/>
    <s v="St-Jean-Baptiste"/>
    <d v="2019-04-19T00:00:00"/>
    <d v="2019-04-19T00:00:00"/>
    <s v="22h55"/>
    <m/>
    <s v="Tentative de suicide"/>
    <s v="Oui"/>
    <n v="55"/>
    <x v="0"/>
    <n v="44"/>
  </r>
  <r>
    <s v="190419-022"/>
    <n v="2"/>
    <s v="St-Jean-Baptiste"/>
    <d v="2019-04-19T00:00:00"/>
    <d v="2019-04-19T00:00:00"/>
    <s v="23h50"/>
    <s v="CCPSHRR"/>
    <s v="Danger faible"/>
    <s v="Non"/>
    <m/>
    <x v="1"/>
    <n v="41"/>
  </r>
  <r>
    <s v="190403-031"/>
    <n v="2"/>
    <s v="St-Jean-Baptiste"/>
    <d v="2019-04-03T00:00:00"/>
    <d v="2019-04-03T00:00:00"/>
    <s v="21h27"/>
    <s v="DIVERS"/>
    <s v="Danger faible"/>
    <s v="Non"/>
    <m/>
    <x v="1"/>
    <n v="14"/>
  </r>
  <r>
    <s v="191127-021"/>
    <n v="2"/>
    <s v="St-Mathieu-de-Beloeil"/>
    <d v="2019-11-27T00:00:00"/>
    <d v="2019-11-27T00:00:00"/>
    <s v="17h15"/>
    <m/>
    <s v="P.38 (non-consentant)"/>
    <s v="Oui"/>
    <n v="40"/>
    <x v="1"/>
    <n v="61"/>
  </r>
  <r>
    <s v="190908-002"/>
    <n v="2"/>
    <s v="St-Mathieu-de-Beloeil"/>
    <d v="2019-09-08T00:00:00"/>
    <d v="2019-09-08T00:00:00"/>
    <s v="03h30"/>
    <m/>
    <s v="P.38 (non-consentant)"/>
    <s v="Oui"/>
    <n v="31"/>
    <x v="1"/>
    <n v="18"/>
  </r>
  <r>
    <s v="190904-017"/>
    <n v="2"/>
    <s v="St-Mathieu-de-Beloeil"/>
    <d v="2019-09-04T00:00:00"/>
    <d v="2019-09-04T00:00:00"/>
    <s v="15h35"/>
    <m/>
    <s v="Danger grave et immédiat"/>
    <s v="Oui"/>
    <n v="33"/>
    <x v="1"/>
    <n v="52"/>
  </r>
  <r>
    <s v="190825-005"/>
    <n v="2"/>
    <s v="St-Mathieu-de-Beloeil"/>
    <d v="2019-08-25T00:00:00"/>
    <d v="2019-08-25T00:00:00"/>
    <s v="10h10"/>
    <m/>
    <s v="P.38 (non-consentant)"/>
    <s v="Oui"/>
    <m/>
    <x v="1"/>
    <n v="15"/>
  </r>
  <r>
    <s v="190823-006"/>
    <n v="2"/>
    <s v="St-Mathieu-de-Beloeil"/>
    <d v="2019-08-23T00:00:00"/>
    <d v="2019-08-23T00:00:00"/>
    <s v="09h50"/>
    <s v="DPJ/CAFE"/>
    <s v="Danger faible"/>
    <s v="Non"/>
    <m/>
    <x v="1"/>
    <n v="15"/>
  </r>
  <r>
    <s v="190805-015"/>
    <n v="2"/>
    <s v="St-Mathieu-de-Beloeil"/>
    <d v="2019-08-05T00:00:00"/>
    <d v="2019-08-05T00:00:00"/>
    <s v="13h00"/>
    <m/>
    <s v="Danger grave et immédiat"/>
    <s v="Oui"/>
    <n v="30"/>
    <x v="1"/>
    <n v="15"/>
  </r>
  <r>
    <s v="190726-004"/>
    <n v="2"/>
    <s v="St-Mathieu-de-Beloeil"/>
    <d v="2019-07-26T00:00:00"/>
    <d v="2019-07-26T00:00:00"/>
    <s v="08h45"/>
    <m/>
    <s v="P.38 (non-consentant)"/>
    <s v="Oui"/>
    <m/>
    <x v="1"/>
    <n v="17"/>
  </r>
  <r>
    <s v="190723-003"/>
    <n v="2"/>
    <s v="St-Mathieu-de-Beloeil"/>
    <d v="2019-07-23T00:00:00"/>
    <d v="2019-07-23T00:00:00"/>
    <s v="04h08"/>
    <m/>
    <s v="P.38 (non-consentant)"/>
    <s v="Oui"/>
    <m/>
    <x v="1"/>
    <n v="48"/>
  </r>
  <r>
    <s v="190705-040"/>
    <n v="2"/>
    <s v="St-Mathieu-de-Beloeil"/>
    <d v="2019-07-05T00:00:00"/>
    <d v="2019-07-05T00:00:00"/>
    <s v="23H42"/>
    <m/>
    <s v="P.38 (non-consentant)"/>
    <s v="Oui"/>
    <n v="39"/>
    <x v="1"/>
    <n v="41"/>
  </r>
  <r>
    <s v="190621-008"/>
    <n v="2"/>
    <s v="St-Mathieu-de-Beloeil"/>
    <d v="2019-06-21T00:00:00"/>
    <d v="2019-06-21T00:00:00"/>
    <s v="8h45"/>
    <s v="ACCÈS"/>
    <s v="Danger faible"/>
    <s v="Non"/>
    <m/>
    <x v="1"/>
    <n v="80"/>
  </r>
  <r>
    <s v="190604-001"/>
    <n v="2"/>
    <s v="St-Mathieu-de-Beloeil"/>
    <d v="2019-06-04T00:00:00"/>
    <d v="2019-06-04T00:00:00"/>
    <s v="00h19"/>
    <s v="ACCÈS"/>
    <s v="Danger grave mais non immédiat"/>
    <s v="Non"/>
    <m/>
    <x v="0"/>
    <n v="16"/>
  </r>
  <r>
    <s v="190307-006"/>
    <n v="2"/>
    <s v="St-Mathieu-de-Beloeil"/>
    <d v="2019-03-07T00:00:00"/>
    <d v="2019-03-07T00:00:00"/>
    <s v="10h58"/>
    <m/>
    <s v="Danger grave et immédiat"/>
    <s v="Oui"/>
    <n v="35"/>
    <x v="1"/>
    <n v="15"/>
  </r>
  <r>
    <s v="191128-002"/>
    <n v="3"/>
    <s v="Carignan"/>
    <d v="2019-11-28T00:00:00"/>
    <d v="2019-11-28T00:00:00"/>
    <s v="03h46"/>
    <s v="CCPSHRR"/>
    <s v="Danger faible"/>
    <s v="Non"/>
    <m/>
    <x v="0"/>
    <n v="19"/>
  </r>
  <r>
    <s v="191104-012"/>
    <n v="3"/>
    <s v="Carignan"/>
    <d v="2019-11-04T00:00:00"/>
    <d v="2019-11-04T00:00:00"/>
    <s v="11h56"/>
    <s v="DPJ/CAFE"/>
    <s v="absence de transport"/>
    <s v="Non"/>
    <m/>
    <x v="1"/>
    <n v="16"/>
  </r>
  <r>
    <s v="191027-004A"/>
    <n v="3"/>
    <s v="Carignan"/>
    <d v="2019-10-27T00:00:00"/>
    <d v="2019-10-27T00:00:00"/>
    <s v="01h50"/>
    <m/>
    <s v="P.38 (non-consentant)"/>
    <s v="Oui"/>
    <n v="27"/>
    <x v="0"/>
    <n v="33"/>
  </r>
  <r>
    <s v="191016-027"/>
    <n v="3"/>
    <s v="Carignan"/>
    <d v="2019-10-27T00:00:00"/>
    <d v="2019-10-27T00:00:00"/>
    <m/>
    <s v="CCPSHRR"/>
    <s v="Danger faible"/>
    <s v="Non"/>
    <m/>
    <x v="1"/>
    <n v="64"/>
  </r>
  <r>
    <s v="191016-019"/>
    <n v="3"/>
    <s v="Carignan"/>
    <d v="2019-10-16T00:00:00"/>
    <d v="2019-10-16T00:00:00"/>
    <s v="17h46"/>
    <s v="CCPSHRR"/>
    <s v="Danger faible"/>
    <s v="Non"/>
    <m/>
    <x v="1"/>
    <n v="26"/>
  </r>
  <r>
    <s v="191008-017"/>
    <n v="3"/>
    <s v="Carignan"/>
    <d v="2019-10-08T00:00:00"/>
    <d v="2019-10-08T00:00:00"/>
    <s v="13h45"/>
    <s v="DPJ/CAFE"/>
    <s v="Danger faible"/>
    <s v="Non"/>
    <m/>
    <x v="1"/>
    <n v="42"/>
  </r>
  <r>
    <s v="191003-036"/>
    <n v="3"/>
    <s v="Carignan"/>
    <d v="2019-10-03T00:00:00"/>
    <d v="2019-10-03T00:00:00"/>
    <s v="23h25"/>
    <s v="CCPSHRR"/>
    <s v="Danger faible"/>
    <s v="Non"/>
    <m/>
    <x v="1"/>
    <n v="27"/>
  </r>
  <r>
    <s v="190930-033"/>
    <n v="3"/>
    <s v="Carignan"/>
    <d v="2019-09-30T00:00:00"/>
    <d v="2019-09-30T00:00:00"/>
    <s v="23h58"/>
    <m/>
    <s v="Tentative de suicide"/>
    <s v="Oui"/>
    <n v="14"/>
    <x v="0"/>
    <n v="30"/>
  </r>
  <r>
    <s v="190929-001"/>
    <n v="3"/>
    <s v="Carignan"/>
    <d v="2019-09-29T00:00:00"/>
    <d v="2019-09-29T00:00:00"/>
    <s v="02h35"/>
    <s v="ACCÈS"/>
    <s v="Absence de danger"/>
    <s v="Non"/>
    <m/>
    <x v="1"/>
    <n v="35"/>
  </r>
  <r>
    <s v="190928-006"/>
    <n v="3"/>
    <s v="Carignan"/>
    <d v="2019-09-28T00:00:00"/>
    <d v="2019-09-28T00:00:00"/>
    <s v="09h00"/>
    <s v="CCPSHRR"/>
    <s v="Absence de danger"/>
    <s v="Non"/>
    <m/>
    <x v="1"/>
    <n v="53"/>
  </r>
  <r>
    <s v="190918-024"/>
    <n v="3"/>
    <s v="Carignan"/>
    <d v="2019-09-18T00:00:00"/>
    <d v="2019-09-18T00:00:00"/>
    <s v="22h50"/>
    <s v="ACCÈS"/>
    <s v="Danger faible"/>
    <s v="Non"/>
    <m/>
    <x v="1"/>
    <n v="20"/>
  </r>
  <r>
    <s v="190908-021"/>
    <n v="3"/>
    <s v="Carignan"/>
    <d v="2019-09-08T00:00:00"/>
    <d v="2019-09-08T00:00:00"/>
    <s v="23h08"/>
    <m/>
    <s v="Tentative de suicide"/>
    <s v="Oui"/>
    <n v="20"/>
    <x v="0"/>
    <n v="22"/>
  </r>
  <r>
    <s v="190906-016"/>
    <n v="3"/>
    <s v="Carignan"/>
    <d v="2019-09-06T00:00:00"/>
    <d v="2019-09-06T00:00:00"/>
    <s v="12h08"/>
    <m/>
    <s v="Tentative de suicide"/>
    <s v="Oui"/>
    <n v="46"/>
    <x v="1"/>
    <n v="51"/>
  </r>
  <r>
    <s v="190831-028"/>
    <n v="3"/>
    <s v="Carignan"/>
    <d v="2019-08-31T00:00:00"/>
    <d v="2019-08-31T00:00:00"/>
    <s v="20h30"/>
    <s v="CCPSHRR"/>
    <s v="Absence de danger"/>
    <s v="Non"/>
    <m/>
    <x v="0"/>
    <n v="24"/>
  </r>
  <r>
    <s v="190829-004"/>
    <n v="3"/>
    <s v="Carignan"/>
    <d v="2019-08-29T00:00:00"/>
    <d v="2019-08-29T00:00:00"/>
    <s v="02H26"/>
    <m/>
    <s v="P.38 (non-consentant)"/>
    <s v="Oui"/>
    <n v="33"/>
    <x v="0"/>
    <n v="51"/>
  </r>
  <r>
    <s v="190826-025"/>
    <n v="3"/>
    <s v="Carignan"/>
    <d v="2019-08-26T00:00:00"/>
    <d v="2019-08-26T00:00:00"/>
    <s v="18H45"/>
    <s v="CCPSHRR"/>
    <s v="Danger faible"/>
    <s v="Non"/>
    <m/>
    <x v="1"/>
    <n v="26"/>
  </r>
  <r>
    <s v="190824-002"/>
    <n v="3"/>
    <s v="Carignan"/>
    <d v="2019-08-24T00:00:00"/>
    <d v="2019-08-24T00:00:00"/>
    <s v="07h00"/>
    <m/>
    <s v="P.38 (non-consentant)"/>
    <s v="Oui"/>
    <n v="36"/>
    <x v="1"/>
    <n v="28"/>
  </r>
  <r>
    <s v="190818-009"/>
    <n v="3"/>
    <s v="Carignan"/>
    <d v="2019-08-19T00:00:00"/>
    <d v="2019-08-19T00:00:00"/>
    <s v="00h45"/>
    <s v="CCPSHRR"/>
    <s v="Danger faible"/>
    <s v="Non"/>
    <m/>
    <x v="1"/>
    <n v="61"/>
  </r>
  <r>
    <s v="190812-022"/>
    <n v="3"/>
    <s v="Carignan"/>
    <d v="2019-08-12T00:00:00"/>
    <d v="2019-08-12T00:00:00"/>
    <s v="17h32"/>
    <s v="CCPSHRR"/>
    <s v="Danger grave mais non immédiat"/>
    <s v="Oui"/>
    <n v="43"/>
    <x v="0"/>
    <n v="23"/>
  </r>
  <r>
    <s v="190731-023"/>
    <n v="3"/>
    <s v="Carignan"/>
    <d v="2019-07-31T00:00:00"/>
    <d v="2019-07-31T00:00:00"/>
    <s v="16H06"/>
    <s v="ACCÈS"/>
    <s v="Danger modéré"/>
    <s v="Oui"/>
    <n v="36"/>
    <x v="1"/>
    <n v="22"/>
  </r>
  <r>
    <s v="190719-038"/>
    <n v="3"/>
    <s v="Carignan"/>
    <d v="2019-07-19T00:00:00"/>
    <d v="2019-07-19T00:00:00"/>
    <s v="23h54"/>
    <s v="CCPSHRR"/>
    <s v="Danger grave et immédiat"/>
    <s v="Oui"/>
    <n v="11"/>
    <x v="1"/>
    <n v="29"/>
  </r>
  <r>
    <s v="190709-014"/>
    <n v="3"/>
    <s v="Carignan"/>
    <d v="2019-07-09T00:00:00"/>
    <d v="2019-07-09T00:00:00"/>
    <s v="13h10"/>
    <s v="CCPSHRR"/>
    <s v="Absence de danger"/>
    <s v="Non"/>
    <m/>
    <x v="1"/>
    <n v="29"/>
  </r>
  <r>
    <s v="190706-022"/>
    <n v="3"/>
    <s v="Carignan"/>
    <d v="2019-07-06T00:00:00"/>
    <d v="2019-07-06T00:00:00"/>
    <s v="21H05"/>
    <s v="CCPSHRR"/>
    <m/>
    <s v="Non"/>
    <m/>
    <x v="1"/>
    <n v="19"/>
  </r>
  <r>
    <s v="190705-025"/>
    <n v="3"/>
    <s v="Carignan"/>
    <d v="2019-07-05T00:00:00"/>
    <d v="2019-07-05T00:00:00"/>
    <s v="17H25"/>
    <s v="CCPSHRR"/>
    <s v="Danger faible"/>
    <s v="Non"/>
    <m/>
    <x v="0"/>
    <n v="83"/>
  </r>
  <r>
    <s v="190623-030"/>
    <n v="3"/>
    <s v="Carignan"/>
    <d v="2019-06-23T00:00:00"/>
    <d v="2019-06-23T00:00:00"/>
    <s v="17H00"/>
    <s v="DPJ/CAFE"/>
    <s v="P.38 (non-consentant)"/>
    <s v="Oui"/>
    <n v="38"/>
    <x v="1"/>
    <s v=" "/>
  </r>
  <r>
    <s v="190621-014"/>
    <n v="3"/>
    <s v="Carignan"/>
    <d v="2019-06-21T00:00:00"/>
    <d v="2019-06-21T00:00:00"/>
    <s v="12h45"/>
    <s v="CCPSHRR"/>
    <s v="Danger faible"/>
    <s v="Non"/>
    <m/>
    <x v="1"/>
    <n v="23"/>
  </r>
  <r>
    <s v="190615-017a"/>
    <n v="3"/>
    <s v="Carignan"/>
    <d v="2019-06-15T00:00:00"/>
    <d v="2019-06-15T00:00:00"/>
    <s v="10h48"/>
    <s v="CCPSHRR"/>
    <s v="Danger faible"/>
    <s v="Non"/>
    <m/>
    <x v="1"/>
    <n v="43"/>
  </r>
  <r>
    <s v="190607-044"/>
    <n v="3"/>
    <s v="Carignan"/>
    <d v="2019-06-07T00:00:00"/>
    <d v="2019-06-07T00:00:00"/>
    <s v="22h40"/>
    <s v="CCPSHRR"/>
    <s v="Absence de danger"/>
    <s v="Non"/>
    <m/>
    <x v="1"/>
    <n v="41"/>
  </r>
  <r>
    <s v="190531-019"/>
    <n v="3"/>
    <s v="Carignan"/>
    <d v="2019-05-31T00:00:00"/>
    <d v="2019-05-31T00:00:00"/>
    <s v="14h19"/>
    <s v="CCPSHRR"/>
    <s v="Absence de danger"/>
    <s v="Non"/>
    <m/>
    <x v="0"/>
    <n v="66"/>
  </r>
  <r>
    <s v="190529-025"/>
    <n v="3"/>
    <s v="Carignan"/>
    <d v="2019-05-29T00:00:00"/>
    <d v="2019-05-29T00:00:00"/>
    <s v="19h00"/>
    <s v="DPJ/CAFE"/>
    <m/>
    <s v="Oui"/>
    <n v="46"/>
    <x v="0"/>
    <n v="15"/>
  </r>
  <r>
    <s v="190523-021"/>
    <n v="3"/>
    <s v="Carignan"/>
    <d v="2019-05-23T00:00:00"/>
    <d v="2019-05-23T00:00:00"/>
    <s v="18h18"/>
    <s v="DPJ/CAFE"/>
    <s v="Absence de danger"/>
    <s v="Non"/>
    <m/>
    <x v="0"/>
    <n v="10"/>
  </r>
  <r>
    <s v="190512-030 "/>
    <n v="3"/>
    <s v="Carignan"/>
    <d v="2019-05-12T00:00:00"/>
    <d v="2019-05-12T00:00:00"/>
    <s v="22h20"/>
    <m/>
    <s v="Tentative de suicide"/>
    <s v="Oui"/>
    <n v="22"/>
    <x v="1"/>
    <n v="37"/>
  </r>
  <r>
    <s v="190429-005"/>
    <n v="3"/>
    <s v="Carignan"/>
    <d v="2019-04-29T00:00:00"/>
    <d v="2019-04-29T00:00:00"/>
    <s v="10h10"/>
    <s v="CCPSHRR"/>
    <s v="P.38 (non-consentant)"/>
    <s v="Oui"/>
    <n v="30"/>
    <x v="1"/>
    <n v="17"/>
  </r>
  <r>
    <s v="190423-012"/>
    <n v="3"/>
    <s v="Carignan"/>
    <d v="2019-04-23T00:00:00"/>
    <d v="2019-04-23T00:00:00"/>
    <s v="10h33"/>
    <s v="CCPSHRR"/>
    <s v="Danger faible"/>
    <s v="Non"/>
    <m/>
    <x v="0"/>
    <n v="83"/>
  </r>
  <r>
    <s v="190331-014"/>
    <n v="3"/>
    <s v="Carignan"/>
    <d v="2019-03-31T00:00:00"/>
    <d v="2019-03-31T00:00:00"/>
    <s v="23h15"/>
    <s v="CCPSHRR"/>
    <s v="Absence de danger"/>
    <s v="Non"/>
    <m/>
    <x v="0"/>
    <n v="26"/>
  </r>
  <r>
    <s v="190326-012"/>
    <n v="3"/>
    <s v="Carignan"/>
    <d v="2019-03-26T00:00:00"/>
    <d v="2019-03-26T00:00:00"/>
    <s v="16h15"/>
    <s v="CCPSHRR"/>
    <s v="Danger faible"/>
    <s v="Non"/>
    <m/>
    <x v="1"/>
    <n v="23"/>
  </r>
  <r>
    <s v="190320-005"/>
    <n v="3"/>
    <s v="Carignan"/>
    <d v="2019-03-20T00:00:00"/>
    <d v="2019-03-20T00:00:00"/>
    <s v="08h30"/>
    <s v="DPJ/CAFE"/>
    <s v="P.38 (non-consentant)"/>
    <s v="Oui"/>
    <n v="35"/>
    <x v="1"/>
    <n v="13"/>
  </r>
  <r>
    <s v="190320-027"/>
    <n v="3"/>
    <s v="Carignan"/>
    <d v="2019-03-20T00:00:00"/>
    <d v="2019-03-20T00:00:00"/>
    <s v="20h45"/>
    <s v="CCPSHRR"/>
    <s v="Absence de danger"/>
    <s v="Non"/>
    <m/>
    <x v="1"/>
    <n v="27"/>
  </r>
  <r>
    <s v="190210-021"/>
    <n v="3"/>
    <s v="Carignan"/>
    <d v="2019-02-10T00:00:00"/>
    <d v="2019-02-10T00:00:00"/>
    <s v="17h08"/>
    <s v="ACCÈS"/>
    <s v="Danger faible"/>
    <s v="Non"/>
    <m/>
    <x v="1"/>
    <n v="39"/>
  </r>
  <r>
    <s v="190125-006"/>
    <n v="3"/>
    <s v="Carignan"/>
    <d v="2019-01-25T00:00:00"/>
    <d v="2019-01-25T00:00:00"/>
    <s v="08h58"/>
    <s v="ACCÈS"/>
    <s v="Tentative de suicide"/>
    <s v="Oui"/>
    <n v="31"/>
    <x v="1"/>
    <n v="26"/>
  </r>
  <r>
    <s v="190113-009"/>
    <n v="3"/>
    <s v="Carignan"/>
    <d v="2019-01-13T00:00:00"/>
    <d v="2019-01-13T00:00:00"/>
    <s v="16h35"/>
    <s v="CCPSHRR"/>
    <s v="Absence de danger"/>
    <s v="Non"/>
    <m/>
    <x v="0"/>
    <n v="33"/>
  </r>
  <r>
    <s v="191229-019"/>
    <n v="3"/>
    <s v="Chambly"/>
    <d v="2019-12-29T00:00:00"/>
    <d v="2019-12-29T00:00:00"/>
    <s v="19h50"/>
    <s v="CCPSHRR"/>
    <s v="Danger faible"/>
    <s v="Non"/>
    <m/>
    <x v="1"/>
    <n v="35"/>
  </r>
  <r>
    <s v="191228-016"/>
    <n v="3"/>
    <s v="Chambly"/>
    <d v="2019-12-28T00:00:00"/>
    <d v="2019-12-28T00:00:00"/>
    <s v="17h30"/>
    <m/>
    <s v="Tentative de suicide"/>
    <s v="Oui"/>
    <n v="17"/>
    <x v="1"/>
    <n v="16"/>
  </r>
  <r>
    <s v="191223-027"/>
    <n v="3"/>
    <s v="Chambly"/>
    <d v="2019-12-23T00:00:00"/>
    <d v="2019-12-23T00:00:00"/>
    <s v="22h45"/>
    <s v="ACCÈS"/>
    <s v="Tentative de suicide"/>
    <s v="Oui"/>
    <n v="15"/>
    <x v="0"/>
    <n v="49"/>
  </r>
  <r>
    <s v="191222-008"/>
    <n v="3"/>
    <s v="Chambly"/>
    <d v="2019-12-22T00:00:00"/>
    <d v="2019-12-22T00:00:00"/>
    <s v="12h00"/>
    <s v="DPJ/CAFE"/>
    <s v="absence de transport"/>
    <s v="Non"/>
    <m/>
    <x v="0"/>
    <n v="16"/>
  </r>
  <r>
    <s v="191221-004"/>
    <n v="3"/>
    <s v="Chambly"/>
    <d v="2019-12-21T00:00:00"/>
    <d v="2019-12-21T00:00:00"/>
    <s v="03h19"/>
    <s v="CCPSHRR"/>
    <s v="Absence de danger"/>
    <s v="Non"/>
    <m/>
    <x v="0"/>
    <n v="38"/>
  </r>
  <r>
    <s v="191219-042"/>
    <n v="3"/>
    <s v="Chambly"/>
    <d v="2019-12-19T00:00:00"/>
    <d v="2019-12-19T00:00:00"/>
    <s v="11h30"/>
    <s v="CCPSHRR"/>
    <s v="Danger modéré"/>
    <s v="Oui"/>
    <n v="24"/>
    <x v="1"/>
    <n v="39"/>
  </r>
  <r>
    <s v="191219-027"/>
    <n v="3"/>
    <s v="Chambly"/>
    <d v="2019-12-19T00:00:00"/>
    <d v="2019-12-19T00:00:00"/>
    <s v="17h10"/>
    <s v="CCPSHRR"/>
    <s v="Danger grave mais non immédiat"/>
    <s v="Non"/>
    <m/>
    <x v="1"/>
    <n v="36"/>
  </r>
  <r>
    <s v="191219-037"/>
    <n v="3"/>
    <s v="Chambly"/>
    <d v="2019-12-19T00:00:00"/>
    <d v="2019-12-19T00:00:00"/>
    <s v="20h58"/>
    <m/>
    <s v="Tentative de suicide"/>
    <s v="Oui"/>
    <n v="25"/>
    <x v="1"/>
    <n v="56"/>
  </r>
  <r>
    <s v="191211-021"/>
    <n v="3"/>
    <s v="Chambly"/>
    <d v="2019-12-11T00:00:00"/>
    <d v="2019-12-11T00:00:00"/>
    <s v="17h10"/>
    <s v="CCPSHRR"/>
    <s v="Danger faible"/>
    <s v="Non"/>
    <m/>
    <x v="1"/>
    <n v="18"/>
  </r>
  <r>
    <s v="191207-005"/>
    <n v="3"/>
    <s v="Chambly"/>
    <d v="2019-12-07T00:00:00"/>
    <d v="2019-12-07T00:00:00"/>
    <m/>
    <s v="ACCÈS"/>
    <s v="Danger faible"/>
    <s v="Non"/>
    <m/>
    <x v="0"/>
    <n v="43"/>
  </r>
  <r>
    <s v="191205-031"/>
    <n v="3"/>
    <s v="Chambly"/>
    <d v="2019-12-05T00:00:00"/>
    <d v="2019-12-05T00:00:00"/>
    <s v="17h57"/>
    <m/>
    <s v="Tentative de suicide"/>
    <s v="Oui"/>
    <n v="30"/>
    <x v="0"/>
    <n v="33"/>
  </r>
  <r>
    <s v="191201-017"/>
    <n v="3"/>
    <s v="Chambly"/>
    <d v="2019-12-01T00:00:00"/>
    <d v="2019-12-01T00:00:00"/>
    <s v="18h50"/>
    <s v="CCPSHRR"/>
    <s v="Danger faible"/>
    <s v="Non"/>
    <m/>
    <x v="1"/>
    <n v="32"/>
  </r>
  <r>
    <s v="191130-006"/>
    <n v="3"/>
    <s v="Chambly"/>
    <d v="2019-11-30T00:00:00"/>
    <d v="2019-11-30T00:00:00"/>
    <s v="10h21"/>
    <m/>
    <s v="Tentative de suicide"/>
    <s v="Non"/>
    <m/>
    <x v="1"/>
    <n v="69"/>
  </r>
  <r>
    <s v="191125-014"/>
    <n v="3"/>
    <s v="Chambly"/>
    <d v="2019-11-25T00:00:00"/>
    <d v="2019-11-25T00:00:00"/>
    <s v="12h15"/>
    <s v="DPJ/CAFE"/>
    <s v="Danger faible"/>
    <s v="Non"/>
    <m/>
    <x v="1"/>
    <n v="11"/>
  </r>
  <r>
    <s v="191121-009"/>
    <n v="3"/>
    <s v="Chambly"/>
    <d v="2019-11-21T00:00:00"/>
    <d v="2019-11-21T00:00:00"/>
    <s v="10H55"/>
    <m/>
    <s v="Tentative de suicide"/>
    <s v="Oui"/>
    <n v="33"/>
    <x v="0"/>
    <n v="18"/>
  </r>
  <r>
    <s v="191120-013A"/>
    <n v="3"/>
    <s v="Chambly"/>
    <d v="2019-11-20T00:00:00"/>
    <d v="2019-11-20T00:00:00"/>
    <s v="13H30"/>
    <s v="DPJ/CAFE"/>
    <s v="Absence de danger"/>
    <s v="Non"/>
    <m/>
    <x v="1"/>
    <n v="17"/>
  </r>
  <r>
    <s v="191114-038"/>
    <n v="3"/>
    <s v="Chambly"/>
    <d v="2019-11-14T00:00:00"/>
    <d v="2019-11-14T00:00:00"/>
    <s v="23h20"/>
    <s v="CCPSHRR"/>
    <s v="Danger grave et immédiat"/>
    <s v="Oui"/>
    <n v="21"/>
    <x v="1"/>
    <n v="20"/>
  </r>
  <r>
    <s v="191113-006"/>
    <n v="3"/>
    <s v="Chambly"/>
    <d v="2019-11-13T00:00:00"/>
    <d v="2019-11-13T00:00:00"/>
    <s v="09h30"/>
    <s v="CCPSHRR"/>
    <s v="Absence de danger"/>
    <s v="Non"/>
    <m/>
    <x v="1"/>
    <n v="55"/>
  </r>
  <r>
    <s v="191112-013"/>
    <n v="3"/>
    <s v="Chambly"/>
    <d v="2019-11-12T00:00:00"/>
    <d v="2019-11-12T00:00:00"/>
    <s v="09h56"/>
    <s v="DPJ/CAFE"/>
    <s v="Absence de danger"/>
    <s v="Non"/>
    <m/>
    <x v="1"/>
    <n v="15"/>
  </r>
  <r>
    <s v="191109-032"/>
    <n v="3"/>
    <s v="Chambly"/>
    <d v="2019-11-09T00:00:00"/>
    <d v="2019-11-09T00:00:00"/>
    <s v="00h00"/>
    <m/>
    <s v="Danger grave et immédiat"/>
    <s v="Oui"/>
    <n v="39"/>
    <x v="0"/>
    <n v="51"/>
  </r>
  <r>
    <s v="191109-003a"/>
    <n v="3"/>
    <s v="Chambly"/>
    <d v="2019-11-09T00:00:00"/>
    <d v="2019-11-09T00:00:00"/>
    <s v="02h45"/>
    <s v="CCPSHRR"/>
    <s v="Danger faible"/>
    <s v="Non"/>
    <m/>
    <x v="0"/>
    <n v="50"/>
  </r>
  <r>
    <s v="191029-030"/>
    <n v="3"/>
    <s v="Chambly"/>
    <d v="2019-10-29T00:00:00"/>
    <d v="2019-10-29T00:00:00"/>
    <s v="22h30"/>
    <s v="CCPSHRR"/>
    <s v="Danger faible"/>
    <s v="Non"/>
    <m/>
    <x v="0"/>
    <n v="72"/>
  </r>
  <r>
    <s v="191026-010"/>
    <n v="3"/>
    <s v="Chambly"/>
    <d v="2019-10-26T00:00:00"/>
    <d v="2019-10-26T00:00:00"/>
    <s v="13h56"/>
    <s v="CCPSHRR"/>
    <s v="Danger grave mais non immédiat"/>
    <s v="Oui"/>
    <n v="49"/>
    <x v="1"/>
    <n v="41"/>
  </r>
  <r>
    <s v="191024-022"/>
    <n v="3"/>
    <s v="Chambly"/>
    <d v="2019-10-24T00:00:00"/>
    <d v="2019-10-24T00:00:00"/>
    <s v="23h00"/>
    <m/>
    <s v="P.38 (non-consentant)"/>
    <s v="Oui"/>
    <n v="30"/>
    <x v="0"/>
    <n v="51"/>
  </r>
  <r>
    <s v="191023-008"/>
    <n v="3"/>
    <s v="Chambly"/>
    <d v="2019-10-23T00:00:00"/>
    <d v="2019-10-23T00:00:00"/>
    <s v="13h00"/>
    <s v="DPJ/CAFE"/>
    <s v="absence de transport"/>
    <s v="Non"/>
    <m/>
    <x v="1"/>
    <n v="12"/>
  </r>
  <r>
    <s v="191022-004"/>
    <n v="3"/>
    <s v="Chambly"/>
    <d v="2019-10-22T00:00:00"/>
    <d v="2019-10-22T00:00:00"/>
    <s v="00h44"/>
    <s v="DPJ/CAFE"/>
    <s v="P.38 (non-consentant)"/>
    <s v="Oui"/>
    <n v="28"/>
    <x v="1"/>
    <n v="17"/>
  </r>
  <r>
    <s v="191018-019"/>
    <n v="3"/>
    <s v="Chambly"/>
    <d v="2019-10-18T00:00:00"/>
    <d v="2019-10-18T00:00:00"/>
    <s v="19h23"/>
    <s v="CCPSHRR"/>
    <s v="Danger faible"/>
    <s v="Non"/>
    <m/>
    <x v="0"/>
    <n v="22"/>
  </r>
  <r>
    <s v="191018-028"/>
    <n v="3"/>
    <s v="Chambly"/>
    <d v="2019-10-18T00:00:00"/>
    <d v="2019-10-18T00:00:00"/>
    <s v="22h20"/>
    <s v="CCPSHRR"/>
    <s v="Danger faible"/>
    <s v="Non"/>
    <m/>
    <x v="0"/>
    <n v="52"/>
  </r>
  <r>
    <s v="191015-007"/>
    <n v="3"/>
    <s v="Chambly"/>
    <d v="2019-10-15T00:00:00"/>
    <d v="2019-10-15T00:00:00"/>
    <s v="08h10"/>
    <s v="DPJ/CAFE"/>
    <s v="Absence de danger"/>
    <s v="Non"/>
    <m/>
    <x v="1"/>
    <n v="11"/>
  </r>
  <r>
    <s v="191014-018a"/>
    <n v="3"/>
    <s v="Chambly"/>
    <d v="2019-10-14T00:00:00"/>
    <d v="2019-10-14T00:00:00"/>
    <s v="20h30"/>
    <s v="DPJ/CAFE"/>
    <s v="Danger grave et immédiat"/>
    <s v="Oui"/>
    <n v="33"/>
    <x v="1"/>
    <n v="13"/>
  </r>
  <r>
    <s v="191010-033"/>
    <n v="3"/>
    <s v="Chambly"/>
    <d v="2019-10-10T00:00:00"/>
    <d v="2019-10-10T00:00:00"/>
    <s v="21h45"/>
    <s v="DPJ/CAFE"/>
    <s v="P.38 (non-consentant)"/>
    <s v="Oui"/>
    <n v="44"/>
    <x v="0"/>
    <n v="17"/>
  </r>
  <r>
    <s v="190929-009"/>
    <n v="3"/>
    <s v="Chambly"/>
    <d v="2019-09-29T00:00:00"/>
    <d v="2019-09-29T00:00:00"/>
    <s v="15h30"/>
    <s v="CCPSHRR"/>
    <s v="Danger modéré"/>
    <s v="Non"/>
    <m/>
    <x v="0"/>
    <n v="39"/>
  </r>
  <r>
    <s v="190929-019"/>
    <n v="3"/>
    <s v="Chambly"/>
    <d v="2019-09-29T00:00:00"/>
    <d v="2019-09-29T00:00:00"/>
    <s v="20h19"/>
    <s v="CCPSHRR"/>
    <s v="Tentative de suicide"/>
    <s v="Oui"/>
    <n v="35"/>
    <x v="1"/>
    <n v="23"/>
  </r>
  <r>
    <s v="190929-024"/>
    <n v="3"/>
    <s v="Chambly"/>
    <d v="2019-09-29T00:00:00"/>
    <d v="2019-09-29T00:00:00"/>
    <s v="23h30"/>
    <s v="ACCÈS"/>
    <s v="Danger modéré"/>
    <s v="Oui"/>
    <m/>
    <x v="1"/>
    <n v="19"/>
  </r>
  <r>
    <s v="190927-009"/>
    <n v="3"/>
    <s v="Chambly"/>
    <d v="2019-09-27T00:00:00"/>
    <d v="2019-09-27T00:00:00"/>
    <s v="11h46"/>
    <m/>
    <s v="Tentative de suicide"/>
    <s v="Oui"/>
    <n v="20"/>
    <x v="0"/>
    <n v="28"/>
  </r>
  <r>
    <s v="190923-019"/>
    <n v="3"/>
    <s v="Chambly"/>
    <d v="2019-09-23T00:00:00"/>
    <d v="2019-09-23T00:00:00"/>
    <s v="19h04"/>
    <s v="CCPSHRR"/>
    <s v="Danger faible"/>
    <s v="Non"/>
    <m/>
    <x v="0"/>
    <n v="30"/>
  </r>
  <r>
    <s v="190923-033"/>
    <n v="3"/>
    <s v="Chambly"/>
    <d v="2019-09-23T00:00:00"/>
    <d v="2019-09-23T00:00:00"/>
    <s v="22h01"/>
    <s v="CCPSHRR"/>
    <s v="Danger faible"/>
    <s v="Non"/>
    <m/>
    <x v="0"/>
    <n v="52"/>
  </r>
  <r>
    <s v="190923-033"/>
    <n v="3"/>
    <s v="Chambly"/>
    <d v="2019-09-23T00:00:00"/>
    <d v="2019-09-23T00:00:00"/>
    <s v="22h01"/>
    <s v="CCPSHRR"/>
    <s v="Absence de danger"/>
    <s v="Non"/>
    <m/>
    <x v="0"/>
    <n v="16"/>
  </r>
  <r>
    <s v="190918-021"/>
    <n v="3"/>
    <s v="Chambly"/>
    <d v="2019-09-18T00:00:00"/>
    <d v="2019-09-18T00:00:00"/>
    <s v="00h00"/>
    <s v="CCPSHRR"/>
    <s v="Danger faible"/>
    <s v="Non"/>
    <m/>
    <x v="1"/>
    <n v="23"/>
  </r>
  <r>
    <s v="190917-002"/>
    <n v="3"/>
    <s v="Chambly"/>
    <d v="2019-09-17T00:00:00"/>
    <d v="2019-09-17T00:00:00"/>
    <s v="05h30"/>
    <s v="DPJ/CAFE"/>
    <s v="Absence de danger"/>
    <s v="Non"/>
    <m/>
    <x v="1"/>
    <n v="16"/>
  </r>
  <r>
    <s v="190916-024"/>
    <n v="3"/>
    <s v="Chambly"/>
    <d v="2019-09-16T00:00:00"/>
    <d v="2019-09-16T00:00:00"/>
    <s v="16h13"/>
    <m/>
    <s v="Tentative de suicide"/>
    <s v="Oui"/>
    <n v="22"/>
    <x v="0"/>
    <n v="40"/>
  </r>
  <r>
    <s v="190916-028"/>
    <n v="3"/>
    <s v="Chambly"/>
    <d v="2019-09-16T00:00:00"/>
    <d v="2019-09-16T00:00:00"/>
    <s v="19h35"/>
    <m/>
    <s v="Tentative de suicide"/>
    <s v="Oui"/>
    <n v="39"/>
    <x v="0"/>
    <n v="14"/>
  </r>
  <r>
    <s v="190914-026"/>
    <n v="3"/>
    <s v="Chambly"/>
    <d v="2019-09-14T00:00:00"/>
    <d v="2019-09-14T00:00:00"/>
    <s v="16h22"/>
    <s v="CCPSHRR"/>
    <s v="Danger modéré"/>
    <s v="Non"/>
    <m/>
    <x v="0"/>
    <n v="33"/>
  </r>
  <r>
    <s v="190913-008"/>
    <n v="3"/>
    <s v="Chambly"/>
    <d v="2019-09-13T00:00:00"/>
    <d v="2019-09-13T00:00:00"/>
    <s v="08h22"/>
    <s v="CCPSHRR"/>
    <s v="Danger faible"/>
    <s v="Non"/>
    <m/>
    <x v="1"/>
    <n v="25"/>
  </r>
  <r>
    <s v="190909-029"/>
    <n v="3"/>
    <s v="Chambly"/>
    <d v="2019-09-09T00:00:00"/>
    <d v="2019-09-09T00:00:00"/>
    <s v="18h48"/>
    <m/>
    <s v="Tentative de suicide"/>
    <s v="Oui"/>
    <n v="30"/>
    <x v="1"/>
    <n v="34"/>
  </r>
  <r>
    <s v="190907-013"/>
    <n v="3"/>
    <s v="Chambly"/>
    <d v="2019-09-07T00:00:00"/>
    <d v="2019-09-07T00:00:00"/>
    <s v="10h45"/>
    <s v="CCPSHRR"/>
    <s v="P.38 (non-consentant)"/>
    <s v="Oui"/>
    <n v="43"/>
    <x v="0"/>
    <n v="44"/>
  </r>
  <r>
    <s v="190906-001"/>
    <n v="3"/>
    <s v="Chambly"/>
    <d v="2019-09-06T00:00:00"/>
    <d v="2019-09-06T00:00:00"/>
    <s v="00h37"/>
    <m/>
    <s v="Danger grave et immédiat"/>
    <s v="Oui"/>
    <n v="31"/>
    <x v="0"/>
    <n v="65"/>
  </r>
  <r>
    <s v="190903-053"/>
    <n v="3"/>
    <s v="Chambly"/>
    <d v="2019-09-03T00:00:00"/>
    <d v="2019-09-03T00:00:00"/>
    <s v="23h38"/>
    <s v="CCPSHRR"/>
    <s v="P.38 (non-consentant)"/>
    <s v="Oui"/>
    <n v="94"/>
    <x v="0"/>
    <n v="34"/>
  </r>
  <r>
    <s v="190902-001"/>
    <n v="3"/>
    <s v="Chambly"/>
    <d v="2019-09-02T00:00:00"/>
    <d v="2019-09-02T00:00:00"/>
    <s v="00h14"/>
    <s v="CCPSHRR"/>
    <s v="Danger faible"/>
    <s v="Non"/>
    <m/>
    <x v="1"/>
    <n v="24"/>
  </r>
  <r>
    <s v="190902-009"/>
    <n v="3"/>
    <s v="Chambly"/>
    <d v="2019-09-02T00:00:00"/>
    <d v="2019-09-02T00:00:00"/>
    <s v="14h23"/>
    <s v="CCPSHRR"/>
    <s v="Danger faible"/>
    <s v="Non"/>
    <m/>
    <x v="1"/>
    <n v="53"/>
  </r>
  <r>
    <s v="190901-030"/>
    <n v="3"/>
    <s v="Chambly"/>
    <d v="2019-09-01T00:00:00"/>
    <d v="2019-09-01T00:00:00"/>
    <s v="19h00"/>
    <m/>
    <s v="P.38 (non-consentant)"/>
    <s v="Oui"/>
    <n v="20"/>
    <x v="0"/>
    <n v="25"/>
  </r>
  <r>
    <s v="190831-003"/>
    <n v="3"/>
    <s v="Chambly"/>
    <d v="2019-08-31T00:00:00"/>
    <d v="2019-08-31T00:00:00"/>
    <s v="00h28"/>
    <s v="CCPSHRR"/>
    <s v="Danger faible"/>
    <s v="Oui"/>
    <m/>
    <x v="0"/>
    <n v="27"/>
  </r>
  <r>
    <s v="190831-006"/>
    <n v="3"/>
    <s v="Chambly"/>
    <d v="2019-08-31T00:00:00"/>
    <d v="2019-08-31T00:00:00"/>
    <s v="03h40"/>
    <s v="CCPSHRR"/>
    <s v="Danger faible"/>
    <s v="Non"/>
    <m/>
    <x v="1"/>
    <n v="35"/>
  </r>
  <r>
    <s v="190830-032"/>
    <n v="3"/>
    <s v="Chambly"/>
    <d v="2019-08-30T00:00:00"/>
    <d v="2019-08-30T00:00:00"/>
    <s v="22h00"/>
    <m/>
    <s v="Tentative de suicide"/>
    <s v="Oui"/>
    <n v="17"/>
    <x v="1"/>
    <n v="27"/>
  </r>
  <r>
    <s v="190824-016"/>
    <n v="3"/>
    <s v="Chambly"/>
    <d v="2019-08-24T00:00:00"/>
    <d v="2019-08-24T00:00:00"/>
    <s v="22h37"/>
    <s v="DPJ/CAFE"/>
    <s v="P.38 (non-consentant)"/>
    <s v="Oui"/>
    <n v="35"/>
    <x v="0"/>
    <n v="55"/>
  </r>
  <r>
    <s v="190824-016"/>
    <n v="3"/>
    <s v="Chambly"/>
    <d v="2019-08-24T00:00:00"/>
    <d v="2019-08-24T00:00:00"/>
    <s v="22h37"/>
    <s v="CCPSHRR"/>
    <s v="P.38 (non-consentant)"/>
    <s v="Oui"/>
    <n v="35"/>
    <x v="0"/>
    <n v="55"/>
  </r>
  <r>
    <s v="190823-032"/>
    <n v="3"/>
    <s v="Chambly"/>
    <d v="2019-08-23T00:00:00"/>
    <d v="2019-08-23T00:00:00"/>
    <s v="22h11"/>
    <s v="CCPSHRR"/>
    <s v="Danger faible"/>
    <s v="Non"/>
    <m/>
    <x v="0"/>
    <n v="48"/>
  </r>
  <r>
    <s v="190823-030"/>
    <n v="3"/>
    <s v="Chambly"/>
    <d v="2019-08-23T00:00:00"/>
    <d v="2019-08-23T00:00:00"/>
    <s v="19h27"/>
    <s v="DPJ/CAFE"/>
    <s v="Danger faible"/>
    <s v="Non"/>
    <m/>
    <x v="1"/>
    <n v="10"/>
  </r>
  <r>
    <s v="190820-035"/>
    <n v="3"/>
    <s v="Chambly"/>
    <d v="2019-08-20T00:00:00"/>
    <d v="2019-08-20T00:00:00"/>
    <s v="19h45"/>
    <s v="DIVERS"/>
    <s v="Danger faible"/>
    <s v="Non"/>
    <m/>
    <x v="1"/>
    <n v="21"/>
  </r>
  <r>
    <s v="190818-019"/>
    <n v="3"/>
    <s v="Chambly"/>
    <d v="2019-08-18T00:00:00"/>
    <d v="2019-08-18T00:00:00"/>
    <s v="17h02"/>
    <m/>
    <s v="Danger modéré"/>
    <s v="Oui"/>
    <m/>
    <x v="0"/>
    <n v="42"/>
  </r>
  <r>
    <s v="190817-04"/>
    <n v="3"/>
    <s v="Chambly"/>
    <d v="2019-08-17T00:00:00"/>
    <d v="2019-08-17T00:00:00"/>
    <s v="03h48"/>
    <m/>
    <s v="Tentative de suicide"/>
    <s v="Oui"/>
    <n v="40"/>
    <x v="0"/>
    <n v="41"/>
  </r>
  <r>
    <s v="190816-001"/>
    <n v="3"/>
    <s v="Chambly"/>
    <d v="2019-08-16T00:00:00"/>
    <d v="2019-08-16T00:00:00"/>
    <s v="18h00"/>
    <m/>
    <s v="Tentative de suicide"/>
    <s v="Oui"/>
    <m/>
    <x v="1"/>
    <n v="56"/>
  </r>
  <r>
    <s v="190816-018"/>
    <n v="3"/>
    <s v="Chambly"/>
    <d v="2019-08-16T00:00:00"/>
    <d v="2019-08-16T00:00:00"/>
    <s v="12h29"/>
    <s v="DPJ/CAFE"/>
    <s v="P.38 (non-consentant)"/>
    <s v="Oui"/>
    <m/>
    <x v="1"/>
    <n v="7"/>
  </r>
  <r>
    <s v="190810-010"/>
    <n v="3"/>
    <s v="Chambly"/>
    <d v="2019-08-10T00:00:00"/>
    <d v="2019-08-10T00:00:00"/>
    <s v="14h20"/>
    <m/>
    <s v="Danger grave mais non immédiat"/>
    <s v="Oui"/>
    <n v="20"/>
    <x v="1"/>
    <n v="45"/>
  </r>
  <r>
    <s v="190807-004"/>
    <n v="3"/>
    <s v="Chambly"/>
    <d v="2019-08-07T00:00:00"/>
    <d v="2019-08-07T00:00:00"/>
    <s v="07h30"/>
    <m/>
    <s v="P.38 (non-consentant)"/>
    <s v="Oui"/>
    <n v="26"/>
    <x v="0"/>
    <n v="28"/>
  </r>
  <r>
    <s v="190807-034"/>
    <n v="3"/>
    <s v="Chambly"/>
    <d v="2019-08-07T00:00:00"/>
    <d v="2019-08-07T00:00:00"/>
    <s v="21h50"/>
    <m/>
    <s v="Tentative de suicide"/>
    <s v="Oui"/>
    <n v="24"/>
    <x v="0"/>
    <n v="48"/>
  </r>
  <r>
    <s v="190806-002"/>
    <n v="3"/>
    <s v="Chambly"/>
    <d v="2019-08-06T00:00:00"/>
    <d v="2019-08-06T00:00:00"/>
    <s v="03h00"/>
    <s v="CCPSHRR"/>
    <s v="P.38 (non-consentant)"/>
    <s v="Oui"/>
    <n v="26"/>
    <x v="1"/>
    <n v="21"/>
  </r>
  <r>
    <s v="190806-028"/>
    <n v="3"/>
    <s v="Chambly"/>
    <d v="2019-08-06T00:00:00"/>
    <d v="2019-08-06T00:00:00"/>
    <s v="18h30"/>
    <s v="DPJ/CAFE"/>
    <s v="P.38 (non-consentant)"/>
    <s v="Oui"/>
    <n v="30"/>
    <x v="1"/>
    <n v="8"/>
  </r>
  <r>
    <s v="190803-021"/>
    <n v="3"/>
    <s v="Chambly"/>
    <d v="2019-08-03T00:00:00"/>
    <d v="2019-08-03T00:00:00"/>
    <s v="23h15"/>
    <s v="CCPSHRR"/>
    <s v="Absence de danger"/>
    <s v="Non"/>
    <m/>
    <x v="1"/>
    <n v="18"/>
  </r>
  <r>
    <s v="190731-019"/>
    <n v="3"/>
    <s v="Chambly"/>
    <d v="2019-07-31T00:00:00"/>
    <d v="2019-07-31T00:00:00"/>
    <s v="15h37"/>
    <m/>
    <s v="Tentative de suicide"/>
    <s v="Oui"/>
    <n v="20"/>
    <x v="1"/>
    <n v="16"/>
  </r>
  <r>
    <s v="190729-010"/>
    <n v="3"/>
    <s v="Chambly"/>
    <d v="2019-07-29T00:00:00"/>
    <d v="2019-07-29T00:00:00"/>
    <s v="10h30"/>
    <m/>
    <s v="Danger modéré"/>
    <s v="Oui"/>
    <n v="59"/>
    <x v="1"/>
    <n v="23"/>
  </r>
  <r>
    <s v="190727-003"/>
    <n v="3"/>
    <s v="Chambly"/>
    <d v="2019-07-27T00:00:00"/>
    <d v="2019-07-27T00:00:00"/>
    <s v="02h25"/>
    <s v="ACCÈS"/>
    <s v="P.38 (non-consentant)"/>
    <s v="Oui"/>
    <n v="26"/>
    <x v="1"/>
    <n v="34"/>
  </r>
  <r>
    <s v="190726-003"/>
    <n v="3"/>
    <s v="Chambly"/>
    <d v="2019-07-26T00:00:00"/>
    <d v="2019-07-26T00:00:00"/>
    <s v="04h34"/>
    <m/>
    <s v="Tentative de suicide"/>
    <s v="Oui"/>
    <n v="9"/>
    <x v="0"/>
    <n v="49"/>
  </r>
  <r>
    <s v="190725-025"/>
    <n v="3"/>
    <s v="Chambly"/>
    <d v="2019-07-25T00:00:00"/>
    <d v="2019-07-25T00:00:00"/>
    <s v="20h23"/>
    <s v="CCPSHRR"/>
    <s v="Danger faible"/>
    <s v="Non"/>
    <m/>
    <x v="0"/>
    <n v="27"/>
  </r>
  <r>
    <s v="190719-007"/>
    <n v="3"/>
    <s v="Chambly"/>
    <d v="2019-07-18T00:00:00"/>
    <d v="2019-07-18T00:00:00"/>
    <s v="10h15"/>
    <s v="CCPSHRR"/>
    <m/>
    <s v="Non"/>
    <m/>
    <x v="0"/>
    <n v="60"/>
  </r>
  <r>
    <s v="190717-040"/>
    <n v="3"/>
    <s v="Chambly"/>
    <d v="2019-07-17T00:00:00"/>
    <d v="2019-07-17T00:00:00"/>
    <s v="?"/>
    <s v="ACCÈS"/>
    <s v="Danger faible"/>
    <s v="Non"/>
    <m/>
    <x v="1"/>
    <n v="34"/>
  </r>
  <r>
    <s v="190717-026"/>
    <n v="3"/>
    <s v="Chambly"/>
    <d v="2019-07-17T00:00:00"/>
    <d v="2019-07-17T00:00:00"/>
    <s v="16h40"/>
    <s v="CCPSHRR"/>
    <s v="Danger faible"/>
    <s v="Non"/>
    <m/>
    <x v="1"/>
    <n v="45"/>
  </r>
  <r>
    <s v="190712-031A"/>
    <n v="3"/>
    <s v="Chambly"/>
    <d v="2019-07-12T00:00:00"/>
    <d v="2019-07-12T00:00:00"/>
    <s v="19H28"/>
    <s v="CCPSHRR"/>
    <s v="Absence de danger"/>
    <s v="Non"/>
    <m/>
    <x v="1"/>
    <n v="32"/>
  </r>
  <r>
    <s v="190711-036a"/>
    <n v="3"/>
    <s v="Chambly"/>
    <d v="2019-07-11T00:00:00"/>
    <d v="2019-07-11T00:00:00"/>
    <s v="00h50"/>
    <s v="CCPSHRR"/>
    <s v="Danger faible"/>
    <s v="Non"/>
    <m/>
    <x v="0"/>
    <n v="61"/>
  </r>
  <r>
    <s v="190707-003"/>
    <n v="3"/>
    <s v="Chambly"/>
    <d v="2019-07-07T00:00:00"/>
    <d v="2019-07-07T00:00:00"/>
    <s v="04H50"/>
    <s v="ACCÈS"/>
    <s v="Danger faible"/>
    <s v="Non"/>
    <m/>
    <x v="0"/>
    <n v="26"/>
  </r>
  <r>
    <s v="190707-002"/>
    <n v="3"/>
    <s v="Chambly"/>
    <d v="2019-07-07T00:00:00"/>
    <d v="2019-07-07T00:00:00"/>
    <s v="03H07"/>
    <s v="CCPSHRR"/>
    <s v="Absence de danger"/>
    <s v="Non"/>
    <m/>
    <x v="1"/>
    <n v="22"/>
  </r>
  <r>
    <s v="190706-016"/>
    <n v="3"/>
    <s v="Chambly"/>
    <d v="2019-07-06T00:00:00"/>
    <d v="2019-07-06T00:00:00"/>
    <s v="15h34"/>
    <s v="DPJ/CAFE"/>
    <s v="P.38 (non-consentant)"/>
    <s v="Oui"/>
    <n v="45"/>
    <x v="0"/>
    <n v="13"/>
  </r>
  <r>
    <s v="190705-010"/>
    <n v="3"/>
    <s v="Chambly"/>
    <d v="2019-07-05T00:00:00"/>
    <d v="2019-07-05T00:00:00"/>
    <s v="11h25"/>
    <s v="DIVERS"/>
    <s v="Danger modéré"/>
    <s v="Oui"/>
    <m/>
    <x v="1"/>
    <n v="21"/>
  </r>
  <r>
    <s v="190627-009"/>
    <n v="3"/>
    <s v="Chambly"/>
    <d v="2019-06-27T00:00:00"/>
    <d v="2019-06-27T00:00:00"/>
    <s v="14h25"/>
    <s v="CCPSHRR"/>
    <s v="Absence de danger"/>
    <s v="Non"/>
    <m/>
    <x v="0"/>
    <n v="60"/>
  </r>
  <r>
    <s v="190626-032"/>
    <n v="3"/>
    <s v="Chambly"/>
    <d v="2019-06-26T00:00:00"/>
    <d v="2019-06-26T00:00:00"/>
    <s v="21H10"/>
    <m/>
    <s v="Tentative de suicide"/>
    <s v="Oui"/>
    <n v="22"/>
    <x v="0"/>
    <n v="32"/>
  </r>
  <r>
    <s v="190622-028"/>
    <n v="3"/>
    <s v="Chambly"/>
    <d v="2019-06-22T00:00:00"/>
    <d v="2019-06-22T00:00:00"/>
    <s v="22h30"/>
    <m/>
    <s v="P.38 (non-consentant)"/>
    <s v="Oui"/>
    <n v="10"/>
    <x v="0"/>
    <n v="23"/>
  </r>
  <r>
    <s v="190620-029"/>
    <n v="3"/>
    <s v="Chambly"/>
    <d v="2019-06-20T00:00:00"/>
    <d v="2019-06-20T00:00:00"/>
    <s v="20H17"/>
    <s v="CCPSHRR"/>
    <s v="Danger faible"/>
    <s v="Non"/>
    <m/>
    <x v="1"/>
    <n v="20"/>
  </r>
  <r>
    <s v="190618-007"/>
    <n v="3"/>
    <s v="Chambly"/>
    <d v="2019-06-18T00:00:00"/>
    <d v="2019-06-18T00:00:00"/>
    <s v="10h30"/>
    <m/>
    <s v="P.38 (non-consentant)"/>
    <s v="Oui"/>
    <n v="30"/>
    <x v="1"/>
    <n v="47"/>
  </r>
  <r>
    <s v="190611-048"/>
    <n v="3"/>
    <s v="Chambly"/>
    <d v="2019-06-11T00:00:00"/>
    <d v="2019-06-11T00:00:00"/>
    <s v="23H45"/>
    <s v="DPJ/CAFE"/>
    <s v="Danger grave mais non immédiat"/>
    <s v="Oui"/>
    <n v="31"/>
    <x v="1"/>
    <n v="16"/>
  </r>
  <r>
    <s v="190609-031"/>
    <n v="3"/>
    <s v="Chambly"/>
    <d v="2019-06-09T00:00:00"/>
    <d v="2019-06-09T00:00:00"/>
    <s v="23h00"/>
    <m/>
    <s v="P.38 (non-consentant)"/>
    <s v="Oui"/>
    <n v="12"/>
    <x v="1"/>
    <n v="17"/>
  </r>
  <r>
    <s v="190531-017"/>
    <n v="3"/>
    <s v="Chambly"/>
    <d v="2019-05-31T00:00:00"/>
    <d v="2019-05-31T00:00:00"/>
    <s v="12h25"/>
    <m/>
    <s v="Tentative de suicide"/>
    <s v="Oui"/>
    <n v="23"/>
    <x v="1"/>
    <n v="72"/>
  </r>
  <r>
    <s v="190531-023"/>
    <n v="3"/>
    <s v="Chambly"/>
    <d v="2019-05-31T00:00:00"/>
    <d v="2019-05-31T00:00:00"/>
    <s v="14h23"/>
    <s v="DPJ/CAFE"/>
    <s v="Danger faible"/>
    <s v="Non"/>
    <m/>
    <x v="1"/>
    <n v="17"/>
  </r>
  <r>
    <s v="190531-031"/>
    <n v="3"/>
    <s v="Chambly"/>
    <d v="2019-05-31T00:00:00"/>
    <d v="2019-05-31T00:00:00"/>
    <s v="23h38"/>
    <s v="CCPSHRR"/>
    <s v="Danger faible"/>
    <s v="Non"/>
    <m/>
    <x v="1"/>
    <n v="48"/>
  </r>
  <r>
    <s v="190529-020"/>
    <n v="3"/>
    <s v="Chambly"/>
    <d v="2019-05-29T00:00:00"/>
    <d v="2019-05-29T00:00:00"/>
    <s v="16h35"/>
    <s v="CCPSHRR"/>
    <s v="Danger grave et immédiat"/>
    <s v="Oui"/>
    <n v="29"/>
    <x v="0"/>
    <n v="60"/>
  </r>
  <r>
    <s v="190529- 024"/>
    <n v="3"/>
    <s v="Chambly"/>
    <d v="2019-05-29T00:00:00"/>
    <d v="2019-05-29T00:00:00"/>
    <s v="18h00"/>
    <s v="CCPSHRR"/>
    <s v="Danger grave mais non immédiat"/>
    <s v="Non"/>
    <m/>
    <x v="1"/>
    <n v="27"/>
  </r>
  <r>
    <s v="190523-025"/>
    <n v="3"/>
    <s v="Chambly"/>
    <d v="2019-05-23T00:00:00"/>
    <d v="2019-05-23T00:00:00"/>
    <s v="23h17"/>
    <s v="CCPSHRR"/>
    <s v="Absence de danger"/>
    <s v="Non"/>
    <m/>
    <x v="0"/>
    <n v="30"/>
  </r>
  <r>
    <s v="190521-019"/>
    <n v="3"/>
    <s v="Chambly"/>
    <d v="2019-05-21T00:00:00"/>
    <d v="2019-05-21T00:00:00"/>
    <s v="18h08"/>
    <s v="CCPSHRR"/>
    <s v="Tentative de suicide"/>
    <s v="Oui"/>
    <n v="24"/>
    <x v="0"/>
    <n v="72"/>
  </r>
  <r>
    <s v="190519-020A"/>
    <n v="3"/>
    <s v="Chambly"/>
    <d v="2019-05-19T00:00:00"/>
    <d v="2019-05-19T00:00:00"/>
    <s v="18h27"/>
    <s v="DPJ/CAFE"/>
    <m/>
    <s v="Non"/>
    <m/>
    <x v="1"/>
    <n v="16"/>
  </r>
  <r>
    <s v="190513-021"/>
    <n v="3"/>
    <s v="Chambly"/>
    <d v="2019-05-13T00:00:00"/>
    <d v="2019-05-13T00:00:00"/>
    <s v="18h53"/>
    <m/>
    <s v="Tentative de suicide"/>
    <s v="Oui"/>
    <n v="13"/>
    <x v="0"/>
    <n v="87"/>
  </r>
  <r>
    <s v="190509-024"/>
    <n v="3"/>
    <s v="Chambly"/>
    <d v="2019-05-09T00:00:00"/>
    <d v="2019-05-09T00:00:00"/>
    <s v="17h30"/>
    <s v="CCPSHRR"/>
    <s v="P.38 (non-consentant)"/>
    <s v="Oui"/>
    <n v="20"/>
    <x v="0"/>
    <n v="60"/>
  </r>
  <r>
    <s v="190505-018"/>
    <n v="3"/>
    <s v="Chambly"/>
    <d v="2019-05-05T00:00:00"/>
    <d v="2019-05-05T00:00:00"/>
    <s v="15h30"/>
    <s v="DPJ/CAFE"/>
    <s v="Absence de danger"/>
    <s v="Non"/>
    <m/>
    <x v="1"/>
    <n v="14"/>
  </r>
  <r>
    <s v="190501-032"/>
    <n v="3"/>
    <s v="Chambly"/>
    <d v="2019-05-01T00:00:00"/>
    <d v="2019-05-01T00:00:00"/>
    <s v="19h00"/>
    <m/>
    <s v="Tentative de suicide"/>
    <s v="Oui"/>
    <n v="30"/>
    <x v="0"/>
    <n v="17"/>
  </r>
  <r>
    <s v="190424-019"/>
    <n v="3"/>
    <s v="Chambly"/>
    <d v="2019-04-24T00:00:00"/>
    <d v="2019-04-24T00:00:00"/>
    <s v="18h00"/>
    <m/>
    <s v="P.38 (non-consentant)"/>
    <s v="Oui"/>
    <n v="55"/>
    <x v="0"/>
    <n v="60"/>
  </r>
  <r>
    <s v="190423-030A"/>
    <n v="3"/>
    <s v="Chambly"/>
    <d v="2019-04-23T00:00:00"/>
    <d v="2019-04-23T00:00:00"/>
    <s v="23h50"/>
    <s v="CCPSHRR"/>
    <s v="Danger faible"/>
    <s v="Non"/>
    <m/>
    <x v="0"/>
    <n v="20"/>
  </r>
  <r>
    <s v="190419-001"/>
    <n v="3"/>
    <s v="Chambly"/>
    <d v="2019-04-19T00:00:00"/>
    <d v="2019-04-19T00:00:00"/>
    <s v="01h55"/>
    <s v="CCPSHRR"/>
    <s v="Danger modéré"/>
    <s v="Non"/>
    <m/>
    <x v="0"/>
    <n v="60"/>
  </r>
  <r>
    <s v="190418-018"/>
    <n v="3"/>
    <s v="Chambly"/>
    <d v="2019-04-18T00:00:00"/>
    <d v="2019-04-18T00:00:00"/>
    <s v="14h20"/>
    <m/>
    <s v="Tentative de suicide"/>
    <s v="Oui"/>
    <n v="33"/>
    <x v="1"/>
    <n v="17"/>
  </r>
  <r>
    <s v="190417-028"/>
    <n v="3"/>
    <s v="Chambly"/>
    <d v="2019-04-17T00:00:00"/>
    <d v="2019-04-17T00:00:00"/>
    <s v="20h10"/>
    <s v="CCPSHRR"/>
    <s v="Danger faible"/>
    <s v="Non"/>
    <m/>
    <x v="1"/>
    <n v="64"/>
  </r>
  <r>
    <s v="190414-001"/>
    <n v="3"/>
    <s v="Chambly"/>
    <d v="2019-04-14T00:00:00"/>
    <d v="2019-04-14T00:00:00"/>
    <s v="00h56"/>
    <s v="CCPSHRR"/>
    <s v="Danger faible"/>
    <s v="Non"/>
    <m/>
    <x v="0"/>
    <n v="43"/>
  </r>
  <r>
    <s v="190412-003"/>
    <n v="3"/>
    <s v="Chambly"/>
    <d v="2019-04-12T00:00:00"/>
    <d v="2019-04-12T00:00:00"/>
    <s v="6h50"/>
    <s v="DPJ/CAFE"/>
    <s v="P.38 (non-consentant)"/>
    <s v="Oui"/>
    <n v="65"/>
    <x v="1"/>
    <n v="13"/>
  </r>
  <r>
    <s v="190410-023"/>
    <n v="3"/>
    <s v="Chambly"/>
    <d v="2019-04-10T00:00:00"/>
    <d v="2019-04-10T00:00:00"/>
    <s v="19h20"/>
    <s v="CCPSHRR"/>
    <s v="Absence de danger"/>
    <s v="Non"/>
    <m/>
    <x v="1"/>
    <n v="45"/>
  </r>
  <r>
    <s v="190409-010"/>
    <n v="3"/>
    <s v="Chambly"/>
    <d v="2019-04-09T00:00:00"/>
    <d v="2019-04-09T00:00:00"/>
    <s v="10h00"/>
    <s v="CCPSHRR"/>
    <s v="P.38 (non-consentant)"/>
    <s v="Oui"/>
    <n v="29"/>
    <x v="1"/>
    <n v="53"/>
  </r>
  <r>
    <s v="190405-023"/>
    <n v="3"/>
    <s v="Chambly"/>
    <d v="2019-04-05T00:00:00"/>
    <d v="2019-04-05T00:00:00"/>
    <s v="21h28"/>
    <s v="CCPSHRR"/>
    <s v="Danger faible"/>
    <s v="Non"/>
    <m/>
    <x v="0"/>
    <n v="60"/>
  </r>
  <r>
    <s v="190404-013"/>
    <n v="3"/>
    <s v="Chambly"/>
    <d v="2019-04-04T00:00:00"/>
    <d v="2019-04-04T00:00:00"/>
    <s v="12h27"/>
    <m/>
    <s v="Tentative de suicide"/>
    <s v="Oui"/>
    <n v="35"/>
    <x v="0"/>
    <n v="22"/>
  </r>
  <r>
    <s v="190403-020"/>
    <n v="3"/>
    <s v="Chambly"/>
    <d v="2019-04-03T00:00:00"/>
    <d v="2019-04-03T00:00:00"/>
    <s v="17h45"/>
    <m/>
    <s v="P.38 (non-consentant)"/>
    <s v="Oui"/>
    <n v="11"/>
    <x v="1"/>
    <n v="53"/>
  </r>
  <r>
    <s v="190403-028"/>
    <n v="3"/>
    <s v="Chambly"/>
    <d v="2019-04-03T00:00:00"/>
    <d v="2019-04-03T00:00:00"/>
    <s v="20h24"/>
    <s v="CCPSHRR"/>
    <s v="Danger faible"/>
    <s v="Non"/>
    <m/>
    <x v="1"/>
    <n v="74"/>
  </r>
  <r>
    <s v="190329-008"/>
    <n v="3"/>
    <s v="Chambly"/>
    <d v="2019-03-29T00:00:00"/>
    <d v="2019-03-29T00:00:00"/>
    <s v="11h16"/>
    <s v="CCPSHRR"/>
    <s v="Absence de danger"/>
    <s v="Non"/>
    <m/>
    <x v="0"/>
    <n v="36"/>
  </r>
  <r>
    <s v="190329-016"/>
    <n v="3"/>
    <s v="Chambly"/>
    <d v="2019-03-29T00:00:00"/>
    <d v="2019-03-29T00:00:00"/>
    <s v="15h31"/>
    <s v="DPJ/CAFE"/>
    <s v="P.38 (non-consentant)"/>
    <s v="Non"/>
    <m/>
    <x v="0"/>
    <n v="13"/>
  </r>
  <r>
    <s v="190329-021"/>
    <n v="3"/>
    <s v="Chambly"/>
    <d v="2019-03-29T00:00:00"/>
    <d v="2019-03-29T00:00:00"/>
    <s v="20h45"/>
    <s v="DPJ/CAFE"/>
    <s v="P.38 (non-consentant)"/>
    <s v="Oui"/>
    <n v="34"/>
    <x v="0"/>
    <n v="13"/>
  </r>
  <r>
    <s v="190328-033"/>
    <n v="3"/>
    <s v="Chambly"/>
    <d v="2019-03-28T00:00:00"/>
    <d v="2019-03-28T00:00:00"/>
    <s v="22h06"/>
    <s v="CCPSHRR"/>
    <s v="Danger faible"/>
    <s v="Non"/>
    <m/>
    <x v="0"/>
    <n v="36"/>
  </r>
  <r>
    <s v="190327-018"/>
    <n v="3"/>
    <s v="Chambly"/>
    <d v="2019-03-27T00:00:00"/>
    <d v="2019-03-27T00:00:00"/>
    <s v="18h12"/>
    <s v="DIVERS"/>
    <s v="Danger faible"/>
    <s v="Non"/>
    <m/>
    <x v="0"/>
    <n v="36"/>
  </r>
  <r>
    <s v="190327-021"/>
    <n v="3"/>
    <s v="Chambly"/>
    <d v="2019-03-27T00:00:00"/>
    <d v="2019-03-27T00:00:00"/>
    <s v="19h45"/>
    <s v="CCPSHRR"/>
    <s v="Danger faible"/>
    <s v="Non"/>
    <m/>
    <x v="1"/>
    <n v="57"/>
  </r>
  <r>
    <s v="190326-018"/>
    <n v="3"/>
    <s v="Chambly"/>
    <d v="2019-03-26T00:00:00"/>
    <d v="2019-03-26T00:00:00"/>
    <s v="20h26"/>
    <s v="CCPSHRR"/>
    <s v="Danger faible"/>
    <s v="Non"/>
    <m/>
    <x v="0"/>
    <n v="60"/>
  </r>
  <r>
    <s v="190326-008"/>
    <n v="3"/>
    <s v="Chambly"/>
    <d v="2019-03-26T00:00:00"/>
    <d v="2019-03-26T00:00:00"/>
    <s v="14h00"/>
    <m/>
    <s v="Tentative de suicide"/>
    <s v="Oui"/>
    <n v="20"/>
    <x v="1"/>
    <n v="25"/>
  </r>
  <r>
    <s v="190323-030"/>
    <n v="3"/>
    <s v="Chambly"/>
    <d v="2019-03-23T00:00:00"/>
    <d v="2019-03-23T00:00:00"/>
    <s v="21h00"/>
    <s v="CCPSHRR"/>
    <s v="Danger faible"/>
    <s v="Non"/>
    <m/>
    <x v="0"/>
    <n v="20"/>
  </r>
  <r>
    <s v="190322-004"/>
    <n v="3"/>
    <s v="Chambly"/>
    <d v="2019-03-22T00:00:00"/>
    <d v="2019-03-22T00:00:00"/>
    <s v="11h55"/>
    <s v="CCPSHRR"/>
    <s v="P.38 (non-consentant)"/>
    <s v="Oui"/>
    <n v="60"/>
    <x v="0"/>
    <n v="60"/>
  </r>
  <r>
    <s v="190322-022"/>
    <n v="3"/>
    <s v="Chambly"/>
    <d v="2019-03-22T00:00:00"/>
    <d v="2019-03-22T00:00:00"/>
    <s v="18h33"/>
    <s v="CCPSHRR"/>
    <s v="Danger faible"/>
    <s v="Non"/>
    <m/>
    <x v="0"/>
    <n v="18"/>
  </r>
  <r>
    <s v="190322-024"/>
    <n v="3"/>
    <s v="Chambly"/>
    <d v="2019-03-22T00:00:00"/>
    <d v="2019-03-22T00:00:00"/>
    <s v="19h45"/>
    <s v="CCPSHRR"/>
    <s v="Danger faible"/>
    <s v="Non"/>
    <m/>
    <x v="1"/>
    <n v="73"/>
  </r>
  <r>
    <s v="190315-027"/>
    <n v="3"/>
    <s v="Chambly"/>
    <d v="2019-03-15T00:00:00"/>
    <d v="2019-03-15T00:00:00"/>
    <s v="22h16"/>
    <s v="CCPSHRR"/>
    <s v="Danger faible"/>
    <s v="Non"/>
    <m/>
    <x v="0"/>
    <n v="13"/>
  </r>
  <r>
    <s v="190311-007"/>
    <n v="3"/>
    <s v="Chambly"/>
    <d v="2019-03-11T00:00:00"/>
    <d v="2019-03-11T00:00:00"/>
    <s v="11h15"/>
    <m/>
    <s v="Tentative de suicide"/>
    <s v="Oui"/>
    <n v="30"/>
    <x v="0"/>
    <n v="18"/>
  </r>
  <r>
    <s v="190305-029"/>
    <n v="3"/>
    <s v="Chambly"/>
    <d v="2019-03-06T00:00:00"/>
    <d v="2019-03-06T00:00:00"/>
    <s v="00h01"/>
    <s v="CCPSHRR"/>
    <s v="Danger modéré"/>
    <s v="Oui"/>
    <n v="44"/>
    <x v="0"/>
    <n v="18"/>
  </r>
  <r>
    <s v="190304-009"/>
    <n v="3"/>
    <s v="Chambly"/>
    <d v="2019-03-05T00:00:00"/>
    <d v="2019-03-05T00:00:00"/>
    <s v="12h29"/>
    <s v="CCPSHRR"/>
    <s v="Danger grave et immédiat"/>
    <s v="Oui"/>
    <n v="47"/>
    <x v="0"/>
    <n v="54"/>
  </r>
  <r>
    <s v="190301-013"/>
    <n v="3"/>
    <s v="Chambly"/>
    <d v="2019-03-01T00:00:00"/>
    <d v="2019-03-01T00:00:00"/>
    <s v="13h20"/>
    <s v="DIVERS"/>
    <s v="P.38 (non-consentant)"/>
    <s v="Oui"/>
    <n v="29"/>
    <x v="0"/>
    <n v="32"/>
  </r>
  <r>
    <s v="190301-020"/>
    <n v="3"/>
    <s v="Chambly"/>
    <d v="2019-03-01T00:00:00"/>
    <d v="2019-03-01T00:00:00"/>
    <s v="17h00"/>
    <m/>
    <s v="Tentative de suicide"/>
    <s v="Oui"/>
    <n v="62"/>
    <x v="0"/>
    <n v="29"/>
  </r>
  <r>
    <s v="190227-036"/>
    <n v="3"/>
    <s v="Chambly"/>
    <d v="2019-02-27T00:00:00"/>
    <d v="2019-02-27T00:00:00"/>
    <s v="17h40"/>
    <s v="CCPSHRR"/>
    <s v="Danger grave mais non immédiat"/>
    <s v="Non"/>
    <m/>
    <x v="0"/>
    <n v="58"/>
  </r>
  <r>
    <s v="190223-003"/>
    <n v="3"/>
    <s v="Chambly"/>
    <d v="2019-02-23T00:00:00"/>
    <d v="2019-02-23T00:00:00"/>
    <s v="3h05"/>
    <s v="ACCÈS"/>
    <s v="Absence de danger"/>
    <s v="Non"/>
    <m/>
    <x v="0"/>
    <s v="16???"/>
  </r>
  <r>
    <s v="190209-012"/>
    <n v="3"/>
    <s v="Chambly"/>
    <d v="2019-02-09T00:00:00"/>
    <d v="2019-02-09T00:00:00"/>
    <s v="14h39"/>
    <s v="ACCÈS"/>
    <s v="Danger faible"/>
    <s v="Non"/>
    <m/>
    <x v="1"/>
    <n v="16"/>
  </r>
  <r>
    <s v="190207-011"/>
    <n v="3"/>
    <s v="Chambly"/>
    <d v="2019-02-07T00:00:00"/>
    <d v="2019-02-07T00:00:00"/>
    <s v="13h48"/>
    <s v="ACCÈS"/>
    <s v="Absence de danger"/>
    <s v="Non"/>
    <m/>
    <x v="1"/>
    <n v="43"/>
  </r>
  <r>
    <s v="190205-003"/>
    <n v="3"/>
    <s v="Chambly"/>
    <d v="2019-02-05T00:00:00"/>
    <d v="2019-02-05T00:00:00"/>
    <s v="08h20"/>
    <s v="CCPSHRR"/>
    <s v="Danger modéré"/>
    <s v="Non"/>
    <m/>
    <x v="1"/>
    <n v="56"/>
  </r>
  <r>
    <s v="190204-06"/>
    <n v="3"/>
    <s v="Chambly"/>
    <d v="2019-02-04T00:00:00"/>
    <d v="2019-02-04T00:00:00"/>
    <s v="08h25"/>
    <s v="CCPSHRR"/>
    <s v="Danger modéré"/>
    <s v="Non"/>
    <m/>
    <x v="0"/>
    <n v="41"/>
  </r>
  <r>
    <s v="190201-009"/>
    <n v="3"/>
    <s v="Chambly"/>
    <d v="2019-02-01T00:00:00"/>
    <d v="2019-02-01T00:00:00"/>
    <s v="09h48"/>
    <m/>
    <s v="Tentative de suicide"/>
    <s v="Oui"/>
    <n v="34"/>
    <x v="1"/>
    <n v="21"/>
  </r>
  <r>
    <s v="190131-009"/>
    <n v="3"/>
    <s v="Chambly"/>
    <d v="2019-01-31T00:00:00"/>
    <d v="2019-01-31T00:00:00"/>
    <s v="11h20"/>
    <s v="CCPSHRR"/>
    <s v="Absence de danger"/>
    <s v="Non"/>
    <m/>
    <x v="1"/>
    <n v="25"/>
  </r>
  <r>
    <s v="190131-019"/>
    <n v="3"/>
    <s v="Chambly"/>
    <d v="2019-01-31T00:00:00"/>
    <d v="2019-01-31T00:00:00"/>
    <s v="16h38"/>
    <s v="DPJ/CAFE"/>
    <m/>
    <s v="Non"/>
    <m/>
    <x v="1"/>
    <n v="12"/>
  </r>
  <r>
    <s v="190127-017"/>
    <n v="3"/>
    <s v="Chambly"/>
    <d v="2019-01-27T00:00:00"/>
    <d v="2019-01-27T00:00:00"/>
    <s v="22h26"/>
    <s v="CCPSHRR"/>
    <s v="Danger faible"/>
    <s v="Non"/>
    <m/>
    <x v="0"/>
    <n v="41"/>
  </r>
  <r>
    <s v="190122-045"/>
    <n v="3"/>
    <s v="Chambly"/>
    <d v="2019-01-22T00:00:00"/>
    <d v="2019-01-22T00:00:00"/>
    <s v="22h45"/>
    <m/>
    <s v="P.38 (non-consentant)"/>
    <s v="Oui"/>
    <n v="85"/>
    <x v="1"/>
    <n v="56"/>
  </r>
  <r>
    <s v="190117-002"/>
    <n v="3"/>
    <s v="Chambly"/>
    <d v="2019-01-17T00:00:00"/>
    <d v="2019-01-17T00:00:00"/>
    <s v="06h58"/>
    <s v="DPJ/CAFE"/>
    <s v="Danger faible"/>
    <s v="Non"/>
    <m/>
    <x v="1"/>
    <n v="8"/>
  </r>
  <r>
    <s v="190110-037"/>
    <n v="3"/>
    <s v="Chambly"/>
    <d v="2019-01-10T00:00:00"/>
    <d v="2019-01-10T00:00:00"/>
    <s v="21h53"/>
    <s v="DPJ/CAFE"/>
    <s v="Danger faible"/>
    <s v="Non"/>
    <m/>
    <x v="0"/>
    <n v="13"/>
  </r>
  <r>
    <s v="190106-018"/>
    <n v="3"/>
    <s v="Chambly"/>
    <d v="2019-01-06T00:00:00"/>
    <d v="2019-01-06T00:00:00"/>
    <s v="21h40"/>
    <s v="CCPSHRR"/>
    <s v="Danger grave et immédiat"/>
    <s v="Oui"/>
    <s v="17 mins"/>
    <x v="1"/>
    <n v="19"/>
  </r>
  <r>
    <s v="190102-013"/>
    <n v="3"/>
    <s v="Chambly"/>
    <d v="2019-01-02T00:00:00"/>
    <d v="2019-01-02T00:00:00"/>
    <s v="17h16"/>
    <s v="CCPSHRR"/>
    <s v="Danger faible"/>
    <s v="Non"/>
    <m/>
    <x v="1"/>
    <n v="68"/>
  </r>
  <r>
    <s v="190101-012"/>
    <n v="3"/>
    <s v="Chambly"/>
    <d v="2019-01-01T00:00:00"/>
    <d v="2019-01-01T00:00:00"/>
    <s v="05h02"/>
    <s v="CCPSHRR"/>
    <s v="Danger grave et immédiat"/>
    <s v="Oui"/>
    <s v="16 mins"/>
    <x v="0"/>
    <n v="20"/>
  </r>
  <r>
    <s v="191231-003"/>
    <n v="3"/>
    <s v="Richelieu"/>
    <d v="2019-12-31T00:00:00"/>
    <d v="2019-12-31T00:00:00"/>
    <s v="09h35"/>
    <s v="CCPSHRR"/>
    <s v="Danger faible"/>
    <s v="Non"/>
    <m/>
    <x v="0"/>
    <n v="56"/>
  </r>
  <r>
    <s v="191229-018a"/>
    <n v="3"/>
    <s v="Richelieu"/>
    <d v="2019-12-29T00:00:00"/>
    <d v="2019-12-29T00:00:00"/>
    <s v="19h08"/>
    <s v="CCPSHRR"/>
    <s v="Tentative de suicide"/>
    <s v="Oui"/>
    <n v="17"/>
    <x v="0"/>
    <n v="22"/>
  </r>
  <r>
    <s v="191228-013"/>
    <n v="3"/>
    <s v="Richelieu"/>
    <d v="2019-12-28T00:00:00"/>
    <d v="2019-12-28T00:00:00"/>
    <s v="16h00"/>
    <s v="CCPSHRR"/>
    <s v="Absence de danger"/>
    <s v="Non"/>
    <m/>
    <x v="1"/>
    <n v="92"/>
  </r>
  <r>
    <s v="191217-027"/>
    <n v="3"/>
    <s v="Richelieu"/>
    <d v="2019-12-17T00:00:00"/>
    <d v="2019-12-17T00:00:00"/>
    <s v="18H20"/>
    <s v="ACCÈS"/>
    <s v="P.38 (non-consentant)"/>
    <s v="Oui"/>
    <n v="25"/>
    <x v="1"/>
    <n v="21"/>
  </r>
  <r>
    <s v="191129-026"/>
    <n v="3"/>
    <s v="Richelieu"/>
    <d v="2019-11-29T00:00:00"/>
    <d v="2019-11-29T00:00:00"/>
    <s v="17h00"/>
    <m/>
    <s v="Tentative de suicide"/>
    <s v="Non"/>
    <m/>
    <x v="0"/>
    <n v="54"/>
  </r>
  <r>
    <s v="191105-016"/>
    <n v="3"/>
    <s v="Richelieu"/>
    <d v="2019-11-05T00:00:00"/>
    <d v="2019-11-05T00:00:00"/>
    <s v="13h20"/>
    <s v="ACCÈS"/>
    <s v="Danger faible"/>
    <s v="Non"/>
    <m/>
    <x v="1"/>
    <n v="59"/>
  </r>
  <r>
    <s v="191104-039"/>
    <n v="3"/>
    <s v="Richelieu"/>
    <d v="2019-11-04T00:00:00"/>
    <d v="2019-11-04T00:00:00"/>
    <s v="21h10"/>
    <s v="ACCÈS"/>
    <s v="Danger faible"/>
    <s v="Non"/>
    <m/>
    <x v="1"/>
    <n v="40"/>
  </r>
  <r>
    <s v="191102-019"/>
    <n v="3"/>
    <s v="Richelieu"/>
    <d v="2019-11-02T00:00:00"/>
    <d v="2019-11-02T00:00:00"/>
    <s v="19h42"/>
    <s v="ACCÈS"/>
    <s v="Danger modéré"/>
    <s v="Oui"/>
    <n v="24"/>
    <x v="0"/>
    <n v="46"/>
  </r>
  <r>
    <s v="190929-017"/>
    <n v="3"/>
    <s v="Richelieu"/>
    <d v="2019-09-29T00:00:00"/>
    <d v="2019-09-29T00:00:00"/>
    <s v="19h44"/>
    <s v="CCPSHRR"/>
    <s v="Tentative de suicide"/>
    <s v="Oui"/>
    <n v="59"/>
    <x v="1"/>
    <n v="40"/>
  </r>
  <r>
    <s v="190928-018"/>
    <n v="3"/>
    <s v="Richelieu"/>
    <d v="2019-09-28T00:00:00"/>
    <d v="2019-09-28T00:00:00"/>
    <s v="18h00"/>
    <s v="CCPSHRR"/>
    <s v="Tentative de suicide"/>
    <s v="Oui"/>
    <n v="27"/>
    <x v="0"/>
    <n v="85"/>
  </r>
  <r>
    <s v="190908-009"/>
    <n v="3"/>
    <s v="Richelieu"/>
    <d v="2019-09-08T00:00:00"/>
    <d v="2019-09-08T00:00:00"/>
    <s v="11h40"/>
    <s v="CCPSHRR"/>
    <s v="Danger modéré"/>
    <s v="Non"/>
    <m/>
    <x v="0"/>
    <n v="24"/>
  </r>
  <r>
    <s v="190819-022"/>
    <n v="3"/>
    <s v="Richelieu"/>
    <d v="2019-08-19T00:00:00"/>
    <d v="2019-08-19T00:00:00"/>
    <s v="20h45"/>
    <m/>
    <s v="P.38 (non-consentant)"/>
    <s v="Oui"/>
    <n v="20"/>
    <x v="1"/>
    <n v="21"/>
  </r>
  <r>
    <s v="190806-001"/>
    <n v="3"/>
    <s v="Richelieu"/>
    <d v="2019-08-06T00:00:00"/>
    <d v="2019-08-06T00:00:00"/>
    <s v="01h35"/>
    <m/>
    <s v="P.38 (non-consentant)"/>
    <s v="Oui"/>
    <n v="23"/>
    <x v="0"/>
    <n v="87"/>
  </r>
  <r>
    <s v="190730-029a"/>
    <n v="3"/>
    <s v="Richelieu"/>
    <d v="2019-07-30T00:00:00"/>
    <d v="2019-07-30T00:00:00"/>
    <s v="21h00"/>
    <s v="ACCÈS"/>
    <s v="Danger faible"/>
    <s v="Non"/>
    <m/>
    <x v="1"/>
    <n v="37"/>
  </r>
  <r>
    <s v="190704-028"/>
    <n v="3"/>
    <s v="Richelieu"/>
    <d v="2019-07-04T00:00:00"/>
    <d v="2019-07-04T00:00:00"/>
    <s v="20h40"/>
    <m/>
    <s v="Tentative de suicide"/>
    <s v="Oui"/>
    <m/>
    <x v="1"/>
    <n v="85"/>
  </r>
  <r>
    <s v="190621-004"/>
    <n v="3"/>
    <s v="Richelieu"/>
    <d v="2019-06-21T00:00:00"/>
    <d v="2019-06-21T00:00:00"/>
    <s v="3h00"/>
    <s v="CCPSHRR"/>
    <s v="P.38 (non-consentant)"/>
    <s v="Oui"/>
    <n v="15"/>
    <x v="0"/>
    <n v="55"/>
  </r>
  <r>
    <s v="190615-008"/>
    <n v="3"/>
    <s v="Richelieu"/>
    <d v="2019-06-15T00:00:00"/>
    <d v="2019-06-15T00:00:00"/>
    <s v="15h30"/>
    <s v="ACCÈS"/>
    <s v="P.38 (non-consentant)"/>
    <s v="Oui"/>
    <n v="39"/>
    <x v="1"/>
    <n v="61"/>
  </r>
  <r>
    <s v="190603-021B"/>
    <n v="3"/>
    <s v="Richelieu"/>
    <d v="2019-06-03T00:00:00"/>
    <d v="2019-06-03T00:00:00"/>
    <s v="19h01"/>
    <m/>
    <s v="Tentative de suicide"/>
    <s v="Oui"/>
    <n v="17"/>
    <x v="1"/>
    <n v="18"/>
  </r>
  <r>
    <s v="190601-005"/>
    <n v="3"/>
    <s v="Richelieu"/>
    <d v="2019-06-01T00:00:00"/>
    <d v="2019-06-01T00:00:00"/>
    <s v="07h20"/>
    <m/>
    <s v="Tentative de suicide"/>
    <s v="Oui"/>
    <n v="28"/>
    <x v="0"/>
    <n v="47"/>
  </r>
  <r>
    <s v="190511-028"/>
    <n v="3"/>
    <s v="Richelieu"/>
    <d v="2019-05-12T00:00:00"/>
    <d v="2019-05-12T00:00:00"/>
    <s v="00h00"/>
    <s v="CCPSHRR"/>
    <s v="Danger grave mais non immédiat"/>
    <s v="Non"/>
    <m/>
    <x v="0"/>
    <n v="27"/>
  </r>
  <r>
    <s v="190408-016"/>
    <n v="3"/>
    <s v="Richelieu"/>
    <d v="2019-04-08T00:00:00"/>
    <d v="2019-04-08T00:00:00"/>
    <s v="16h00"/>
    <s v="CCPSHRR"/>
    <s v="Danger faible"/>
    <s v="Non"/>
    <m/>
    <x v="1"/>
    <n v="69"/>
  </r>
  <r>
    <s v="190329-027"/>
    <n v="3"/>
    <s v="Richelieu"/>
    <d v="2019-03-29T00:00:00"/>
    <d v="2019-03-29T00:00:00"/>
    <s v="23h27"/>
    <s v="CCPSHRR"/>
    <s v="Danger faible"/>
    <s v="Non"/>
    <m/>
    <x v="0"/>
    <n v="46"/>
  </r>
  <r>
    <s v="190329-009"/>
    <n v="3"/>
    <s v="Richelieu"/>
    <d v="2019-03-29T00:00:00"/>
    <d v="2019-03-29T00:00:00"/>
    <s v="11h30"/>
    <s v="DPJ/CAFE"/>
    <s v="P.38 (non-consentant)"/>
    <s v="Non"/>
    <m/>
    <x v="1"/>
    <n v="17"/>
  </r>
  <r>
    <s v="190317-001"/>
    <n v="3"/>
    <s v="Richelieu"/>
    <d v="2019-03-17T00:00:00"/>
    <d v="2019-03-17T00:00:00"/>
    <s v="02h30"/>
    <s v="ACCÈS"/>
    <s v="Danger faible"/>
    <s v="Non"/>
    <m/>
    <x v="0"/>
    <n v="26"/>
  </r>
  <r>
    <s v="190221-005"/>
    <n v="3"/>
    <s v="Richelieu"/>
    <d v="2019-02-21T00:00:00"/>
    <d v="2019-02-21T00:00:00"/>
    <s v="6h30"/>
    <m/>
    <m/>
    <s v="Oui"/>
    <n v="105"/>
    <x v="1"/>
    <n v="39"/>
  </r>
  <r>
    <s v="190112-020"/>
    <n v="3"/>
    <s v="Richelieu"/>
    <d v="2019-01-12T00:00:00"/>
    <d v="2019-01-12T00:00:00"/>
    <s v="20h08"/>
    <s v="CCPSHRR"/>
    <s v="Danger modéré"/>
    <s v="Oui"/>
    <s v="25 mins"/>
    <x v="0"/>
    <n v="58"/>
  </r>
  <r>
    <s v="190105-013"/>
    <n v="3"/>
    <s v="Richelieu"/>
    <d v="2019-01-05T00:00:00"/>
    <d v="2019-01-05T00:00:00"/>
    <s v="20h00"/>
    <s v="CCPSHRR"/>
    <s v="Danger faible"/>
    <s v="Non"/>
    <m/>
    <x v="1"/>
    <n v="55"/>
  </r>
  <r>
    <s v="190102-002"/>
    <n v="3"/>
    <s v="Richelieu"/>
    <d v="2019-01-02T00:00:00"/>
    <d v="2019-01-02T00:00:00"/>
    <s v="00h55"/>
    <s v="CCPSHRR"/>
    <s v="Danger faible"/>
    <s v="Non"/>
    <m/>
    <x v="1"/>
    <n v="18"/>
  </r>
  <r>
    <s v="191130-008"/>
    <n v="3"/>
    <s v="St-Mathias sur Richelieu"/>
    <d v="2019-11-30T00:00:00"/>
    <d v="2019-11-30T00:00:00"/>
    <s v="11h14"/>
    <s v="CCPSHRR"/>
    <s v="Danger faible"/>
    <s v="Non"/>
    <m/>
    <x v="1"/>
    <n v="46"/>
  </r>
  <r>
    <s v="191128-039"/>
    <n v="3"/>
    <s v="St-Mathias sur Richelieu"/>
    <d v="2019-11-28T00:00:00"/>
    <d v="2019-11-28T00:00:00"/>
    <s v="21h35"/>
    <s v="CCPSHRR"/>
    <s v="Danger faible"/>
    <s v="Non"/>
    <m/>
    <x v="1"/>
    <n v="29"/>
  </r>
  <r>
    <s v="191127-001"/>
    <n v="3"/>
    <s v="St-Mathias sur Richelieu"/>
    <d v="2019-11-27T00:00:00"/>
    <d v="2019-11-27T00:00:00"/>
    <s v="00h15"/>
    <m/>
    <s v="P.38 (non-consentant)"/>
    <s v="Oui"/>
    <n v="48"/>
    <x v="0"/>
    <n v="42"/>
  </r>
  <r>
    <s v="191120-002"/>
    <n v="3"/>
    <s v="St-Mathias sur Richelieu"/>
    <d v="2019-11-20T00:00:00"/>
    <d v="2019-11-20T00:00:00"/>
    <s v="07h02"/>
    <s v="ACCÈS"/>
    <s v="Danger modéré"/>
    <s v="Non"/>
    <m/>
    <x v="0"/>
    <n v="47"/>
  </r>
  <r>
    <s v="191027-025"/>
    <n v="3"/>
    <s v="St-Mathias sur Richelieu"/>
    <d v="2019-10-27T00:00:00"/>
    <d v="2019-10-27T00:00:00"/>
    <s v="21h15"/>
    <s v="CCPSHRR"/>
    <s v="Danger modéré"/>
    <s v="Non"/>
    <m/>
    <x v="0"/>
    <n v="37"/>
  </r>
  <r>
    <s v="190708-021"/>
    <n v="3"/>
    <s v="St-Mathias sur Richelieu"/>
    <d v="2019-07-08T00:00:00"/>
    <d v="2019-07-08T00:00:00"/>
    <s v="16H40"/>
    <m/>
    <s v="Tentative de suicide"/>
    <s v="Oui"/>
    <m/>
    <x v="1"/>
    <n v="16"/>
  </r>
  <r>
    <s v="190702-016"/>
    <n v="3"/>
    <s v="St-Mathias sur Richelieu"/>
    <d v="2019-07-02T00:00:00"/>
    <d v="2019-07-02T00:00:00"/>
    <s v="13h00"/>
    <s v="CCPSHRR"/>
    <s v="Absence de danger"/>
    <s v="Non"/>
    <m/>
    <x v="0"/>
    <n v="43"/>
  </r>
  <r>
    <s v="190521-012"/>
    <n v="3"/>
    <s v="St-Mathias sur Richelieu"/>
    <d v="2019-05-21T00:00:00"/>
    <d v="2019-05-21T00:00:00"/>
    <s v="17h00"/>
    <s v="ACCÈS"/>
    <s v="P.38 (non-consentant)"/>
    <s v="Oui"/>
    <n v="33"/>
    <x v="1"/>
    <n v="17"/>
  </r>
  <r>
    <s v="190518-020"/>
    <n v="3"/>
    <s v="St-Mathias sur Richelieu"/>
    <d v="2019-05-18T00:00:00"/>
    <d v="2019-05-18T00:00:00"/>
    <s v="22h00"/>
    <s v="DPJ/CAFE"/>
    <s v="Danger faible"/>
    <s v="Non"/>
    <m/>
    <x v="1"/>
    <n v="17"/>
  </r>
  <r>
    <s v="190509-037"/>
    <n v="3"/>
    <s v="St-Mathias sur Richelieu"/>
    <d v="2019-05-09T00:00:00"/>
    <d v="2019-05-09T00:00:00"/>
    <s v="22h00"/>
    <s v="CCPSHRR"/>
    <s v="Danger faible"/>
    <s v="Oui"/>
    <m/>
    <x v="1"/>
    <n v="35"/>
  </r>
  <r>
    <s v="190426-018"/>
    <n v="3"/>
    <s v="St-Mathias sur Richelieu"/>
    <d v="2019-04-26T00:00:00"/>
    <d v="2019-04-26T00:00:00"/>
    <s v="17h51"/>
    <m/>
    <s v="Tentative de suicide"/>
    <s v="Oui"/>
    <n v="41"/>
    <x v="0"/>
    <n v="44"/>
  </r>
  <r>
    <s v="190421-020"/>
    <n v="3"/>
    <s v="St-Mathias sur Richelieu"/>
    <d v="2019-04-21T00:00:00"/>
    <d v="2019-04-21T00:00:00"/>
    <s v="18h03"/>
    <s v="CCPSHRR"/>
    <s v="Danger modéré"/>
    <s v="Non"/>
    <m/>
    <x v="0"/>
    <n v="27"/>
  </r>
  <r>
    <s v="190417-008"/>
    <n v="3"/>
    <s v="St-Mathias sur Richelieu"/>
    <d v="2019-04-17T00:00:00"/>
    <d v="2019-04-17T00:00:00"/>
    <s v="12h07"/>
    <s v="CCPSHRR"/>
    <s v="Danger faible"/>
    <s v="Non"/>
    <m/>
    <x v="0"/>
    <n v="58"/>
  </r>
  <r>
    <s v="190216-017"/>
    <n v="3"/>
    <s v="St-Mathias sur Richelieu"/>
    <d v="2019-02-16T00:00:00"/>
    <d v="2019-02-16T00:00:00"/>
    <s v="20h40"/>
    <s v="DPJ/CAFE"/>
    <s v="Danger faible"/>
    <s v="Non"/>
    <m/>
    <x v="1"/>
    <n v="18"/>
  </r>
  <r>
    <s v="190130-026"/>
    <n v="3"/>
    <s v="St-Mathias sur Richelieu"/>
    <d v="2019-01-30T00:00:00"/>
    <d v="2019-01-30T00:00:00"/>
    <s v="23h38"/>
    <m/>
    <s v="Tentative de suicide"/>
    <s v="Oui"/>
    <n v="104"/>
    <x v="0"/>
    <n v="23"/>
  </r>
  <r>
    <s v="190513-026"/>
    <e v="#N/A"/>
    <m/>
    <d v="2019-05-13T00:00:00"/>
    <d v="2019-05-13T00:00:00"/>
    <s v="19h15"/>
    <s v="CCPSHRR"/>
    <s v="Danger grave mais non immédiat"/>
    <s v="Oui"/>
    <n v="22"/>
    <x v="1"/>
    <n v="47"/>
  </r>
  <r>
    <s v="190304-010"/>
    <e v="#N/A"/>
    <m/>
    <d v="2019-03-04T00:00:00"/>
    <d v="2019-03-04T00:00:00"/>
    <s v="11h45"/>
    <m/>
    <m/>
    <s v="Oui"/>
    <n v="75"/>
    <x v="1"/>
    <n v="21"/>
  </r>
  <r>
    <s v="190225-001"/>
    <e v="#N/A"/>
    <m/>
    <d v="2019-02-25T00:00:00"/>
    <d v="2019-02-25T00:00:00"/>
    <s v="00h35"/>
    <s v="ACCÈS"/>
    <s v="Danger faible"/>
    <s v="Non"/>
    <m/>
    <x v="1"/>
    <n v="49"/>
  </r>
  <r>
    <s v="190224-004"/>
    <e v="#N/A"/>
    <m/>
    <d v="2019-02-24T00:00:00"/>
    <d v="2019-02-24T00:00:00"/>
    <m/>
    <s v="CCPSHRR"/>
    <m/>
    <m/>
    <m/>
    <x v="1"/>
    <n v="23"/>
  </r>
  <r>
    <s v="190119-018"/>
    <e v="#N/A"/>
    <m/>
    <d v="2019-01-19T00:00:00"/>
    <d v="2019-01-19T00:00:00"/>
    <s v="20h05"/>
    <s v="ACCÈS"/>
    <s v="Danger faible"/>
    <s v="Non"/>
    <m/>
    <x v="1"/>
    <n v="19"/>
  </r>
  <r>
    <m/>
    <e v="#N/A"/>
    <m/>
    <m/>
    <s v=""/>
    <m/>
    <m/>
    <m/>
    <m/>
    <m/>
    <x v="2"/>
    <m/>
  </r>
  <r>
    <m/>
    <e v="#N/A"/>
    <m/>
    <m/>
    <s v=""/>
    <m/>
    <m/>
    <m/>
    <m/>
    <m/>
    <x v="2"/>
    <m/>
  </r>
  <r>
    <m/>
    <e v="#N/A"/>
    <m/>
    <m/>
    <s v=""/>
    <m/>
    <m/>
    <m/>
    <m/>
    <m/>
    <x v="2"/>
    <m/>
  </r>
  <r>
    <m/>
    <e v="#N/A"/>
    <m/>
    <m/>
    <s v=""/>
    <m/>
    <m/>
    <m/>
    <m/>
    <m/>
    <x v="2"/>
    <m/>
  </r>
  <r>
    <m/>
    <e v="#N/A"/>
    <m/>
    <m/>
    <s v=""/>
    <m/>
    <m/>
    <m/>
    <m/>
    <m/>
    <x v="2"/>
    <m/>
  </r>
  <r>
    <m/>
    <e v="#N/A"/>
    <m/>
    <m/>
    <s v=""/>
    <m/>
    <m/>
    <m/>
    <m/>
    <m/>
    <x v="2"/>
    <m/>
  </r>
  <r>
    <m/>
    <e v="#N/A"/>
    <m/>
    <m/>
    <s v=""/>
    <m/>
    <m/>
    <m/>
    <m/>
    <m/>
    <x v="2"/>
    <m/>
  </r>
  <r>
    <m/>
    <e v="#N/A"/>
    <m/>
    <m/>
    <s v=""/>
    <m/>
    <m/>
    <m/>
    <m/>
    <m/>
    <x v="2"/>
    <m/>
  </r>
  <r>
    <m/>
    <e v="#N/A"/>
    <m/>
    <m/>
    <s v=""/>
    <m/>
    <m/>
    <m/>
    <m/>
    <m/>
    <x v="2"/>
    <m/>
  </r>
  <r>
    <m/>
    <e v="#N/A"/>
    <m/>
    <m/>
    <s v=""/>
    <m/>
    <m/>
    <m/>
    <m/>
    <m/>
    <x v="2"/>
    <m/>
  </r>
  <r>
    <m/>
    <e v="#N/A"/>
    <m/>
    <m/>
    <s v=""/>
    <m/>
    <m/>
    <m/>
    <m/>
    <m/>
    <x v="2"/>
    <m/>
  </r>
  <r>
    <m/>
    <e v="#N/A"/>
    <m/>
    <m/>
    <s v=""/>
    <m/>
    <m/>
    <m/>
    <m/>
    <m/>
    <x v="2"/>
    <m/>
  </r>
  <r>
    <m/>
    <e v="#N/A"/>
    <m/>
    <m/>
    <s v=""/>
    <m/>
    <m/>
    <m/>
    <m/>
    <m/>
    <x v="2"/>
    <m/>
  </r>
  <r>
    <m/>
    <e v="#N/A"/>
    <m/>
    <m/>
    <s v=""/>
    <m/>
    <m/>
    <m/>
    <m/>
    <m/>
    <x v="2"/>
    <m/>
  </r>
  <r>
    <m/>
    <e v="#N/A"/>
    <m/>
    <m/>
    <s v=""/>
    <m/>
    <m/>
    <m/>
    <m/>
    <m/>
    <x v="2"/>
    <m/>
  </r>
  <r>
    <m/>
    <e v="#N/A"/>
    <m/>
    <m/>
    <s v=""/>
    <m/>
    <m/>
    <m/>
    <m/>
    <m/>
    <x v="2"/>
    <m/>
  </r>
  <r>
    <m/>
    <e v="#N/A"/>
    <m/>
    <m/>
    <s v=""/>
    <m/>
    <m/>
    <m/>
    <m/>
    <m/>
    <x v="2"/>
    <m/>
  </r>
  <r>
    <m/>
    <e v="#N/A"/>
    <m/>
    <m/>
    <s v=""/>
    <m/>
    <m/>
    <m/>
    <m/>
    <m/>
    <x v="2"/>
    <m/>
  </r>
  <r>
    <m/>
    <e v="#N/A"/>
    <m/>
    <m/>
    <s v=""/>
    <m/>
    <m/>
    <m/>
    <m/>
    <m/>
    <x v="2"/>
    <m/>
  </r>
  <r>
    <m/>
    <e v="#N/A"/>
    <m/>
    <m/>
    <s v=""/>
    <m/>
    <m/>
    <m/>
    <m/>
    <m/>
    <x v="2"/>
    <m/>
  </r>
  <r>
    <m/>
    <e v="#N/A"/>
    <m/>
    <m/>
    <s v=""/>
    <m/>
    <m/>
    <m/>
    <m/>
    <m/>
    <x v="2"/>
    <m/>
  </r>
  <r>
    <m/>
    <e v="#N/A"/>
    <m/>
    <m/>
    <s v=""/>
    <m/>
    <m/>
    <m/>
    <m/>
    <m/>
    <x v="2"/>
    <m/>
  </r>
  <r>
    <m/>
    <e v="#N/A"/>
    <m/>
    <m/>
    <s v=""/>
    <m/>
    <m/>
    <m/>
    <m/>
    <m/>
    <x v="2"/>
    <m/>
  </r>
  <r>
    <m/>
    <e v="#N/A"/>
    <m/>
    <m/>
    <s v=""/>
    <m/>
    <m/>
    <m/>
    <m/>
    <m/>
    <x v="2"/>
    <m/>
  </r>
  <r>
    <m/>
    <e v="#N/A"/>
    <m/>
    <m/>
    <s v=""/>
    <m/>
    <m/>
    <m/>
    <m/>
    <m/>
    <x v="2"/>
    <m/>
  </r>
  <r>
    <m/>
    <e v="#N/A"/>
    <m/>
    <m/>
    <s v=""/>
    <m/>
    <m/>
    <m/>
    <m/>
    <m/>
    <x v="2"/>
    <m/>
  </r>
  <r>
    <m/>
    <e v="#N/A"/>
    <m/>
    <m/>
    <s v=""/>
    <m/>
    <m/>
    <m/>
    <m/>
    <m/>
    <x v="2"/>
    <m/>
  </r>
  <r>
    <m/>
    <e v="#N/A"/>
    <m/>
    <m/>
    <s v=""/>
    <m/>
    <m/>
    <m/>
    <m/>
    <m/>
    <x v="2"/>
    <m/>
  </r>
  <r>
    <m/>
    <e v="#N/A"/>
    <m/>
    <m/>
    <s v=""/>
    <m/>
    <m/>
    <m/>
    <m/>
    <m/>
    <x v="2"/>
    <m/>
  </r>
  <r>
    <m/>
    <e v="#N/A"/>
    <m/>
    <m/>
    <s v=""/>
    <m/>
    <m/>
    <m/>
    <m/>
    <m/>
    <x v="2"/>
    <m/>
  </r>
  <r>
    <m/>
    <e v="#N/A"/>
    <m/>
    <m/>
    <s v=""/>
    <m/>
    <m/>
    <m/>
    <m/>
    <m/>
    <x v="2"/>
    <m/>
  </r>
  <r>
    <m/>
    <e v="#N/A"/>
    <m/>
    <m/>
    <s v=""/>
    <m/>
    <m/>
    <m/>
    <m/>
    <m/>
    <x v="2"/>
    <m/>
  </r>
  <r>
    <m/>
    <e v="#N/A"/>
    <m/>
    <m/>
    <s v=""/>
    <m/>
    <m/>
    <m/>
    <m/>
    <m/>
    <x v="2"/>
    <m/>
  </r>
  <r>
    <m/>
    <e v="#N/A"/>
    <m/>
    <m/>
    <s v=""/>
    <m/>
    <m/>
    <m/>
    <m/>
    <m/>
    <x v="2"/>
    <m/>
  </r>
  <r>
    <m/>
    <e v="#N/A"/>
    <m/>
    <m/>
    <s v=""/>
    <m/>
    <m/>
    <m/>
    <m/>
    <m/>
    <x v="2"/>
    <m/>
  </r>
  <r>
    <m/>
    <e v="#N/A"/>
    <m/>
    <m/>
    <s v=""/>
    <m/>
    <m/>
    <m/>
    <m/>
    <m/>
    <x v="2"/>
    <m/>
  </r>
  <r>
    <m/>
    <e v="#N/A"/>
    <m/>
    <m/>
    <s v=""/>
    <m/>
    <m/>
    <m/>
    <m/>
    <m/>
    <x v="2"/>
    <m/>
  </r>
  <r>
    <m/>
    <e v="#N/A"/>
    <m/>
    <m/>
    <s v=""/>
    <m/>
    <m/>
    <m/>
    <m/>
    <m/>
    <x v="2"/>
    <m/>
  </r>
  <r>
    <m/>
    <e v="#N/A"/>
    <m/>
    <m/>
    <s v=""/>
    <m/>
    <m/>
    <m/>
    <m/>
    <m/>
    <x v="2"/>
    <m/>
  </r>
  <r>
    <m/>
    <e v="#N/A"/>
    <m/>
    <m/>
    <s v=""/>
    <m/>
    <m/>
    <m/>
    <m/>
    <m/>
    <x v="2"/>
    <m/>
  </r>
  <r>
    <m/>
    <e v="#N/A"/>
    <m/>
    <m/>
    <s v=""/>
    <m/>
    <m/>
    <m/>
    <m/>
    <m/>
    <x v="2"/>
    <m/>
  </r>
  <r>
    <m/>
    <e v="#N/A"/>
    <m/>
    <m/>
    <s v=""/>
    <m/>
    <m/>
    <m/>
    <m/>
    <m/>
    <x v="2"/>
    <m/>
  </r>
  <r>
    <m/>
    <e v="#N/A"/>
    <m/>
    <m/>
    <s v=""/>
    <m/>
    <m/>
    <m/>
    <m/>
    <m/>
    <x v="2"/>
    <m/>
  </r>
  <r>
    <m/>
    <e v="#N/A"/>
    <m/>
    <m/>
    <s v=""/>
    <m/>
    <m/>
    <m/>
    <m/>
    <m/>
    <x v="2"/>
    <m/>
  </r>
  <r>
    <m/>
    <e v="#N/A"/>
    <m/>
    <m/>
    <s v=""/>
    <m/>
    <m/>
    <m/>
    <m/>
    <m/>
    <x v="2"/>
    <m/>
  </r>
  <r>
    <m/>
    <e v="#N/A"/>
    <m/>
    <m/>
    <s v=""/>
    <m/>
    <m/>
    <m/>
    <m/>
    <m/>
    <x v="2"/>
    <m/>
  </r>
  <r>
    <m/>
    <e v="#N/A"/>
    <m/>
    <m/>
    <s v=""/>
    <m/>
    <m/>
    <m/>
    <m/>
    <m/>
    <x v="2"/>
    <m/>
  </r>
  <r>
    <m/>
    <e v="#N/A"/>
    <m/>
    <m/>
    <s v=""/>
    <m/>
    <m/>
    <m/>
    <m/>
    <m/>
    <x v="2"/>
    <m/>
  </r>
  <r>
    <m/>
    <e v="#N/A"/>
    <m/>
    <m/>
    <s v=""/>
    <m/>
    <m/>
    <m/>
    <m/>
    <m/>
    <x v="2"/>
    <m/>
  </r>
  <r>
    <m/>
    <e v="#N/A"/>
    <m/>
    <m/>
    <s v=""/>
    <m/>
    <m/>
    <m/>
    <m/>
    <m/>
    <x v="2"/>
    <m/>
  </r>
  <r>
    <m/>
    <e v="#N/A"/>
    <m/>
    <m/>
    <s v=""/>
    <m/>
    <m/>
    <m/>
    <m/>
    <m/>
    <x v="2"/>
    <m/>
  </r>
  <r>
    <m/>
    <e v="#N/A"/>
    <m/>
    <m/>
    <s v=""/>
    <m/>
    <m/>
    <m/>
    <m/>
    <m/>
    <x v="2"/>
    <m/>
  </r>
  <r>
    <m/>
    <e v="#N/A"/>
    <m/>
    <m/>
    <s v=""/>
    <m/>
    <m/>
    <m/>
    <m/>
    <m/>
    <x v="2"/>
    <m/>
  </r>
  <r>
    <m/>
    <e v="#N/A"/>
    <m/>
    <m/>
    <s v=""/>
    <m/>
    <m/>
    <m/>
    <m/>
    <m/>
    <x v="2"/>
    <m/>
  </r>
  <r>
    <m/>
    <e v="#N/A"/>
    <m/>
    <m/>
    <s v=""/>
    <m/>
    <m/>
    <m/>
    <m/>
    <m/>
    <x v="2"/>
    <m/>
  </r>
  <r>
    <m/>
    <e v="#N/A"/>
    <m/>
    <m/>
    <s v=""/>
    <m/>
    <m/>
    <m/>
    <m/>
    <m/>
    <x v="2"/>
    <m/>
  </r>
  <r>
    <m/>
    <e v="#N/A"/>
    <m/>
    <m/>
    <s v=""/>
    <m/>
    <m/>
    <m/>
    <m/>
    <m/>
    <x v="2"/>
    <m/>
  </r>
  <r>
    <m/>
    <e v="#N/A"/>
    <m/>
    <m/>
    <s v=""/>
    <m/>
    <m/>
    <m/>
    <m/>
    <m/>
    <x v="2"/>
    <m/>
  </r>
  <r>
    <m/>
    <e v="#N/A"/>
    <m/>
    <m/>
    <s v=""/>
    <m/>
    <m/>
    <m/>
    <m/>
    <m/>
    <x v="2"/>
    <m/>
  </r>
  <r>
    <m/>
    <e v="#N/A"/>
    <m/>
    <m/>
    <s v=""/>
    <m/>
    <m/>
    <m/>
    <m/>
    <m/>
    <x v="2"/>
    <m/>
  </r>
  <r>
    <m/>
    <e v="#N/A"/>
    <m/>
    <m/>
    <s v=""/>
    <m/>
    <m/>
    <m/>
    <m/>
    <m/>
    <x v="2"/>
    <m/>
  </r>
  <r>
    <m/>
    <e v="#N/A"/>
    <m/>
    <m/>
    <s v=""/>
    <m/>
    <m/>
    <m/>
    <m/>
    <m/>
    <x v="2"/>
    <m/>
  </r>
  <r>
    <m/>
    <e v="#N/A"/>
    <m/>
    <m/>
    <s v=""/>
    <m/>
    <m/>
    <m/>
    <m/>
    <m/>
    <x v="2"/>
    <m/>
  </r>
  <r>
    <m/>
    <e v="#N/A"/>
    <m/>
    <m/>
    <s v=""/>
    <m/>
    <m/>
    <m/>
    <m/>
    <m/>
    <x v="2"/>
    <m/>
  </r>
  <r>
    <m/>
    <e v="#N/A"/>
    <m/>
    <m/>
    <s v=""/>
    <m/>
    <m/>
    <m/>
    <m/>
    <m/>
    <x v="2"/>
    <m/>
  </r>
  <r>
    <m/>
    <e v="#N/A"/>
    <m/>
    <m/>
    <s v=""/>
    <m/>
    <m/>
    <m/>
    <m/>
    <m/>
    <x v="2"/>
    <m/>
  </r>
  <r>
    <m/>
    <e v="#N/A"/>
    <m/>
    <m/>
    <s v=""/>
    <m/>
    <m/>
    <m/>
    <m/>
    <m/>
    <x v="2"/>
    <m/>
  </r>
  <r>
    <m/>
    <e v="#N/A"/>
    <m/>
    <m/>
    <s v=""/>
    <m/>
    <m/>
    <m/>
    <m/>
    <m/>
    <x v="2"/>
    <m/>
  </r>
  <r>
    <m/>
    <e v="#N/A"/>
    <m/>
    <m/>
    <s v=""/>
    <m/>
    <m/>
    <m/>
    <m/>
    <m/>
    <x v="2"/>
    <m/>
  </r>
  <r>
    <m/>
    <e v="#N/A"/>
    <m/>
    <m/>
    <s v=""/>
    <m/>
    <m/>
    <m/>
    <m/>
    <m/>
    <x v="2"/>
    <m/>
  </r>
  <r>
    <m/>
    <e v="#N/A"/>
    <m/>
    <m/>
    <s v=""/>
    <m/>
    <m/>
    <m/>
    <m/>
    <m/>
    <x v="2"/>
    <m/>
  </r>
  <r>
    <m/>
    <e v="#N/A"/>
    <m/>
    <m/>
    <s v=""/>
    <m/>
    <m/>
    <m/>
    <m/>
    <m/>
    <x v="2"/>
    <m/>
  </r>
  <r>
    <m/>
    <e v="#N/A"/>
    <m/>
    <m/>
    <s v=""/>
    <m/>
    <m/>
    <m/>
    <m/>
    <m/>
    <x v="2"/>
    <m/>
  </r>
  <r>
    <m/>
    <e v="#N/A"/>
    <m/>
    <m/>
    <s v=""/>
    <m/>
    <m/>
    <m/>
    <m/>
    <m/>
    <x v="2"/>
    <m/>
  </r>
  <r>
    <m/>
    <e v="#N/A"/>
    <m/>
    <m/>
    <s v=""/>
    <m/>
    <m/>
    <m/>
    <m/>
    <m/>
    <x v="2"/>
    <m/>
  </r>
  <r>
    <m/>
    <e v="#N/A"/>
    <m/>
    <m/>
    <s v=""/>
    <m/>
    <m/>
    <m/>
    <m/>
    <m/>
    <x v="2"/>
    <m/>
  </r>
  <r>
    <m/>
    <e v="#N/A"/>
    <m/>
    <m/>
    <s v=""/>
    <m/>
    <m/>
    <m/>
    <m/>
    <m/>
    <x v="2"/>
    <m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count="998">
  <r>
    <s v="190716-029"/>
    <n v="1"/>
    <s v="Calixa-Lavallée"/>
    <d v="2019-07-16T00:00:00"/>
    <d v="2019-07-16T00:00:00"/>
    <s v="18h18"/>
    <x v="0"/>
    <s v="Danger faible"/>
    <s v="Non"/>
    <m/>
    <s v="Femme"/>
    <n v="30"/>
  </r>
  <r>
    <s v="190701-002"/>
    <n v="1"/>
    <s v="Calixa-Lavallée"/>
    <d v="2019-07-01T00:00:00"/>
    <d v="2019-07-01T00:00:00"/>
    <s v="03h16"/>
    <x v="0"/>
    <s v="Absence de danger"/>
    <s v="Non"/>
    <m/>
    <s v="Homme"/>
    <n v="42"/>
  </r>
  <r>
    <s v="190121-012"/>
    <n v="1"/>
    <s v="Contrecoeur"/>
    <d v="2019-01-21T00:00:00"/>
    <d v="2019-01-21T00:00:00"/>
    <s v="10h04"/>
    <x v="0"/>
    <s v="P.38 (non-consentant)"/>
    <s v="Oui"/>
    <s v="70 mins"/>
    <s v="Homme"/>
    <n v="57"/>
  </r>
  <r>
    <s v="191210-012"/>
    <n v="1"/>
    <s v="Contrecoeur"/>
    <d v="2019-12-10T00:00:00"/>
    <d v="2019-12-10T00:00:00"/>
    <s v="14h30"/>
    <x v="0"/>
    <s v="Absence de danger"/>
    <s v="Non"/>
    <m/>
    <s v="Femme"/>
    <n v="50"/>
  </r>
  <r>
    <s v="191111-032"/>
    <n v="1"/>
    <s v="Contrecoeur"/>
    <d v="2019-11-11T00:00:00"/>
    <d v="2019-11-11T00:00:00"/>
    <s v="20h31"/>
    <x v="0"/>
    <s v="Danger faible"/>
    <s v="Non"/>
    <m/>
    <s v="Homme"/>
    <n v="36"/>
  </r>
  <r>
    <s v="191110-009"/>
    <n v="1"/>
    <s v="Contrecoeur"/>
    <d v="2019-11-10T00:00:00"/>
    <d v="2019-11-10T00:00:00"/>
    <s v="11h00"/>
    <x v="0"/>
    <s v="Absence de danger"/>
    <s v="Non"/>
    <m/>
    <s v="Homme"/>
    <n v="29"/>
  </r>
  <r>
    <s v="191106-023"/>
    <n v="1"/>
    <s v="Contrecoeur"/>
    <d v="2019-11-06T00:00:00"/>
    <d v="2019-11-06T00:00:00"/>
    <s v="18h40"/>
    <x v="0"/>
    <s v="Absence de danger"/>
    <s v="Non"/>
    <m/>
    <s v="Femme"/>
    <n v="58"/>
  </r>
  <r>
    <s v="191104-020"/>
    <n v="1"/>
    <s v="Contrecoeur"/>
    <d v="2019-11-04T00:00:00"/>
    <d v="2019-11-04T00:00:00"/>
    <s v="15h35"/>
    <x v="0"/>
    <s v="Danger faible"/>
    <s v="Non"/>
    <m/>
    <s v="Homme"/>
    <n v="53"/>
  </r>
  <r>
    <s v="191023-029"/>
    <n v="1"/>
    <s v="Contrecoeur"/>
    <d v="2019-10-23T00:00:00"/>
    <d v="2019-10-23T00:00:00"/>
    <s v="19h15"/>
    <x v="0"/>
    <s v="Danger faible"/>
    <s v="Non"/>
    <m/>
    <s v="Homme"/>
    <n v="58"/>
  </r>
  <r>
    <s v="191014-028"/>
    <n v="1"/>
    <s v="Contrecoeur"/>
    <d v="2019-10-14T00:00:00"/>
    <d v="2019-10-14T00:00:00"/>
    <s v="23h08"/>
    <x v="0"/>
    <s v="Danger faible"/>
    <s v="Non"/>
    <m/>
    <s v="Femme"/>
    <n v="18"/>
  </r>
  <r>
    <s v="190406-001"/>
    <n v="1"/>
    <s v="Contrecoeur"/>
    <d v="2019-04-06T00:00:00"/>
    <d v="2019-04-06T00:00:00"/>
    <s v="02h00"/>
    <x v="1"/>
    <s v="Tentative de suicide"/>
    <s v="Oui"/>
    <m/>
    <s v="Homme"/>
    <n v="28"/>
  </r>
  <r>
    <s v="190408-001"/>
    <n v="1"/>
    <s v="Contrecoeur"/>
    <d v="2019-04-08T00:00:00"/>
    <d v="2019-04-08T00:00:00"/>
    <s v="02h30"/>
    <x v="1"/>
    <s v="P.38 (non-consentant)"/>
    <s v="Oui"/>
    <m/>
    <s v="Femme"/>
    <n v="56"/>
  </r>
  <r>
    <s v="190409-037"/>
    <n v="1"/>
    <s v="Contrecoeur"/>
    <d v="2019-04-09T00:00:00"/>
    <d v="2019-04-09T00:00:00"/>
    <s v="17h30"/>
    <x v="1"/>
    <s v="P.38 (non-consentant)"/>
    <s v="Oui"/>
    <n v="43"/>
    <s v="Homme"/>
    <n v="68"/>
  </r>
  <r>
    <s v="191002-031"/>
    <n v="1"/>
    <s v="Contrecoeur"/>
    <d v="2019-10-02T00:00:00"/>
    <d v="2019-10-02T00:00:00"/>
    <s v="10h40"/>
    <x v="1"/>
    <m/>
    <s v="Oui"/>
    <n v="20"/>
    <s v="Homme"/>
    <n v="58"/>
  </r>
  <r>
    <s v="190930--34"/>
    <n v="1"/>
    <s v="Contrecoeur"/>
    <d v="2019-09-30T00:00:00"/>
    <d v="2019-09-30T00:00:00"/>
    <s v="23h15"/>
    <x v="0"/>
    <s v="Danger grave et immédiat"/>
    <s v="Oui"/>
    <n v="60"/>
    <s v="Femme"/>
    <n v="22"/>
  </r>
  <r>
    <s v="190927-036"/>
    <n v="1"/>
    <s v="Contrecoeur"/>
    <d v="2019-09-27T00:00:00"/>
    <d v="2019-09-27T00:00:00"/>
    <s v="10h30"/>
    <x v="2"/>
    <s v="Danger grave mais non immédiat"/>
    <s v="Oui"/>
    <n v="35"/>
    <s v="Homme"/>
    <n v="21"/>
  </r>
  <r>
    <s v="190418-004"/>
    <n v="1"/>
    <s v="Contrecoeur"/>
    <d v="2019-04-18T00:00:00"/>
    <d v="2019-04-18T00:00:00"/>
    <s v="08h00"/>
    <x v="1"/>
    <s v="P.38 (non-consentant)"/>
    <s v="Oui"/>
    <n v="45"/>
    <s v="Femme"/>
    <n v="56"/>
  </r>
  <r>
    <s v="190909-019"/>
    <n v="1"/>
    <s v="Contrecoeur"/>
    <d v="2019-09-09T00:00:00"/>
    <d v="2019-09-09T00:00:00"/>
    <s v="14h55"/>
    <x v="3"/>
    <s v="Danger faible"/>
    <s v="Non"/>
    <m/>
    <s v="Homme"/>
    <n v="15"/>
  </r>
  <r>
    <s v="190824-013"/>
    <n v="1"/>
    <s v="Contrecoeur"/>
    <d v="2019-08-24T00:00:00"/>
    <d v="2019-08-24T00:00:00"/>
    <s v="21h30"/>
    <x v="1"/>
    <s v="Danger grave et immédiat"/>
    <s v="Oui"/>
    <n v="52"/>
    <s v="Homme"/>
    <n v="21"/>
  </r>
  <r>
    <s v="190815-027"/>
    <n v="1"/>
    <s v="Contrecoeur"/>
    <d v="2019-08-15T00:00:00"/>
    <d v="2019-08-15T00:00:00"/>
    <m/>
    <x v="0"/>
    <s v="Danger faible"/>
    <s v="Non"/>
    <m/>
    <s v="Homme"/>
    <n v="34"/>
  </r>
  <r>
    <s v="190613-011"/>
    <n v="1"/>
    <s v="Contrecoeur"/>
    <d v="2019-06-13T00:00:00"/>
    <d v="2019-06-13T00:00:00"/>
    <s v="10H20"/>
    <x v="1"/>
    <s v="P.38 (non-consentant)"/>
    <s v="Oui"/>
    <n v="53"/>
    <s v="Homme"/>
    <n v="9"/>
  </r>
  <r>
    <s v="190806-013"/>
    <n v="1"/>
    <s v="Contrecoeur"/>
    <d v="2019-08-06T00:00:00"/>
    <d v="2019-08-06T00:00:00"/>
    <s v="10H20"/>
    <x v="0"/>
    <s v="Danger faible"/>
    <s v="Non"/>
    <m/>
    <s v="Homme"/>
    <n v="74"/>
  </r>
  <r>
    <s v="190803-024"/>
    <n v="1"/>
    <s v="Contrecoeur"/>
    <d v="2019-08-03T00:00:00"/>
    <d v="2019-08-03T00:00:00"/>
    <s v="23h50"/>
    <x v="1"/>
    <s v="Absence de danger"/>
    <s v="Non"/>
    <m/>
    <s v="Homme"/>
    <n v="30"/>
  </r>
  <r>
    <s v="190726-010"/>
    <n v="1"/>
    <s v="Contrecoeur"/>
    <d v="2019-07-26T00:00:00"/>
    <d v="2019-07-26T00:00:00"/>
    <s v="11h25"/>
    <x v="0"/>
    <s v="Absence de danger"/>
    <s v="Non"/>
    <m/>
    <s v="Femme"/>
    <n v="34"/>
  </r>
  <r>
    <s v="190726-026"/>
    <n v="1"/>
    <s v="Contrecoeur"/>
    <d v="2019-07-26T00:00:00"/>
    <d v="2019-07-26T00:00:00"/>
    <s v="20h30"/>
    <x v="0"/>
    <s v="Danger grave et immédiat"/>
    <s v="Oui"/>
    <m/>
    <s v="Femme"/>
    <n v="34"/>
  </r>
  <r>
    <s v="190710-024"/>
    <n v="1"/>
    <s v="Contrecoeur"/>
    <d v="2019-07-10T00:00:00"/>
    <d v="2019-07-10T00:00:00"/>
    <s v="16h00"/>
    <x v="0"/>
    <s v="P.38 (non-consentant)"/>
    <s v="Oui"/>
    <n v="20"/>
    <s v="Homme"/>
    <n v="64"/>
  </r>
  <r>
    <s v="190713-005"/>
    <n v="1"/>
    <s v="Contrecoeur"/>
    <d v="2019-07-13T00:00:00"/>
    <d v="2019-07-13T00:00:00"/>
    <s v="07H58"/>
    <x v="1"/>
    <s v="Tentative de suicide"/>
    <s v="Oui"/>
    <n v="29"/>
    <s v="Femme"/>
    <n v="75"/>
  </r>
  <r>
    <s v="190714-002a"/>
    <n v="1"/>
    <s v="Contrecoeur"/>
    <d v="2019-07-14T00:00:00"/>
    <d v="2019-07-14T00:00:00"/>
    <s v="02h42"/>
    <x v="1"/>
    <s v="P.38 (non-consentant)"/>
    <s v="Oui"/>
    <n v="25"/>
    <s v="Homme"/>
    <n v="39"/>
  </r>
  <r>
    <s v="190719-008"/>
    <n v="1"/>
    <s v="Contrecoeur"/>
    <d v="2019-07-19T00:00:00"/>
    <d v="2019-07-19T00:00:00"/>
    <s v="10h30"/>
    <x v="3"/>
    <s v="P.38 (non-consentant)"/>
    <s v="Oui"/>
    <n v="38"/>
    <s v="Homme"/>
    <n v="17"/>
  </r>
  <r>
    <s v="190719-015"/>
    <n v="1"/>
    <s v="Contrecoeur"/>
    <d v="2019-07-19T00:00:00"/>
    <d v="2019-07-19T00:00:00"/>
    <s v="11h13"/>
    <x v="1"/>
    <s v="Tentative de suicide"/>
    <s v="Oui"/>
    <n v="14"/>
    <s v="Homme"/>
    <n v="15"/>
  </r>
  <r>
    <s v="190626-001"/>
    <n v="1"/>
    <s v="Contrecoeur"/>
    <d v="2019-06-26T00:00:00"/>
    <d v="2019-06-26T00:00:00"/>
    <s v="00h45"/>
    <x v="0"/>
    <s v="Danger grave et immédiat"/>
    <s v="Oui"/>
    <n v="44"/>
    <s v="Femme"/>
    <n v="21"/>
  </r>
  <r>
    <s v="190623-021"/>
    <n v="1"/>
    <s v="Contrecoeur"/>
    <d v="2019-06-23T00:00:00"/>
    <d v="2019-06-23T00:00:00"/>
    <s v="13H15"/>
    <x v="3"/>
    <s v="Absence de danger"/>
    <s v="Non"/>
    <m/>
    <s v="Femme"/>
    <n v="14"/>
  </r>
  <r>
    <s v="190807-033"/>
    <n v="1"/>
    <s v="Contrecoeur"/>
    <d v="2019-08-07T00:00:00"/>
    <d v="2019-08-07T00:00:00"/>
    <s v="21h00"/>
    <x v="0"/>
    <s v="P.38 (non-consentant)"/>
    <s v="Oui"/>
    <n v="41"/>
    <s v="Homme"/>
    <n v="77"/>
  </r>
  <r>
    <s v="190613-015"/>
    <n v="1"/>
    <s v="Contrecoeur"/>
    <d v="2019-06-13T00:00:00"/>
    <d v="2019-06-13T00:00:00"/>
    <s v="12H20"/>
    <x v="3"/>
    <s v="Absence de danger"/>
    <s v="Non"/>
    <m/>
    <s v="Femme"/>
    <n v="20"/>
  </r>
  <r>
    <s v="190605-033"/>
    <n v="1"/>
    <s v="Contrecoeur"/>
    <d v="2019-06-06T00:00:00"/>
    <d v="2019-06-06T00:00:00"/>
    <s v="00h30"/>
    <x v="0"/>
    <s v="Danger faible"/>
    <s v="Non"/>
    <m/>
    <s v="Homme"/>
    <n v="30"/>
  </r>
  <r>
    <s v="190819-01"/>
    <n v="1"/>
    <s v="Contrecoeur"/>
    <d v="2019-08-19T00:00:00"/>
    <d v="2019-08-19T00:00:00"/>
    <s v="03h06"/>
    <x v="1"/>
    <s v="Tentative de suicide"/>
    <s v="Oui"/>
    <n v="24"/>
    <s v="Homme"/>
    <n v="53"/>
  </r>
  <r>
    <s v="190830-030"/>
    <n v="1"/>
    <s v="Contrecoeur"/>
    <d v="2019-08-30T00:00:00"/>
    <d v="2019-08-30T00:00:00"/>
    <s v="22h14"/>
    <x v="1"/>
    <s v="Tentative de suicide"/>
    <s v="Oui"/>
    <m/>
    <s v="Femme"/>
    <n v="57"/>
  </r>
  <r>
    <s v="190903-003"/>
    <n v="1"/>
    <s v="Contrecoeur"/>
    <d v="2019-09-03T00:00:00"/>
    <d v="2019-09-03T00:00:00"/>
    <s v="09h00"/>
    <x v="0"/>
    <s v="P.38 (non-consentant)"/>
    <s v="Oui"/>
    <n v="26"/>
    <s v="Femme"/>
    <n v="43"/>
  </r>
  <r>
    <s v="190512-004"/>
    <n v="1"/>
    <s v="Contrecoeur"/>
    <d v="2019-05-12T00:00:00"/>
    <d v="2019-05-12T00:00:00"/>
    <s v="02h57"/>
    <x v="0"/>
    <s v="Absence de danger"/>
    <s v="Non"/>
    <m/>
    <s v="Homme"/>
    <n v="29"/>
  </r>
  <r>
    <s v="190507-015"/>
    <n v="1"/>
    <s v="Contrecoeur"/>
    <d v="2019-05-07T00:00:00"/>
    <d v="2019-05-07T00:00:00"/>
    <s v="11h55"/>
    <x v="1"/>
    <s v="Danger modéré"/>
    <s v="Oui"/>
    <n v="62"/>
    <s v="Homme"/>
    <n v="9"/>
  </r>
  <r>
    <s v="190918-019"/>
    <n v="1"/>
    <s v="Contrecoeur"/>
    <d v="2019-09-18T00:00:00"/>
    <d v="2019-09-18T00:00:00"/>
    <s v="19h48"/>
    <x v="1"/>
    <s v="P.38 (non-consentant)"/>
    <s v="Oui"/>
    <n v="27"/>
    <s v="Homme"/>
    <n v="39"/>
  </r>
  <r>
    <s v="190918-019"/>
    <n v="1"/>
    <s v="Contrecoeur"/>
    <d v="2019-09-18T00:00:00"/>
    <d v="2019-09-18T00:00:00"/>
    <s v="19h48"/>
    <x v="1"/>
    <s v="P.38 (non-consentant)"/>
    <s v="Oui"/>
    <n v="27"/>
    <s v="Homme"/>
    <n v="39"/>
  </r>
  <r>
    <s v="190416-007"/>
    <n v="1"/>
    <s v="Contrecoeur"/>
    <d v="2019-04-16T00:00:00"/>
    <d v="2019-04-16T00:00:00"/>
    <s v="09h40"/>
    <x v="0"/>
    <s v="Absence de danger"/>
    <s v="Non"/>
    <m/>
    <s v="Homme"/>
    <n v="58"/>
  </r>
  <r>
    <s v="190925-012"/>
    <n v="1"/>
    <s v="Contrecoeur"/>
    <d v="2019-09-25T00:00:00"/>
    <d v="2019-09-25T00:00:00"/>
    <m/>
    <x v="0"/>
    <s v="P.38 (non-consentant)"/>
    <s v="Oui"/>
    <n v="30"/>
    <s v="Femme"/>
    <n v="57"/>
  </r>
  <r>
    <s v="191003-030"/>
    <n v="1"/>
    <s v="Contrecoeur"/>
    <d v="2019-10-03T00:00:00"/>
    <d v="2019-10-03T00:00:00"/>
    <s v="19h25"/>
    <x v="1"/>
    <s v="P.38 (non-consentant)"/>
    <s v="Oui"/>
    <m/>
    <s v="Homme"/>
    <n v="10"/>
  </r>
  <r>
    <s v="190314-008"/>
    <n v="1"/>
    <s v="Contrecoeur"/>
    <d v="2019-03-14T00:00:00"/>
    <d v="2019-03-14T00:00:00"/>
    <s v="09h45"/>
    <x v="0"/>
    <s v="Danger modéré"/>
    <s v="Oui"/>
    <m/>
    <s v="Femme"/>
    <n v="56"/>
  </r>
  <r>
    <s v="190223-013"/>
    <n v="1"/>
    <s v="Contrecoeur"/>
    <d v="2019-02-23T00:00:00"/>
    <d v="2019-02-23T00:00:00"/>
    <s v="12h00"/>
    <x v="2"/>
    <s v="Absence de danger"/>
    <s v="Non"/>
    <m/>
    <s v="Homme"/>
    <n v="37"/>
  </r>
  <r>
    <s v="191205-019"/>
    <n v="1"/>
    <s v="Contrecoeur"/>
    <d v="2019-12-05T00:00:00"/>
    <d v="2019-12-05T00:00:00"/>
    <s v="12h44"/>
    <x v="0"/>
    <s v="P.38 (non-consentant)"/>
    <s v="Oui"/>
    <n v="60"/>
    <s v="Femme"/>
    <n v="57"/>
  </r>
  <r>
    <s v="191209-007"/>
    <n v="1"/>
    <s v="Contrecoeur"/>
    <d v="2019-12-09T00:00:00"/>
    <d v="2019-12-09T00:00:00"/>
    <s v="13h10"/>
    <x v="1"/>
    <s v="P.38 (non-consentant)"/>
    <s v="Oui"/>
    <n v="43"/>
    <s v="Femme"/>
    <n v="57"/>
  </r>
  <r>
    <s v="191211-015"/>
    <n v="1"/>
    <s v="Contrecoeur"/>
    <d v="2019-12-11T00:00:00"/>
    <d v="2019-12-11T00:00:00"/>
    <s v="14h20"/>
    <x v="3"/>
    <s v="Tentative de suicide"/>
    <s v="Oui"/>
    <n v="60"/>
    <s v="Femme"/>
    <n v="16"/>
  </r>
  <r>
    <s v="190115-017"/>
    <n v="1"/>
    <s v="Contrecoeur"/>
    <d v="2019-01-15T00:00:00"/>
    <d v="2019-01-15T00:00:00"/>
    <s v="15h15"/>
    <x v="1"/>
    <s v="Danger modéré"/>
    <s v="Oui"/>
    <s v="52 mins"/>
    <s v="Femme"/>
    <n v="35"/>
  </r>
  <r>
    <s v="190113-012"/>
    <n v="1"/>
    <s v="Contrecoeur"/>
    <d v="2019-01-13T00:00:00"/>
    <d v="2019-01-13T00:00:00"/>
    <s v="20h30"/>
    <x v="3"/>
    <s v="Absence de danger"/>
    <s v="Non"/>
    <m/>
    <s v="Femme"/>
    <n v="16"/>
  </r>
  <r>
    <s v="190113-014"/>
    <n v="1"/>
    <s v="Contrecoeur"/>
    <d v="2019-01-13T00:00:00"/>
    <d v="2019-01-13T00:00:00"/>
    <s v="22h00"/>
    <x v="0"/>
    <s v="Danger faible"/>
    <s v="Non"/>
    <m/>
    <s v="Femme"/>
    <n v="22"/>
  </r>
  <r>
    <s v="191226-013"/>
    <n v="1"/>
    <s v="Contrecoeur"/>
    <d v="2019-12-26T00:00:00"/>
    <d v="2019-12-26T00:00:00"/>
    <s v="23h05"/>
    <x v="1"/>
    <s v="Tentative de suicide"/>
    <s v="Oui"/>
    <m/>
    <s v="Homme"/>
    <n v="68"/>
  </r>
  <r>
    <s v="191230-012"/>
    <n v="1"/>
    <s v="Contrecoeur"/>
    <d v="2019-12-30T00:00:00"/>
    <d v="2019-12-30T00:00:00"/>
    <s v="14h32"/>
    <x v="0"/>
    <s v="P.38 (non-consentant)"/>
    <s v="Oui"/>
    <n v="57"/>
    <s v="Homme"/>
    <n v="52"/>
  </r>
  <r>
    <s v="190101-025"/>
    <n v="1"/>
    <s v="Contrecoeur"/>
    <d v="2019-01-01T00:00:00"/>
    <d v="2019-01-01T00:00:00"/>
    <s v="17h24"/>
    <x v="0"/>
    <s v="Danger faible"/>
    <s v="Non"/>
    <m/>
    <s v="Femme"/>
    <n v="32"/>
  </r>
  <r>
    <s v="191125-032"/>
    <n v="1"/>
    <s v="st-amable"/>
    <d v="2019-11-25T00:00:00"/>
    <d v="2019-11-25T00:00:00"/>
    <s v="23h30"/>
    <x v="0"/>
    <s v="Danger grave mais non immédiat"/>
    <s v="Non"/>
    <m/>
    <s v="Homme"/>
    <n v="45"/>
  </r>
  <r>
    <s v="190107-002"/>
    <n v="1"/>
    <s v="st-amable"/>
    <d v="2019-01-07T00:00:00"/>
    <d v="2019-01-07T00:00:00"/>
    <s v="04h20"/>
    <x v="1"/>
    <s v="Tentative de suicide"/>
    <s v="Oui"/>
    <s v="35 mins"/>
    <s v="Femme"/>
    <n v="26"/>
  </r>
  <r>
    <s v="191228-001"/>
    <n v="1"/>
    <s v="st-amable"/>
    <d v="2019-12-28T00:00:00"/>
    <d v="2019-12-28T00:00:00"/>
    <s v="00h30"/>
    <x v="0"/>
    <s v="Absence de danger"/>
    <s v="Non"/>
    <m/>
    <s v="Homme"/>
    <n v="32"/>
  </r>
  <r>
    <s v="190116-025"/>
    <n v="1"/>
    <s v="st-amable"/>
    <d v="2019-01-16T00:00:00"/>
    <d v="2019-01-16T00:00:00"/>
    <m/>
    <x v="1"/>
    <s v="P.38 (non-consentant)"/>
    <s v="Oui"/>
    <s v="5 mins"/>
    <s v="Homme"/>
    <n v="34"/>
  </r>
  <r>
    <s v="191217-003"/>
    <n v="1"/>
    <s v="st-amable"/>
    <d v="2019-12-17T00:00:00"/>
    <d v="2019-12-17T00:00:00"/>
    <s v="10h00"/>
    <x v="0"/>
    <s v="Absence de danger"/>
    <s v="Non"/>
    <m/>
    <s v="Homme"/>
    <n v="42"/>
  </r>
  <r>
    <s v="191212-031"/>
    <n v="1"/>
    <s v="st-amable"/>
    <d v="2019-12-12T00:00:00"/>
    <d v="2019-12-12T00:00:00"/>
    <s v="21h05"/>
    <x v="0"/>
    <s v="Danger modéré"/>
    <s v="Non"/>
    <m/>
    <s v="Homme"/>
    <n v="28"/>
  </r>
  <r>
    <s v="190207-001"/>
    <n v="1"/>
    <s v="st-amable"/>
    <d v="2019-02-07T00:00:00"/>
    <d v="2019-02-07T00:00:00"/>
    <s v="03h12"/>
    <x v="1"/>
    <s v="P.38 (non-consentant)"/>
    <s v="Oui"/>
    <n v="50"/>
    <s v="Homme"/>
    <n v="53"/>
  </r>
  <r>
    <s v="191209-004"/>
    <n v="1"/>
    <s v="st-amable"/>
    <d v="2019-12-09T00:00:00"/>
    <d v="2019-12-09T00:00:00"/>
    <s v="10h50"/>
    <x v="0"/>
    <s v="Absence de danger"/>
    <s v="Oui"/>
    <n v="29"/>
    <s v="Femme"/>
    <n v="70"/>
  </r>
  <r>
    <s v="191202-014"/>
    <n v="1"/>
    <s v="st-amable"/>
    <d v="2019-12-03T00:00:00"/>
    <d v="2019-12-03T00:00:00"/>
    <m/>
    <x v="0"/>
    <s v="Danger faible"/>
    <s v="Non"/>
    <m/>
    <s v="Homme"/>
    <n v="32"/>
  </r>
  <r>
    <s v="190308-012"/>
    <n v="1"/>
    <s v="st-amable"/>
    <d v="2019-03-08T00:00:00"/>
    <d v="2019-03-08T00:00:00"/>
    <s v="14h44"/>
    <x v="1"/>
    <s v="Tentative de suicide"/>
    <s v="Oui"/>
    <n v="15"/>
    <s v="Femme"/>
    <n v="91"/>
  </r>
  <r>
    <s v="191129-018"/>
    <n v="1"/>
    <s v="st-amable"/>
    <d v="2019-11-29T00:00:00"/>
    <d v="2019-11-29T00:00:00"/>
    <m/>
    <x v="1"/>
    <s v="Danger grave et immédiat"/>
    <s v="Non"/>
    <m/>
    <s v="Femme"/>
    <n v="33"/>
  </r>
  <r>
    <s v="191126-017"/>
    <n v="1"/>
    <s v="st-amable"/>
    <d v="2019-11-26T00:00:00"/>
    <d v="2019-11-26T00:00:00"/>
    <s v="15h15"/>
    <x v="3"/>
    <s v="Danger faible"/>
    <s v="Non"/>
    <m/>
    <s v="Homme"/>
    <n v="13"/>
  </r>
  <r>
    <s v="191121-014"/>
    <n v="1"/>
    <s v="st-amable"/>
    <d v="2019-11-21T00:00:00"/>
    <d v="2019-11-21T00:00:00"/>
    <s v="14h50"/>
    <x v="0"/>
    <s v="Danger grave et immédiat"/>
    <s v="Oui"/>
    <n v="17"/>
    <s v="Homme"/>
    <n v="43"/>
  </r>
  <r>
    <s v="191195-024"/>
    <n v="1"/>
    <s v="st-amable"/>
    <d v="2019-11-05T00:00:00"/>
    <d v="2019-11-05T00:00:00"/>
    <s v="21H10"/>
    <x v="3"/>
    <s v="Danger faible"/>
    <s v="Non"/>
    <m/>
    <s v="Femme"/>
    <n v="15"/>
  </r>
  <r>
    <s v="190315-001"/>
    <n v="1"/>
    <s v="st-amable"/>
    <d v="2019-03-15T00:00:00"/>
    <d v="2019-03-15T00:00:00"/>
    <s v="04h55"/>
    <x v="0"/>
    <s v="Tentative de suicide"/>
    <s v="Oui"/>
    <n v="35"/>
    <s v="Femme"/>
    <n v="37"/>
  </r>
  <r>
    <s v="190401-015"/>
    <n v="1"/>
    <s v="st-amable"/>
    <d v="2019-04-01T00:00:00"/>
    <d v="2019-04-01T00:00:00"/>
    <s v="13h50"/>
    <x v="1"/>
    <s v="Tentative de suicide"/>
    <s v="Oui"/>
    <n v="25"/>
    <s v="Femme"/>
    <n v="26"/>
  </r>
  <r>
    <s v="191014-008"/>
    <n v="1"/>
    <s v="st-amable"/>
    <d v="2019-10-14T00:00:00"/>
    <d v="2019-10-14T00:00:00"/>
    <s v="11h30"/>
    <x v="3"/>
    <s v="Danger faible"/>
    <s v="Non"/>
    <m/>
    <s v="Femme"/>
    <n v="15"/>
  </r>
  <r>
    <s v="191009-016"/>
    <n v="1"/>
    <s v="st-amable"/>
    <d v="2019-10-09T00:00:00"/>
    <d v="2019-10-09T00:00:00"/>
    <s v="00h30"/>
    <x v="0"/>
    <s v="Absence de danger"/>
    <s v="Non"/>
    <m/>
    <s v="Homme"/>
    <n v="30"/>
  </r>
  <r>
    <s v="190928-015"/>
    <n v="1"/>
    <s v="st-amable"/>
    <d v="2019-09-28T00:00:00"/>
    <d v="2019-09-28T00:00:00"/>
    <s v="16h10"/>
    <x v="3"/>
    <s v="Absence de danger"/>
    <s v="Non"/>
    <m/>
    <s v="Homme"/>
    <n v="16"/>
  </r>
  <r>
    <s v="190413-009"/>
    <n v="1"/>
    <s v="st-amable"/>
    <d v="2019-04-13T00:00:00"/>
    <d v="2019-04-13T00:00:00"/>
    <s v="14h09"/>
    <x v="1"/>
    <s v="Tentative de suicide"/>
    <s v="Oui"/>
    <n v="26"/>
    <s v="Homme"/>
    <n v="31"/>
  </r>
  <r>
    <s v="190924-029"/>
    <n v="1"/>
    <s v="st-amable"/>
    <d v="2019-09-24T00:00:00"/>
    <d v="2019-09-24T00:00:00"/>
    <s v="18h27"/>
    <x v="0"/>
    <s v="Danger faible"/>
    <s v="Non"/>
    <m/>
    <s v="Femme"/>
    <n v="34"/>
  </r>
  <r>
    <s v="190429-019"/>
    <n v="1"/>
    <s v="st-amable"/>
    <d v="2019-04-29T00:00:00"/>
    <d v="2019-04-29T00:00:00"/>
    <s v="14h50"/>
    <x v="0"/>
    <s v="P.38 (non-consentant)"/>
    <s v="Oui"/>
    <s v="?"/>
    <s v="Homme"/>
    <n v="39"/>
  </r>
  <r>
    <s v="190502-027"/>
    <n v="1"/>
    <s v="st-amable"/>
    <d v="2019-05-02T00:00:00"/>
    <d v="2019-05-02T00:00:00"/>
    <s v="18h46"/>
    <x v="1"/>
    <s v="Tentative de suicide"/>
    <s v="Oui"/>
    <n v="50"/>
    <s v="Homme"/>
    <n v="18"/>
  </r>
  <r>
    <s v="190511-001B"/>
    <n v="1"/>
    <s v="st-amable"/>
    <d v="2019-05-11T00:00:00"/>
    <d v="2019-05-11T00:00:00"/>
    <s v="01h20"/>
    <x v="0"/>
    <s v="P.38 (non-consentant)"/>
    <s v="Oui"/>
    <n v="61"/>
    <s v="Homme"/>
    <n v="38"/>
  </r>
  <r>
    <s v="190521-024"/>
    <n v="1"/>
    <s v="st-amable"/>
    <d v="2019-05-21T00:00:00"/>
    <d v="2019-05-21T00:00:00"/>
    <s v="18h34"/>
    <x v="0"/>
    <s v="P.38 (non-consentant)"/>
    <s v="Oui"/>
    <n v="35"/>
    <s v="Homme"/>
    <n v="31"/>
  </r>
  <r>
    <s v="190902-002"/>
    <n v="1"/>
    <s v="st-amable"/>
    <d v="2019-09-02T00:00:00"/>
    <d v="2019-09-02T00:00:00"/>
    <s v="02h11"/>
    <x v="0"/>
    <s v="Danger faible"/>
    <s v="Non"/>
    <m/>
    <s v="Homme"/>
    <n v="41"/>
  </r>
  <r>
    <s v="190901-011"/>
    <n v="1"/>
    <s v="st-amable"/>
    <d v="2019-09-01T00:00:00"/>
    <d v="2019-09-01T00:00:00"/>
    <s v="08h58"/>
    <x v="0"/>
    <s v="Danger faible"/>
    <s v="Non"/>
    <m/>
    <s v="Homme"/>
    <n v="41"/>
  </r>
  <r>
    <s v="190830-024"/>
    <n v="1"/>
    <s v="st-amable"/>
    <d v="2019-08-30T00:00:00"/>
    <d v="2019-08-30T00:00:00"/>
    <s v="17h00"/>
    <x v="0"/>
    <s v="Danger faible"/>
    <s v="Non"/>
    <m/>
    <s v="Homme"/>
    <n v="41"/>
  </r>
  <r>
    <s v="190826-018"/>
    <n v="1"/>
    <s v="st-amable"/>
    <d v="2019-08-26T00:00:00"/>
    <d v="2019-08-26T00:00:00"/>
    <s v="16h15"/>
    <x v="0"/>
    <s v="Danger faible"/>
    <s v="Non"/>
    <m/>
    <s v="Femme"/>
    <n v="40"/>
  </r>
  <r>
    <s v="190823-027"/>
    <n v="1"/>
    <s v="st-amable"/>
    <d v="2019-08-23T00:00:00"/>
    <d v="2019-08-23T00:00:00"/>
    <s v="18h00"/>
    <x v="0"/>
    <s v="Danger faible"/>
    <s v="Non"/>
    <m/>
    <s v="Homme"/>
    <n v="37"/>
  </r>
  <r>
    <s v="190822-007"/>
    <n v="1"/>
    <s v="st-amable"/>
    <d v="2019-08-22T00:00:00"/>
    <d v="2019-08-22T00:00:00"/>
    <s v="09h53"/>
    <x v="0"/>
    <s v="Absence de danger"/>
    <s v="Non"/>
    <m/>
    <s v="Homme"/>
    <n v="28"/>
  </r>
  <r>
    <s v="190526-023"/>
    <n v="1"/>
    <s v="st-amable"/>
    <d v="2019-05-27T00:00:00"/>
    <d v="2019-05-27T00:00:00"/>
    <s v="00h10"/>
    <x v="1"/>
    <s v="P.38 (non-consentant)"/>
    <s v="Oui"/>
    <n v="45"/>
    <s v="Homme"/>
    <n v="25"/>
  </r>
  <r>
    <s v="190802-025"/>
    <n v="1"/>
    <s v="st-amable"/>
    <d v="2019-08-02T00:00:00"/>
    <d v="2019-08-02T00:00:00"/>
    <s v="19h45"/>
    <x v="0"/>
    <s v="Danger faible"/>
    <s v="Non"/>
    <m/>
    <s v="Homme"/>
    <n v="28"/>
  </r>
  <r>
    <s v="190731-016"/>
    <n v="1"/>
    <s v="st-amable"/>
    <d v="2019-07-31T00:00:00"/>
    <d v="2019-07-31T00:00:00"/>
    <s v="14H30"/>
    <x v="0"/>
    <s v="Danger faible"/>
    <s v="Non"/>
    <m/>
    <s v="Homme"/>
    <n v="47"/>
  </r>
  <r>
    <s v="190728-004"/>
    <n v="1"/>
    <s v="st-amable"/>
    <d v="2019-07-28T00:00:00"/>
    <d v="2019-07-28T00:00:00"/>
    <s v="06h00"/>
    <x v="0"/>
    <s v="Danger faible"/>
    <s v="Non"/>
    <m/>
    <s v="Homme"/>
    <n v="36"/>
  </r>
  <r>
    <s v="190626-037"/>
    <n v="1"/>
    <s v="st-amable"/>
    <d v="2019-06-26T00:00:00"/>
    <d v="2019-06-26T00:00:00"/>
    <s v="21h59"/>
    <x v="1"/>
    <s v="Tentative de suicide"/>
    <s v="Oui"/>
    <n v="24"/>
    <s v="Homme"/>
    <n v="25"/>
  </r>
  <r>
    <s v="190629-012"/>
    <n v="1"/>
    <s v="st-amable"/>
    <d v="2019-06-29T00:00:00"/>
    <d v="2019-06-29T00:00:00"/>
    <s v="11h05"/>
    <x v="1"/>
    <s v="Tentative de suicide"/>
    <s v="Oui"/>
    <n v="25"/>
    <s v="Femme"/>
    <n v="53"/>
  </r>
  <r>
    <s v="190701-020"/>
    <n v="1"/>
    <s v="st-amable"/>
    <d v="2019-07-01T00:00:00"/>
    <d v="2019-07-01T00:00:00"/>
    <s v="16H00"/>
    <x v="0"/>
    <s v="P.38 (non-consentant)"/>
    <s v="Oui"/>
    <n v="44"/>
    <s v="Homme"/>
    <n v="25"/>
  </r>
  <r>
    <s v="190705-018"/>
    <n v="1"/>
    <s v="st-amable"/>
    <d v="2019-07-05T00:00:00"/>
    <d v="2019-07-05T00:00:00"/>
    <s v="13h50"/>
    <x v="1"/>
    <s v="Tentative de suicide"/>
    <s v="Oui"/>
    <n v="25"/>
    <s v="Femme"/>
    <n v="46"/>
  </r>
  <r>
    <s v="190710-035"/>
    <n v="1"/>
    <s v="st-amable"/>
    <d v="2019-07-10T00:00:00"/>
    <d v="2019-07-10T00:00:00"/>
    <s v="21h00"/>
    <x v="0"/>
    <s v="P.38 (non-consentant)"/>
    <s v="Oui"/>
    <n v="27"/>
    <s v="Femme"/>
    <n v="56"/>
  </r>
  <r>
    <s v="190716-017"/>
    <n v="1"/>
    <s v="st-amable"/>
    <d v="2019-07-16T00:00:00"/>
    <d v="2019-07-16T00:00:00"/>
    <s v="14H00"/>
    <x v="0"/>
    <s v="Danger faible"/>
    <s v="Non"/>
    <m/>
    <s v="Homme"/>
    <n v="33"/>
  </r>
  <r>
    <s v="190708-026A"/>
    <n v="1"/>
    <s v="st-amable"/>
    <d v="2019-07-08T00:00:00"/>
    <d v="2019-07-08T00:00:00"/>
    <s v="19H00"/>
    <x v="0"/>
    <s v="Danger faible"/>
    <s v="Non"/>
    <m/>
    <s v="Homme"/>
    <n v="44"/>
  </r>
  <r>
    <s v="190706-025"/>
    <n v="1"/>
    <s v="st-amable"/>
    <d v="2019-07-06T00:00:00"/>
    <d v="2019-07-06T00:00:00"/>
    <s v="23H09"/>
    <x v="0"/>
    <s v="Absence de danger"/>
    <s v="Non"/>
    <m/>
    <s v="Homme"/>
    <n v="33"/>
  </r>
  <r>
    <s v="190602-020"/>
    <n v="1"/>
    <s v="st-amable"/>
    <d v="2019-06-02T00:00:00"/>
    <d v="2019-06-02T00:00:00"/>
    <s v="21h50"/>
    <x v="2"/>
    <s v="Danger faible"/>
    <s v="Non"/>
    <m/>
    <s v="Homme"/>
    <n v="19"/>
  </r>
  <r>
    <s v="190531-037"/>
    <n v="1"/>
    <s v="st-amable"/>
    <d v="2019-05-31T00:00:00"/>
    <d v="2019-05-31T00:00:00"/>
    <s v="22h34"/>
    <x v="0"/>
    <s v="Danger faible"/>
    <s v="Non"/>
    <m/>
    <s v="Femme"/>
    <n v="36"/>
  </r>
  <r>
    <s v="190516-016"/>
    <n v="1"/>
    <s v="st-amable"/>
    <d v="2019-05-16T00:00:00"/>
    <d v="2019-05-16T00:00:00"/>
    <s v="17h51"/>
    <x v="3"/>
    <s v="Danger faible"/>
    <s v="Non"/>
    <m/>
    <s v="Homme"/>
    <n v="14"/>
  </r>
  <r>
    <s v="190509-007"/>
    <n v="1"/>
    <s v="st-amable"/>
    <d v="2019-05-09T00:00:00"/>
    <d v="2019-05-09T00:00:00"/>
    <s v="06h54"/>
    <x v="0"/>
    <s v="Danger faible"/>
    <s v="Non"/>
    <m/>
    <s v="Homme"/>
    <n v="51"/>
  </r>
  <r>
    <s v="190507-038"/>
    <n v="1"/>
    <s v="st-amable"/>
    <d v="2019-05-08T00:00:00"/>
    <d v="2019-05-08T00:00:00"/>
    <s v="00h10"/>
    <x v="0"/>
    <s v="Absence de danger"/>
    <s v="Non"/>
    <m/>
    <s v="Homme"/>
    <n v="34"/>
  </r>
  <r>
    <s v="190425-034"/>
    <n v="1"/>
    <s v="st-amable"/>
    <d v="2019-04-25T00:00:00"/>
    <d v="2019-04-25T00:00:00"/>
    <s v="19h01"/>
    <x v="0"/>
    <s v="Danger faible"/>
    <s v="Non"/>
    <m/>
    <s v="Homme"/>
    <n v="23"/>
  </r>
  <r>
    <s v="190423-029A"/>
    <n v="1"/>
    <s v="st-amable"/>
    <d v="2019-04-23T00:00:00"/>
    <d v="2019-04-23T00:00:00"/>
    <s v="21h00"/>
    <x v="3"/>
    <m/>
    <s v="Non"/>
    <m/>
    <s v="Femme"/>
    <n v="16"/>
  </r>
  <r>
    <s v="190417-034"/>
    <n v="1"/>
    <s v="st-amable"/>
    <d v="2019-04-17T00:00:00"/>
    <d v="2019-04-17T00:00:00"/>
    <s v="23h00"/>
    <x v="0"/>
    <s v="Absence de danger"/>
    <s v="Non"/>
    <m/>
    <s v="Homme"/>
    <n v="19"/>
  </r>
  <r>
    <s v="190413-017"/>
    <n v="1"/>
    <s v="st-amable"/>
    <d v="2019-04-13T00:00:00"/>
    <d v="2019-04-13T00:00:00"/>
    <s v="21h15"/>
    <x v="3"/>
    <s v="Danger faible"/>
    <s v="Non"/>
    <m/>
    <s v="Femme"/>
    <n v="28"/>
  </r>
  <r>
    <s v="190406-001"/>
    <n v="1"/>
    <s v="st-amable"/>
    <d v="2019-04-06T00:00:00"/>
    <d v="2019-04-06T00:00:00"/>
    <s v="00h41"/>
    <x v="0"/>
    <s v="Absence de danger"/>
    <s v="Non"/>
    <m/>
    <s v="Homme"/>
    <n v="33"/>
  </r>
  <r>
    <s v="191031-016"/>
    <n v="1"/>
    <s v="st-amable"/>
    <d v="2019-10-31T00:00:00"/>
    <d v="2019-10-31T00:00:00"/>
    <s v="12h05"/>
    <x v="0"/>
    <s v="P.38 (non-consentant)"/>
    <s v="Oui"/>
    <n v="49"/>
    <s v="Homme"/>
    <n v="18"/>
  </r>
  <r>
    <s v="191031-021"/>
    <n v="1"/>
    <s v="st-amable"/>
    <d v="2019-10-31T00:00:00"/>
    <d v="2019-10-31T00:00:00"/>
    <m/>
    <x v="1"/>
    <s v="Tentative de suicide"/>
    <s v="Oui"/>
    <n v="24"/>
    <s v="Homme"/>
    <n v="42"/>
  </r>
  <r>
    <s v="190303-005"/>
    <n v="1"/>
    <s v="st-amable"/>
    <d v="2019-03-05T00:00:00"/>
    <d v="2019-03-05T00:00:00"/>
    <s v="10h30"/>
    <x v="1"/>
    <s v="Danger grave et immédiat"/>
    <s v="Oui"/>
    <n v="70"/>
    <s v="Homme"/>
    <n v="29"/>
  </r>
  <r>
    <n v="190303021"/>
    <n v="1"/>
    <s v="st-amable"/>
    <d v="2019-03-04T00:00:00"/>
    <d v="2019-03-04T00:00:00"/>
    <s v="00h10"/>
    <x v="0"/>
    <s v="Absence de danger"/>
    <s v="Non"/>
    <m/>
    <s v="Homme"/>
    <n v="35"/>
  </r>
  <r>
    <s v="190301-006"/>
    <n v="1"/>
    <s v="st-amable"/>
    <d v="2019-03-01T00:00:00"/>
    <d v="2019-03-01T00:00:00"/>
    <s v="10h18"/>
    <x v="0"/>
    <s v="Danger faible"/>
    <s v="Non"/>
    <m/>
    <s v="Homme"/>
    <n v="28"/>
  </r>
  <r>
    <s v="190301-024"/>
    <n v="1"/>
    <s v="st-amable"/>
    <d v="2019-03-01T00:00:00"/>
    <d v="2019-03-01T00:00:00"/>
    <s v="18h55"/>
    <x v="1"/>
    <s v="Danger grave et immédiat"/>
    <s v="Oui"/>
    <n v="33"/>
    <s v="Homme"/>
    <n v="28"/>
  </r>
  <r>
    <s v="191204-004"/>
    <n v="1"/>
    <s v="st-amable"/>
    <d v="2019-12-04T00:00:00"/>
    <d v="2019-12-04T00:00:00"/>
    <s v="07h00"/>
    <x v="0"/>
    <s v="P.38 (non-consentant)"/>
    <s v="Oui"/>
    <n v="50"/>
    <s v="Femme"/>
    <n v="33"/>
  </r>
  <r>
    <s v="190228-024"/>
    <n v="1"/>
    <s v="st-amable"/>
    <d v="2019-02-28T00:00:00"/>
    <d v="2019-02-28T00:00:00"/>
    <s v="19h18"/>
    <x v="0"/>
    <s v="Danger faible"/>
    <s v="Non"/>
    <m/>
    <s v="Femme"/>
    <n v="39"/>
  </r>
  <r>
    <s v="190207-023"/>
    <n v="1"/>
    <s v="st-amable"/>
    <d v="2019-02-07T00:00:00"/>
    <d v="2019-02-07T00:00:00"/>
    <s v="20h02"/>
    <x v="0"/>
    <s v="Danger faible"/>
    <s v="Non"/>
    <m/>
    <s v="Homme"/>
    <n v="55"/>
  </r>
  <r>
    <s v="191216-002"/>
    <n v="1"/>
    <s v="st-amable"/>
    <d v="2019-12-16T00:00:00"/>
    <d v="2019-12-16T00:00:00"/>
    <s v="00h20"/>
    <x v="1"/>
    <s v="Tentative de suicide"/>
    <s v="Oui"/>
    <n v="50"/>
    <s v="Femme"/>
    <n v="26"/>
  </r>
  <r>
    <s v="190204-019"/>
    <n v="1"/>
    <s v="st-amable"/>
    <d v="2019-02-04T00:00:00"/>
    <d v="2019-02-04T00:00:00"/>
    <s v="14h10"/>
    <x v="2"/>
    <s v="Danger grave mais non immédiat"/>
    <s v="Non"/>
    <m/>
    <s v="Femme"/>
    <n v="36"/>
  </r>
  <r>
    <s v="190126-012"/>
    <n v="1"/>
    <s v="st-amable"/>
    <d v="2019-01-26T00:00:00"/>
    <d v="2019-01-26T00:00:00"/>
    <s v="20h30"/>
    <x v="0"/>
    <s v="Danger grave et immédiat"/>
    <s v="Oui"/>
    <n v="25"/>
    <s v="Femme"/>
    <n v="26"/>
  </r>
  <r>
    <s v="190124-007"/>
    <n v="1"/>
    <s v="st-amable"/>
    <d v="2019-01-24T00:00:00"/>
    <d v="2019-01-24T00:00:00"/>
    <s v="09h30"/>
    <x v="3"/>
    <s v="Danger grave mais non immédiat"/>
    <s v="Non"/>
    <m/>
    <s v="Femme"/>
    <n v="12"/>
  </r>
  <r>
    <s v="190120-008"/>
    <n v="1"/>
    <s v="st-amable"/>
    <d v="2019-01-20T00:00:00"/>
    <d v="2019-01-20T00:00:00"/>
    <s v="10h43"/>
    <x v="1"/>
    <s v="Absence de danger"/>
    <s v="Oui"/>
    <s v="25 mins"/>
    <s v="Femme"/>
    <n v="46"/>
  </r>
  <r>
    <s v="191218-023"/>
    <n v="1"/>
    <s v="st-amable"/>
    <d v="2019-12-18T00:00:00"/>
    <d v="2019-12-18T00:00:00"/>
    <s v="21h45"/>
    <x v="0"/>
    <s v="P.38 (non-consentant)"/>
    <s v="Oui"/>
    <n v="15"/>
    <s v="Femme"/>
    <n v="29"/>
  </r>
  <r>
    <s v="191227-029"/>
    <n v="1"/>
    <s v="Ste-Julie"/>
    <d v="2019-12-27T00:00:00"/>
    <d v="2019-12-27T00:00:00"/>
    <s v="12h45"/>
    <x v="1"/>
    <s v="Absence de danger"/>
    <s v="Non"/>
    <m/>
    <s v="Homme"/>
    <n v="17"/>
  </r>
  <r>
    <s v="190121-030"/>
    <n v="1"/>
    <s v="Ste-Julie"/>
    <d v="2019-01-21T00:00:00"/>
    <d v="2019-01-21T00:00:00"/>
    <s v="19h30"/>
    <x v="1"/>
    <s v="P.38 (non-consentant)"/>
    <s v="Oui"/>
    <s v="?"/>
    <s v="Homme"/>
    <n v="17"/>
  </r>
  <r>
    <s v="190206-019"/>
    <n v="1"/>
    <s v="Ste-Julie"/>
    <d v="2019-02-06T00:00:00"/>
    <d v="2019-02-06T00:00:00"/>
    <s v="14h06"/>
    <x v="3"/>
    <s v="P.38 (non-consentant)"/>
    <s v="Oui"/>
    <n v="28"/>
    <s v="Homme"/>
    <n v="10"/>
  </r>
  <r>
    <s v="190213-032"/>
    <n v="1"/>
    <s v="Ste-Julie"/>
    <d v="2019-02-13T00:00:00"/>
    <d v="2019-02-13T00:00:00"/>
    <s v="19h57"/>
    <x v="1"/>
    <s v="P.38 (non-consentant)"/>
    <s v="Oui"/>
    <n v="73"/>
    <s v="Femme"/>
    <n v="44"/>
  </r>
  <r>
    <s v="191128-043"/>
    <n v="1"/>
    <s v="Ste-Julie"/>
    <d v="2019-02-19T00:00:00"/>
    <d v="2019-02-19T00:00:00"/>
    <s v="22h55"/>
    <x v="2"/>
    <s v="Tentative de suicide"/>
    <s v="Oui"/>
    <n v="20"/>
    <s v="Homme"/>
    <n v="53"/>
  </r>
  <r>
    <s v="190304-023"/>
    <n v="1"/>
    <s v="Ste-Julie"/>
    <d v="2019-03-06T00:00:00"/>
    <d v="2019-03-06T00:00:00"/>
    <s v="16h17"/>
    <x v="3"/>
    <s v="Tentative de suicide"/>
    <s v="Oui"/>
    <n v="45"/>
    <s v="Homme"/>
    <n v="18"/>
  </r>
  <r>
    <s v="191125-025"/>
    <n v="1"/>
    <s v="Ste-Julie"/>
    <d v="2019-11-25T00:00:00"/>
    <d v="2019-11-25T00:00:00"/>
    <s v="19h10"/>
    <x v="0"/>
    <s v="Danger faible"/>
    <s v="Non"/>
    <m/>
    <s v="Femme"/>
    <n v="19"/>
  </r>
  <r>
    <s v="190308-010"/>
    <n v="1"/>
    <s v="Ste-Julie"/>
    <d v="2019-03-08T00:00:00"/>
    <d v="2019-03-08T00:00:00"/>
    <s v="13h55"/>
    <x v="1"/>
    <s v="Tentative de suicide"/>
    <s v="Oui"/>
    <n v="41"/>
    <s v="Homme"/>
    <n v="25"/>
  </r>
  <r>
    <s v="1911190991b"/>
    <n v="1"/>
    <s v="Ste-Julie"/>
    <d v="2019-11-19T00:00:00"/>
    <d v="2019-11-19T00:00:00"/>
    <s v="04h30"/>
    <x v="0"/>
    <s v="Danger faible "/>
    <s v="Non"/>
    <m/>
    <s v="Homme"/>
    <n v="19"/>
  </r>
  <r>
    <s v="191117-019a"/>
    <n v="1"/>
    <s v="Ste-Julie"/>
    <d v="2019-11-17T00:00:00"/>
    <d v="2019-11-17T00:00:00"/>
    <m/>
    <x v="0"/>
    <s v="Danger faible"/>
    <s v="Non"/>
    <m/>
    <s v="Femme"/>
    <n v="22"/>
  </r>
  <r>
    <s v="191114-019"/>
    <n v="1"/>
    <s v="Ste-Julie"/>
    <d v="2019-11-14T00:00:00"/>
    <d v="2019-11-14T00:00:00"/>
    <s v="15h45"/>
    <x v="0"/>
    <s v="Absence de danger"/>
    <s v="Non"/>
    <m/>
    <s v="Femme"/>
    <n v="58"/>
  </r>
  <r>
    <s v="191101-014"/>
    <n v="1"/>
    <s v="Ste-Julie"/>
    <d v="2019-11-01T00:00:00"/>
    <d v="2019-11-01T00:00:00"/>
    <s v="13h24"/>
    <x v="0"/>
    <s v="Danger modéré"/>
    <s v="Non"/>
    <m/>
    <s v="Homme"/>
    <n v="43"/>
  </r>
  <r>
    <s v="150315-021"/>
    <n v="1"/>
    <s v="Ste-Julie"/>
    <d v="2019-03-15T00:00:00"/>
    <d v="2019-03-15T00:00:00"/>
    <s v="17h40"/>
    <x v="1"/>
    <s v="P.38 (non-consentant)"/>
    <s v="Oui"/>
    <n v="56"/>
    <s v="Femme"/>
    <n v="71"/>
  </r>
  <r>
    <s v="190318-029"/>
    <n v="1"/>
    <s v="Ste-Julie"/>
    <d v="2019-03-18T00:00:00"/>
    <d v="2019-03-18T00:00:00"/>
    <s v="19h38"/>
    <x v="0"/>
    <s v="P.38 (non-consentant)"/>
    <s v="Oui"/>
    <n v="37"/>
    <s v="Femme"/>
    <n v="46"/>
  </r>
  <r>
    <s v="190321-020A"/>
    <n v="1"/>
    <s v="Ste-Julie"/>
    <d v="2019-03-21T00:00:00"/>
    <d v="2019-03-21T00:00:00"/>
    <s v="13h57"/>
    <x v="4"/>
    <s v="P.38 (non-consentant)"/>
    <s v="Oui"/>
    <n v="41"/>
    <s v="Femme"/>
    <n v="23"/>
  </r>
  <r>
    <s v="191030-027A"/>
    <n v="1"/>
    <s v="Ste-Julie"/>
    <d v="2019-10-30T00:00:00"/>
    <d v="2019-10-30T00:00:00"/>
    <s v="21h00"/>
    <x v="0"/>
    <s v="Danger faible"/>
    <s v="Non"/>
    <m/>
    <s v="Femme"/>
    <n v="43"/>
  </r>
  <r>
    <s v="191029-006"/>
    <n v="1"/>
    <s v="Ste-Julie"/>
    <d v="2019-10-29T00:00:00"/>
    <d v="2019-10-29T00:00:00"/>
    <s v="09h40"/>
    <x v="0"/>
    <s v="Danger faible"/>
    <s v="Non"/>
    <m/>
    <s v="Homme"/>
    <n v="55"/>
  </r>
  <r>
    <s v="190325-006"/>
    <n v="1"/>
    <s v="Ste-Julie"/>
    <d v="2019-03-25T00:00:00"/>
    <d v="2019-03-25T00:00:00"/>
    <s v="10h33"/>
    <x v="4"/>
    <s v="P.38 (non-consentant)"/>
    <s v="Oui"/>
    <n v="41"/>
    <s v="Femme"/>
    <n v="32"/>
  </r>
  <r>
    <s v="190327-019"/>
    <n v="1"/>
    <s v="Ste-Julie"/>
    <d v="2019-03-27T00:00:00"/>
    <d v="2019-03-27T00:00:00"/>
    <s v="17h14"/>
    <x v="3"/>
    <s v="P.38 (non-consentant)"/>
    <s v="Oui"/>
    <n v="20"/>
    <s v="Homme"/>
    <n v="21"/>
  </r>
  <r>
    <s v="191025-024B"/>
    <n v="1"/>
    <s v="Ste-Julie"/>
    <d v="2019-10-25T00:00:00"/>
    <d v="2019-10-25T00:00:00"/>
    <s v="23h30"/>
    <x v="1"/>
    <s v="Danger grave et immédiat"/>
    <s v="Oui"/>
    <s v="?"/>
    <s v="Homme"/>
    <n v="31"/>
  </r>
  <r>
    <s v="191019-022"/>
    <n v="1"/>
    <s v="Ste-Julie"/>
    <d v="2019-10-19T00:00:00"/>
    <d v="2019-10-19T00:00:00"/>
    <s v="12h38"/>
    <x v="0"/>
    <s v="Danger faible"/>
    <s v="Non"/>
    <m/>
    <s v="Femme"/>
    <n v="57"/>
  </r>
  <r>
    <s v="191012-016"/>
    <n v="1"/>
    <s v="Ste-Julie"/>
    <d v="2019-10-12T00:00:00"/>
    <d v="2019-10-12T00:00:00"/>
    <s v="14h00"/>
    <x v="3"/>
    <s v="Absence de danger"/>
    <s v="Non"/>
    <m/>
    <s v="Femme"/>
    <n v="16"/>
  </r>
  <r>
    <s v="191013-012"/>
    <n v="1"/>
    <s v="Ste-Julie"/>
    <d v="2019-10-12T00:00:00"/>
    <d v="2019-10-12T00:00:00"/>
    <s v="16h50"/>
    <x v="0"/>
    <s v="Danger faible"/>
    <s v="Non"/>
    <m/>
    <s v="Femme"/>
    <n v="45"/>
  </r>
  <r>
    <s v="190407-021"/>
    <n v="1"/>
    <s v="Ste-Julie"/>
    <d v="2019-04-07T00:00:00"/>
    <d v="2019-04-07T00:00:00"/>
    <s v="18h00"/>
    <x v="1"/>
    <s v="P.38 (non-consentant)"/>
    <s v="Oui"/>
    <n v="15"/>
    <s v="Femme"/>
    <n v="54"/>
  </r>
  <r>
    <s v="191010-017"/>
    <n v="1"/>
    <s v="Ste-Julie"/>
    <d v="2019-10-10T00:00:00"/>
    <d v="2019-10-10T00:00:00"/>
    <s v="12h50"/>
    <x v="2"/>
    <s v="Absence de danger"/>
    <s v="Non"/>
    <m/>
    <s v="Femme"/>
    <n v="68"/>
  </r>
  <r>
    <s v="190930-020"/>
    <n v="1"/>
    <s v="Ste-Julie"/>
    <d v="2019-09-30T00:00:00"/>
    <d v="2019-09-30T00:00:00"/>
    <s v="13h47"/>
    <x v="0"/>
    <s v="Danger faible"/>
    <s v="Non"/>
    <m/>
    <s v="Homme"/>
    <n v="30"/>
  </r>
  <r>
    <s v="190928-002a"/>
    <n v="1"/>
    <s v="Ste-Julie"/>
    <d v="2019-09-28T00:00:00"/>
    <d v="2019-09-28T00:00:00"/>
    <s v="07h55"/>
    <x v="2"/>
    <s v="Danger faible"/>
    <s v="Non"/>
    <m/>
    <s v="Homme"/>
    <n v="26"/>
  </r>
  <r>
    <s v="190422-023A"/>
    <n v="1"/>
    <s v="Ste-Julie"/>
    <d v="2019-04-22T00:00:00"/>
    <d v="2019-04-22T00:00:00"/>
    <s v="03h51"/>
    <x v="1"/>
    <s v="Tentative de suicide"/>
    <s v="Oui"/>
    <n v="38"/>
    <s v="Femme"/>
    <n v="49"/>
  </r>
  <r>
    <s v="190918-015"/>
    <n v="1"/>
    <s v="Ste-Julie"/>
    <d v="2019-09-18T00:00:00"/>
    <d v="2019-09-18T00:00:00"/>
    <s v="17h20"/>
    <x v="0"/>
    <s v="Danger faible"/>
    <s v="Non"/>
    <m/>
    <s v="Femme"/>
    <n v="64"/>
  </r>
  <r>
    <s v="190916-001"/>
    <n v="1"/>
    <s v="Ste-Julie"/>
    <d v="2019-09-16T00:00:00"/>
    <d v="2019-09-16T00:00:00"/>
    <s v="06h35"/>
    <x v="0"/>
    <s v="Danger faible"/>
    <s v="Non"/>
    <m/>
    <s v="Homme"/>
    <n v="43"/>
  </r>
  <r>
    <s v="190518-001"/>
    <n v="1"/>
    <s v="Ste-Julie"/>
    <d v="2019-05-18T00:00:00"/>
    <d v="2019-05-18T00:00:00"/>
    <s v="00h40"/>
    <x v="0"/>
    <s v="P.38 (non-consentant)"/>
    <s v="Oui"/>
    <n v="20"/>
    <s v="Femme"/>
    <n v="18"/>
  </r>
  <r>
    <s v="190905-028"/>
    <n v="1"/>
    <s v="Ste-Julie"/>
    <d v="2019-09-05T00:00:00"/>
    <d v="2019-09-05T00:00:00"/>
    <s v="22h12"/>
    <x v="0"/>
    <s v="Danger grave et immédiat"/>
    <s v="Oui"/>
    <n v="47"/>
    <s v="Femme"/>
    <n v="39"/>
  </r>
  <r>
    <s v="190521-022"/>
    <n v="1"/>
    <s v="Ste-Julie"/>
    <d v="2019-05-21T00:00:00"/>
    <d v="2019-05-21T00:00:00"/>
    <s v="18h30"/>
    <x v="1"/>
    <s v="P.38 (non-consentant)"/>
    <s v="Oui"/>
    <n v="28"/>
    <s v="Femme"/>
    <n v="46"/>
  </r>
  <r>
    <s v="190825-003"/>
    <n v="1"/>
    <s v="Ste-Julie"/>
    <d v="2019-08-25T00:00:00"/>
    <d v="2019-08-25T00:00:00"/>
    <s v="01h11"/>
    <x v="0"/>
    <s v="Danger faible"/>
    <s v="Non"/>
    <m/>
    <s v="Homme"/>
    <n v="18"/>
  </r>
  <r>
    <s v="190818-018"/>
    <n v="1"/>
    <s v="Ste-Julie"/>
    <d v="2019-08-19T00:00:00"/>
    <d v="2019-08-19T00:00:00"/>
    <s v="15h40"/>
    <x v="0"/>
    <s v="Danger faible"/>
    <s v="Non"/>
    <m/>
    <s v="Femme"/>
    <n v="46"/>
  </r>
  <r>
    <s v="190530-036"/>
    <n v="1"/>
    <s v="Ste-Julie"/>
    <d v="2019-05-30T00:00:00"/>
    <d v="2019-05-30T00:00:00"/>
    <s v="20h33"/>
    <x v="0"/>
    <s v="P.38 (non-consentant)"/>
    <s v="Oui"/>
    <n v="24"/>
    <s v="Femme"/>
    <n v="53"/>
  </r>
  <r>
    <s v="190814-028"/>
    <n v="1"/>
    <s v="Ste-Julie"/>
    <d v="2019-08-14T00:00:00"/>
    <d v="2019-08-14T00:00:00"/>
    <s v="22h54"/>
    <x v="0"/>
    <s v="Absence de danger"/>
    <s v="Non"/>
    <m/>
    <s v="Homme"/>
    <n v="28"/>
  </r>
  <r>
    <s v="190812-019"/>
    <n v="1"/>
    <s v="Ste-Julie"/>
    <d v="2019-08-12T00:00:00"/>
    <d v="2019-08-12T00:00:00"/>
    <s v="15h36"/>
    <x v="0"/>
    <s v="Danger faible"/>
    <s v="Non"/>
    <m/>
    <s v="Femme"/>
    <n v="26"/>
  </r>
  <r>
    <s v="190811-017"/>
    <n v="1"/>
    <s v="Ste-Julie"/>
    <d v="2019-08-11T00:00:00"/>
    <d v="2019-08-11T00:00:00"/>
    <s v="17h29"/>
    <x v="0"/>
    <s v="Danger faible"/>
    <s v="Non"/>
    <m/>
    <s v="Femme"/>
    <n v="26"/>
  </r>
  <r>
    <s v="190607-043"/>
    <n v="1"/>
    <s v="Ste-Julie"/>
    <d v="2019-06-07T00:00:00"/>
    <d v="2019-06-07T00:00:00"/>
    <s v="22h40"/>
    <x v="1"/>
    <s v="P.38 (non-consentant)"/>
    <s v="Oui"/>
    <n v="45"/>
    <s v="Homme"/>
    <n v="38"/>
  </r>
  <r>
    <s v="190810-012"/>
    <n v="1"/>
    <s v="Ste-Julie"/>
    <d v="2019-08-10T00:00:00"/>
    <d v="2019-08-10T00:00:00"/>
    <s v="18h42"/>
    <x v="0"/>
    <s v="Danger modéré"/>
    <s v="Non"/>
    <m/>
    <s v="Femme"/>
    <n v="26"/>
  </r>
  <r>
    <s v="190620-015"/>
    <n v="1"/>
    <s v="Ste-Julie"/>
    <d v="2019-06-20T00:00:00"/>
    <d v="2019-06-20T00:00:00"/>
    <s v="12H24"/>
    <x v="0"/>
    <s v="P.38 (non-consentant)"/>
    <s v="Oui"/>
    <s v="?"/>
    <s v="Homme"/>
    <n v="39"/>
  </r>
  <r>
    <s v="190728-018"/>
    <n v="1"/>
    <s v="Ste-Julie"/>
    <d v="2019-07-28T00:00:00"/>
    <d v="2019-07-28T00:00:00"/>
    <s v="17h29"/>
    <x v="1"/>
    <s v="Danger modéré"/>
    <s v="Oui"/>
    <m/>
    <s v="Femme"/>
    <n v="22"/>
  </r>
  <r>
    <s v="190622-010"/>
    <n v="1"/>
    <s v="Ste-Julie"/>
    <d v="2019-06-22T00:00:00"/>
    <d v="2019-06-22T00:00:00"/>
    <s v="10h53"/>
    <x v="1"/>
    <s v="Tentative de suicide"/>
    <s v="Oui"/>
    <n v="25"/>
    <s v="Homme"/>
    <n v="68"/>
  </r>
  <r>
    <s v="190724-015"/>
    <n v="1"/>
    <s v="Ste-Julie"/>
    <d v="2019-07-24T00:00:00"/>
    <d v="2019-07-24T00:00:00"/>
    <s v="12h35"/>
    <x v="0"/>
    <s v="Danger modéré"/>
    <s v="Non"/>
    <m/>
    <s v="Femme"/>
    <n v="26"/>
  </r>
  <r>
    <s v="190724-023"/>
    <n v="1"/>
    <s v="Ste-Julie"/>
    <d v="2019-07-24T00:00:00"/>
    <d v="2019-07-24T00:00:00"/>
    <s v="14h38"/>
    <x v="0"/>
    <s v="Danger faible"/>
    <s v="Non"/>
    <m/>
    <s v="Homme"/>
    <n v="85"/>
  </r>
  <r>
    <s v="190723-021"/>
    <n v="1"/>
    <s v="Ste-Julie"/>
    <d v="2019-07-23T00:00:00"/>
    <d v="2019-07-23T00:00:00"/>
    <s v="19h00"/>
    <x v="0"/>
    <s v="Danger faible"/>
    <s v="Non"/>
    <m/>
    <s v="Femme"/>
    <n v="25"/>
  </r>
  <r>
    <s v="190717-045"/>
    <n v="1"/>
    <s v="Ste-Julie"/>
    <d v="2019-07-17T00:00:00"/>
    <d v="2019-07-17T00:00:00"/>
    <s v="23h26"/>
    <x v="0"/>
    <s v="Absence de danger"/>
    <s v="Non"/>
    <m/>
    <s v="Homme"/>
    <n v="18"/>
  </r>
  <r>
    <s v="190716-009"/>
    <n v="1"/>
    <s v="Ste-Julie"/>
    <d v="2019-07-16T00:00:00"/>
    <d v="2019-07-16T00:00:00"/>
    <s v="09H40"/>
    <x v="0"/>
    <s v="Absence de danger"/>
    <s v="Non"/>
    <m/>
    <s v="Femme"/>
    <n v="19"/>
  </r>
  <r>
    <s v="190712-03"/>
    <n v="1"/>
    <s v="Ste-Julie"/>
    <d v="2019-07-12T00:00:00"/>
    <d v="2019-07-12T00:00:00"/>
    <s v="02H53"/>
    <x v="0"/>
    <s v="Danger grave et immédiat"/>
    <s v="Oui"/>
    <n v="51"/>
    <s v="Femme"/>
    <n v="64"/>
  </r>
  <r>
    <s v="190712-009"/>
    <n v="1"/>
    <s v="Ste-Julie"/>
    <d v="2019-07-12T00:00:00"/>
    <d v="2019-07-12T00:00:00"/>
    <s v="11h00"/>
    <x v="2"/>
    <s v="Danger modéré"/>
    <s v="Oui"/>
    <n v="29"/>
    <s v="Homme"/>
    <n v="29"/>
  </r>
  <r>
    <s v="190716-025"/>
    <n v="1"/>
    <s v="Ste-Julie"/>
    <d v="2019-07-16T00:00:00"/>
    <d v="2019-07-16T00:00:00"/>
    <s v="17h00"/>
    <x v="1"/>
    <s v="Tentative de suicide"/>
    <s v="Oui"/>
    <n v="12"/>
    <s v="Femme"/>
    <n v="19"/>
  </r>
  <r>
    <s v="190629-001"/>
    <n v="1"/>
    <s v="Ste-Julie"/>
    <d v="2019-06-29T00:00:00"/>
    <d v="2019-06-29T00:00:00"/>
    <s v="00H10"/>
    <x v="1"/>
    <s v="Danger grave et immédiat"/>
    <s v="Oui"/>
    <n v="24"/>
    <s v="Homme"/>
    <n v="39"/>
  </r>
  <r>
    <s v="190629-007a"/>
    <n v="1"/>
    <s v="Ste-Julie"/>
    <d v="2019-06-29T00:00:00"/>
    <d v="2019-06-29T00:00:00"/>
    <s v="02h15"/>
    <x v="0"/>
    <s v="Absence de danger"/>
    <s v="Non"/>
    <m/>
    <s v="Homme"/>
    <n v="25"/>
  </r>
  <r>
    <s v="190725-010"/>
    <n v="1"/>
    <s v="Ste-Julie"/>
    <d v="2019-07-25T00:00:00"/>
    <d v="2019-07-25T00:00:00"/>
    <s v="12h15"/>
    <x v="1"/>
    <s v="P.38 (non-consentant)"/>
    <s v="Oui"/>
    <n v="20"/>
    <s v="Femme"/>
    <n v="64"/>
  </r>
  <r>
    <s v="190623-038"/>
    <n v="1"/>
    <s v="Ste-Julie"/>
    <d v="2019-06-23T00:00:00"/>
    <d v="2019-06-23T00:00:00"/>
    <s v="22h39"/>
    <x v="0"/>
    <s v="Absence de danger"/>
    <s v="Non"/>
    <m/>
    <s v="Homme"/>
    <n v="21"/>
  </r>
  <r>
    <s v="190727-012"/>
    <n v="1"/>
    <s v="Ste-Julie"/>
    <d v="2019-07-27T00:00:00"/>
    <d v="2019-07-27T00:00:00"/>
    <s v="11h30"/>
    <x v="0"/>
    <s v="P.38 (non-consentant)"/>
    <s v="Oui"/>
    <n v="17"/>
    <s v="Homme"/>
    <n v="59"/>
  </r>
  <r>
    <s v="190803-022a"/>
    <n v="1"/>
    <s v="Ste-Julie"/>
    <d v="2019-08-03T00:00:00"/>
    <d v="2019-08-03T00:00:00"/>
    <s v="23h40"/>
    <x v="1"/>
    <s v="P.38 (non-consentant)"/>
    <s v="Oui"/>
    <n v="41"/>
    <s v="Femme"/>
    <n v="53"/>
  </r>
  <r>
    <s v="190621-039"/>
    <n v="1"/>
    <s v="Ste-Julie"/>
    <d v="2019-06-21T00:00:00"/>
    <d v="2019-06-21T00:00:00"/>
    <s v="22h31"/>
    <x v="3"/>
    <s v="Danger faible"/>
    <s v="Non"/>
    <m/>
    <s v="Homme"/>
    <n v="17"/>
  </r>
  <r>
    <s v="190620-026"/>
    <n v="1"/>
    <s v="Ste-Julie"/>
    <d v="2019-06-20T00:00:00"/>
    <d v="2019-06-20T00:00:00"/>
    <s v="18h20"/>
    <x v="0"/>
    <s v="Absence de danger"/>
    <s v="Non"/>
    <m/>
    <s v="Femme"/>
    <n v="19"/>
  </r>
  <r>
    <s v="190613-019"/>
    <n v="1"/>
    <s v="Ste-Julie"/>
    <d v="2019-06-13T00:00:00"/>
    <d v="2019-06-13T00:00:00"/>
    <s v="15H00"/>
    <x v="0"/>
    <s v="Danger faible"/>
    <s v="Non"/>
    <m/>
    <s v="Femme"/>
    <n v="38"/>
  </r>
  <r>
    <s v="190613-026"/>
    <n v="1"/>
    <s v="Ste-Julie"/>
    <d v="2019-06-13T00:00:00"/>
    <d v="2019-06-13T00:00:00"/>
    <s v="17h20"/>
    <x v="0"/>
    <s v="Danger faible"/>
    <s v="Non"/>
    <m/>
    <s v="Femme"/>
    <n v="46"/>
  </r>
  <r>
    <s v="190612-033"/>
    <n v="1"/>
    <s v="Ste-Julie"/>
    <d v="2019-06-12T00:00:00"/>
    <d v="2019-06-12T00:00:00"/>
    <s v="22H46"/>
    <x v="3"/>
    <s v="Absence de danger"/>
    <s v="Non"/>
    <m/>
    <s v="Homme"/>
    <n v="14"/>
  </r>
  <r>
    <s v="190820-005"/>
    <n v="1"/>
    <s v="Ste-Julie"/>
    <d v="2019-08-20T00:00:00"/>
    <d v="2019-08-20T00:00:00"/>
    <s v="08h23"/>
    <x v="0"/>
    <s v="Tentative de suicide"/>
    <s v="Oui"/>
    <n v="26"/>
    <s v="Femme"/>
    <n v="62"/>
  </r>
  <r>
    <s v="190528-007"/>
    <n v="1"/>
    <s v="Ste-Julie"/>
    <d v="2019-05-28T00:00:00"/>
    <d v="2019-05-28T00:00:00"/>
    <s v="10h55"/>
    <x v="3"/>
    <m/>
    <s v="Non"/>
    <m/>
    <s v="Homme"/>
    <n v="14"/>
  </r>
  <r>
    <s v="190526-012"/>
    <n v="1"/>
    <s v="Ste-Julie"/>
    <d v="2019-05-26T00:00:00"/>
    <d v="2019-05-26T00:00:00"/>
    <s v="15h05"/>
    <x v="0"/>
    <s v="Danger faible"/>
    <s v="Non"/>
    <m/>
    <s v="Femme"/>
    <n v="18"/>
  </r>
  <r>
    <s v="180526-019"/>
    <n v="1"/>
    <s v="Ste-Julie"/>
    <d v="2019-05-26T00:00:00"/>
    <d v="2019-05-26T00:00:00"/>
    <s v="21h30"/>
    <x v="2"/>
    <s v="Danger faible"/>
    <s v="Non"/>
    <m/>
    <s v="Homme"/>
    <n v="17"/>
  </r>
  <r>
    <s v="190523-014"/>
    <n v="1"/>
    <s v="Ste-Julie"/>
    <d v="2019-05-23T00:00:00"/>
    <d v="2019-05-23T00:00:00"/>
    <s v="14h50"/>
    <x v="0"/>
    <m/>
    <s v="Oui"/>
    <n v="46"/>
    <s v="Homme"/>
    <n v="44"/>
  </r>
  <r>
    <s v="190522-022"/>
    <n v="1"/>
    <s v="Ste-Julie"/>
    <d v="2019-05-22T00:00:00"/>
    <d v="2019-05-22T00:00:00"/>
    <s v="18h30"/>
    <x v="3"/>
    <m/>
    <s v="Non"/>
    <m/>
    <s v="Femme"/>
    <n v="11"/>
  </r>
  <r>
    <s v="190830-008"/>
    <n v="1"/>
    <s v="Ste-Julie"/>
    <d v="2019-08-30T00:00:00"/>
    <d v="2019-08-30T00:00:00"/>
    <s v="10h25"/>
    <x v="1"/>
    <s v="Tentative de suicide"/>
    <s v="Oui"/>
    <n v="29"/>
    <s v="Homme"/>
    <n v="17"/>
  </r>
  <r>
    <s v="190520-017"/>
    <n v="1"/>
    <s v="Ste-Julie"/>
    <d v="2019-05-20T00:00:00"/>
    <d v="2019-05-20T00:00:00"/>
    <s v="16h50"/>
    <x v="0"/>
    <s v="Absence de danger"/>
    <s v="Non"/>
    <m/>
    <s v="Homme"/>
    <n v="19"/>
  </r>
  <r>
    <s v="190909-024"/>
    <n v="1"/>
    <s v="Ste-Julie"/>
    <d v="2019-09-09T00:00:00"/>
    <d v="2019-09-09T00:00:00"/>
    <s v="15h29"/>
    <x v="1"/>
    <s v="P.38 (non-consentant)"/>
    <s v="Oui"/>
    <n v="38"/>
    <s v="Homme"/>
    <n v="36"/>
  </r>
  <r>
    <s v="190909-032"/>
    <n v="1"/>
    <s v="Ste-Julie"/>
    <d v="2019-09-09T00:00:00"/>
    <d v="2019-09-09T00:00:00"/>
    <s v="22h30"/>
    <x v="0"/>
    <s v="P.38 (non-consentant)"/>
    <s v="Oui"/>
    <n v="15"/>
    <s v="Homme"/>
    <n v="50"/>
  </r>
  <r>
    <s v="190511-025"/>
    <n v="1"/>
    <s v="Ste-Julie"/>
    <d v="2019-05-11T00:00:00"/>
    <d v="2019-05-11T00:00:00"/>
    <s v="21h30"/>
    <x v="0"/>
    <s v="Absence de danger"/>
    <s v="Oui"/>
    <m/>
    <s v="Femme"/>
    <n v="95"/>
  </r>
  <r>
    <s v="190912-028"/>
    <n v="1"/>
    <s v="Ste-Julie"/>
    <d v="2019-09-12T00:00:00"/>
    <d v="2019-09-12T00:00:00"/>
    <s v="22h25"/>
    <x v="0"/>
    <s v="P.38 (non-consentant)"/>
    <s v="Oui"/>
    <n v="35"/>
    <s v="Femme"/>
    <n v="49"/>
  </r>
  <r>
    <s v="190509-034"/>
    <n v="1"/>
    <s v="Ste-Julie"/>
    <d v="2019-05-09T00:00:00"/>
    <d v="2019-05-09T00:00:00"/>
    <s v="22h40"/>
    <x v="0"/>
    <s v="Absence de danger"/>
    <s v="Non"/>
    <m/>
    <s v="Femme"/>
    <n v="37"/>
  </r>
  <r>
    <s v="190509-027"/>
    <n v="1"/>
    <s v="Ste-Julie"/>
    <d v="2019-05-09T00:00:00"/>
    <d v="2019-05-09T00:00:00"/>
    <s v="17h11"/>
    <x v="0"/>
    <s v="Danger faible"/>
    <s v="Non"/>
    <m/>
    <s v="Homme"/>
    <n v="49"/>
  </r>
  <r>
    <s v="190507-033"/>
    <n v="1"/>
    <s v="Ste-Julie"/>
    <d v="2019-05-07T00:00:00"/>
    <d v="2019-05-07T00:00:00"/>
    <s v="21h40"/>
    <x v="0"/>
    <s v="Danger grave mais non immédiat"/>
    <s v="Oui"/>
    <n v="45"/>
    <s v="Homme"/>
    <n v="49"/>
  </r>
  <r>
    <s v="190507-036"/>
    <n v="1"/>
    <s v="Ste-Julie"/>
    <d v="2019-05-07T00:00:00"/>
    <d v="2019-05-07T00:00:00"/>
    <s v="22h00"/>
    <x v="0"/>
    <s v="Danger grave et immédiat"/>
    <s v="Oui"/>
    <n v="51"/>
    <s v="Homme"/>
    <n v="31"/>
  </r>
  <r>
    <s v="190990-020"/>
    <n v="1"/>
    <s v="Ste-Julie"/>
    <d v="2019-09-20T00:00:00"/>
    <d v="2019-09-20T00:00:00"/>
    <s v="13h50"/>
    <x v="1"/>
    <s v="Tentative de suicide"/>
    <s v="Oui"/>
    <n v="25"/>
    <s v="Femme"/>
    <n v="50"/>
  </r>
  <r>
    <s v="190428-018"/>
    <n v="1"/>
    <s v="Ste-Julie"/>
    <d v="2019-04-28T00:00:00"/>
    <d v="2019-04-28T00:00:00"/>
    <s v="22h00"/>
    <x v="0"/>
    <s v="Danger faible"/>
    <s v="Non"/>
    <m/>
    <s v="Femme"/>
    <n v="18"/>
  </r>
  <r>
    <s v="190426-019"/>
    <n v="1"/>
    <s v="Ste-Julie"/>
    <d v="2019-04-26T00:00:00"/>
    <d v="2019-04-26T00:00:00"/>
    <s v="18h48"/>
    <x v="0"/>
    <s v="Absence de danger"/>
    <s v="Non"/>
    <m/>
    <s v="Homme"/>
    <n v="29"/>
  </r>
  <r>
    <s v="190921-010"/>
    <n v="1"/>
    <s v="Ste-Julie"/>
    <d v="2019-09-21T00:00:00"/>
    <d v="2019-09-21T00:00:00"/>
    <s v="13h56"/>
    <x v="1"/>
    <s v="Tentative de suicide"/>
    <s v="Oui"/>
    <n v="20"/>
    <s v="Femme"/>
    <n v="65"/>
  </r>
  <r>
    <s v="190421-013"/>
    <n v="1"/>
    <s v="Ste-Julie"/>
    <d v="2019-04-21T00:00:00"/>
    <d v="2019-04-21T00:00:00"/>
    <s v="15h30"/>
    <x v="0"/>
    <s v="Danger faible"/>
    <s v="Non"/>
    <m/>
    <s v="Homme"/>
    <n v="45"/>
  </r>
  <r>
    <s v="190927-027"/>
    <n v="1"/>
    <s v="Ste-Julie"/>
    <d v="2019-09-27T00:00:00"/>
    <d v="2019-09-27T00:00:00"/>
    <s v="19h15"/>
    <x v="3"/>
    <s v="P.38 (non-consentant)"/>
    <s v="Oui"/>
    <n v="20"/>
    <s v="Homme"/>
    <n v="17"/>
  </r>
  <r>
    <s v="190412-031"/>
    <n v="1"/>
    <s v="Ste-Julie"/>
    <d v="2019-04-12T00:00:00"/>
    <d v="2019-04-12T00:00:00"/>
    <s v="23h40"/>
    <x v="3"/>
    <s v="Absence de danger"/>
    <s v="Non"/>
    <m/>
    <s v="Femme"/>
    <n v="14"/>
  </r>
  <r>
    <s v="190412-010a"/>
    <n v="1"/>
    <s v="Ste-Julie"/>
    <d v="2019-04-12T00:00:00"/>
    <d v="2019-04-12T00:00:00"/>
    <s v="15h55"/>
    <x v="0"/>
    <s v="Absence de danger"/>
    <s v="Non"/>
    <m/>
    <s v="Homme"/>
    <n v="28"/>
  </r>
  <r>
    <s v="191002-008"/>
    <n v="1"/>
    <s v="Ste-Julie"/>
    <d v="2019-10-02T00:00:00"/>
    <d v="2019-10-02T00:00:00"/>
    <s v="10h31"/>
    <x v="1"/>
    <s v="Tentative de suicide"/>
    <s v="Oui"/>
    <n v="9"/>
    <s v="Femme"/>
    <n v="65"/>
  </r>
  <r>
    <s v="190408-017"/>
    <n v="1"/>
    <s v="Ste-Julie"/>
    <d v="2019-04-08T00:00:00"/>
    <d v="2019-04-08T00:00:00"/>
    <s v="18h20"/>
    <x v="1"/>
    <s v="Danger grave mais non immédiat"/>
    <s v="Oui"/>
    <n v="15"/>
    <s v="Femme"/>
    <n v="19"/>
  </r>
  <r>
    <s v="191012-026"/>
    <n v="1"/>
    <s v="Ste-Julie"/>
    <d v="2019-10-12T00:00:00"/>
    <d v="2019-10-12T00:00:00"/>
    <s v="22h35"/>
    <x v="3"/>
    <s v="P.38 (non-consentant)"/>
    <s v="Oui"/>
    <n v="25"/>
    <s v="Homme"/>
    <n v="17"/>
  </r>
  <r>
    <s v="191021-031"/>
    <n v="1"/>
    <s v="Ste-Julie"/>
    <d v="2019-10-21T00:00:00"/>
    <d v="2019-10-21T00:00:00"/>
    <s v="16h39"/>
    <x v="1"/>
    <s v="Tentative de suicide"/>
    <s v="Oui"/>
    <n v="55"/>
    <s v="Femme"/>
    <n v="38"/>
  </r>
  <r>
    <s v="190402-020"/>
    <n v="1"/>
    <s v="Ste-Julie"/>
    <d v="2019-04-02T00:00:00"/>
    <d v="2019-04-02T00:00:00"/>
    <s v="19h39"/>
    <x v="3"/>
    <s v="Danger faible"/>
    <s v="Non"/>
    <m/>
    <s v="Homme"/>
    <n v="17"/>
  </r>
  <r>
    <s v="190401-021"/>
    <n v="1"/>
    <s v="Ste-Julie"/>
    <d v="2019-04-01T00:00:00"/>
    <d v="2019-04-01T00:00:00"/>
    <s v="17h57"/>
    <x v="0"/>
    <s v="Danger faible"/>
    <s v="Non"/>
    <m/>
    <s v="Homme"/>
    <n v="48"/>
  </r>
  <r>
    <s v="190401-033"/>
    <n v="1"/>
    <s v="Ste-Julie"/>
    <d v="2019-04-01T00:00:00"/>
    <d v="2019-04-01T00:00:00"/>
    <s v="20h45"/>
    <x v="0"/>
    <s v="Danger grave et immédiat"/>
    <s v="Oui"/>
    <n v="20"/>
    <s v="Homme"/>
    <n v="22"/>
  </r>
  <r>
    <s v="190330-003A"/>
    <n v="1"/>
    <s v="Ste-Julie"/>
    <d v="2019-03-30T00:00:00"/>
    <d v="2019-03-30T00:00:00"/>
    <s v="04h25"/>
    <x v="0"/>
    <s v="Danger faible"/>
    <s v="Non"/>
    <m/>
    <s v="Femme"/>
    <n v="44"/>
  </r>
  <r>
    <s v="190330-015"/>
    <n v="1"/>
    <s v="Ste-Julie"/>
    <d v="2019-03-30T00:00:00"/>
    <d v="2019-03-30T00:00:00"/>
    <s v="13h38"/>
    <x v="0"/>
    <s v="Danger modéré"/>
    <s v="Oui"/>
    <n v="25"/>
    <s v="Femme"/>
    <n v="23"/>
  </r>
  <r>
    <s v="190328-022"/>
    <n v="1"/>
    <s v="Ste-Julie"/>
    <d v="2019-03-28T00:00:00"/>
    <d v="2019-03-28T00:00:00"/>
    <s v="14h20"/>
    <x v="1"/>
    <s v="Danger grave et immédiat"/>
    <s v="Oui"/>
    <n v="35"/>
    <s v="Femme"/>
    <n v="38"/>
  </r>
  <r>
    <s v="191025-003"/>
    <n v="1"/>
    <s v="Ste-Julie"/>
    <d v="2019-10-25T00:00:00"/>
    <d v="2019-10-25T00:00:00"/>
    <s v="08h10"/>
    <x v="1"/>
    <s v="Tentative de suicide"/>
    <s v="Oui"/>
    <n v="14"/>
    <s v="Femme"/>
    <n v="65"/>
  </r>
  <r>
    <s v="190325-025"/>
    <n v="1"/>
    <s v="Ste-Julie"/>
    <d v="2019-03-25T00:00:00"/>
    <d v="2019-03-25T00:00:00"/>
    <s v="23h00"/>
    <x v="4"/>
    <s v="Danger grave et immédiat"/>
    <s v="Oui"/>
    <n v="15"/>
    <s v="Homme"/>
    <n v="57"/>
  </r>
  <r>
    <s v="190323-004"/>
    <n v="1"/>
    <s v="Ste-Julie"/>
    <d v="2019-03-23T00:00:00"/>
    <d v="2019-03-23T00:00:00"/>
    <s v="02h04"/>
    <x v="3"/>
    <s v="Danger grave mais non immédiat"/>
    <s v="Oui"/>
    <n v="30"/>
    <s v="Homme"/>
    <n v="16"/>
  </r>
  <r>
    <s v="190323-026"/>
    <n v="1"/>
    <s v="Ste-Julie"/>
    <d v="2019-03-23T00:00:00"/>
    <d v="2019-03-23T00:00:00"/>
    <s v="16h53"/>
    <x v="4"/>
    <s v="Danger faible"/>
    <s v="Non"/>
    <m/>
    <s v="Homme"/>
    <n v="39"/>
  </r>
  <r>
    <s v="190321-001A"/>
    <n v="1"/>
    <s v="Ste-Julie"/>
    <d v="2019-03-21T00:00:00"/>
    <d v="2019-03-21T00:00:00"/>
    <s v="04h15"/>
    <x v="0"/>
    <s v="Danger grave et immédiat"/>
    <s v="Oui"/>
    <m/>
    <s v="Homme"/>
    <n v="32"/>
  </r>
  <r>
    <s v="190321-008"/>
    <n v="1"/>
    <s v="Ste-Julie"/>
    <d v="2019-03-21T00:00:00"/>
    <d v="2019-03-21T00:00:00"/>
    <s v="09h45"/>
    <x v="3"/>
    <s v="Danger modéré"/>
    <s v="Non"/>
    <m/>
    <s v="Homme"/>
    <n v="14"/>
  </r>
  <r>
    <s v="190320-010"/>
    <n v="1"/>
    <s v="Ste-Julie"/>
    <d v="2019-03-20T00:00:00"/>
    <d v="2019-03-20T00:00:00"/>
    <s v="11h41"/>
    <x v="0"/>
    <s v="Absence de danger"/>
    <s v="Non"/>
    <m/>
    <s v="Femme"/>
    <n v="50"/>
  </r>
  <r>
    <s v="190310-007"/>
    <n v="1"/>
    <s v="Ste-Julie"/>
    <d v="2019-03-10T00:00:00"/>
    <d v="2019-03-10T00:00:00"/>
    <s v="12h50"/>
    <x v="0"/>
    <s v="Danger faible"/>
    <s v="Non"/>
    <m/>
    <s v="Homme"/>
    <n v="27"/>
  </r>
  <r>
    <s v="191108-002"/>
    <n v="1"/>
    <s v="Ste-Julie"/>
    <d v="2019-11-08T00:00:00"/>
    <d v="2019-11-08T00:00:00"/>
    <s v="07H30"/>
    <x v="1"/>
    <s v="Tentative de suicide"/>
    <s v="Oui"/>
    <n v="45"/>
    <s v="Femme"/>
    <n v="79"/>
  </r>
  <r>
    <s v="190305-013"/>
    <n v="1"/>
    <s v="Ste-Julie"/>
    <d v="2019-03-06T00:00:00"/>
    <d v="2019-03-06T00:00:00"/>
    <s v="14h15"/>
    <x v="2"/>
    <s v="Absence de danger"/>
    <s v="Non"/>
    <m/>
    <s v="Homme"/>
    <n v="28"/>
  </r>
  <r>
    <s v="191202-015"/>
    <n v="1"/>
    <s v="Ste-Julie"/>
    <d v="2019-12-02T00:00:00"/>
    <d v="2019-12-02T00:00:00"/>
    <s v="15h41"/>
    <x v="0"/>
    <s v="P.38 (non-consentant)"/>
    <s v="Oui"/>
    <n v="55"/>
    <s v="Homme"/>
    <n v="70"/>
  </r>
  <r>
    <s v="190302-010"/>
    <n v="1"/>
    <s v="Ste-Julie"/>
    <d v="2019-03-05T00:00:00"/>
    <d v="2019-03-05T00:00:00"/>
    <s v="12h30"/>
    <x v="1"/>
    <s v="Danger grave et immédiat"/>
    <s v="Oui"/>
    <n v="50"/>
    <s v="Homme"/>
    <n v="51"/>
  </r>
  <r>
    <s v="190221-031"/>
    <n v="1"/>
    <s v="Ste-Julie"/>
    <d v="2019-02-21T00:00:00"/>
    <d v="2019-02-21T00:00:00"/>
    <s v="16h15"/>
    <x v="2"/>
    <s v="Danger grave et immédiat"/>
    <s v="Oui"/>
    <n v="45"/>
    <s v="Homme"/>
    <n v="18"/>
  </r>
  <r>
    <s v="190220-008"/>
    <n v="1"/>
    <s v="Ste-Julie"/>
    <d v="2019-02-20T00:00:00"/>
    <d v="2019-02-20T00:00:00"/>
    <s v="13h00"/>
    <x v="2"/>
    <s v="Danger faible"/>
    <m/>
    <m/>
    <s v="Homme"/>
    <n v="63"/>
  </r>
  <r>
    <s v="190219-009"/>
    <n v="1"/>
    <s v="Ste-Julie"/>
    <d v="2019-02-19T00:00:00"/>
    <d v="2019-02-19T00:00:00"/>
    <s v="12h40"/>
    <x v="0"/>
    <s v="Absence de danger"/>
    <s v="Non"/>
    <m/>
    <s v="Femme"/>
    <n v="45"/>
  </r>
  <r>
    <s v="190212-023"/>
    <n v="1"/>
    <s v="Ste-Julie"/>
    <d v="2019-02-12T00:00:00"/>
    <d v="2019-02-12T00:00:00"/>
    <s v="16h33"/>
    <x v="0"/>
    <s v="Danger faible"/>
    <s v="Non"/>
    <m/>
    <s v="Femme"/>
    <n v="46"/>
  </r>
  <r>
    <s v="190203-015A"/>
    <n v="1"/>
    <s v="Ste-Julie"/>
    <d v="2019-02-03T00:00:00"/>
    <d v="2019-02-03T00:00:00"/>
    <s v="20h18"/>
    <x v="0"/>
    <s v="Danger faible"/>
    <s v="Non"/>
    <m/>
    <s v="Femme"/>
    <n v="38"/>
  </r>
  <r>
    <s v="190202-007"/>
    <n v="1"/>
    <s v="Ste-Julie"/>
    <d v="2019-02-02T00:00:00"/>
    <d v="2019-02-02T00:00:00"/>
    <s v="06h00"/>
    <x v="1"/>
    <s v="Danger modéré"/>
    <s v="Oui"/>
    <n v="33"/>
    <s v="Homme"/>
    <n v="21"/>
  </r>
  <r>
    <s v="190201-024A"/>
    <n v="1"/>
    <s v="Ste-Julie"/>
    <d v="2019-02-01T00:00:00"/>
    <d v="2019-02-01T00:00:00"/>
    <s v="20h57"/>
    <x v="2"/>
    <s v="Absence de danger"/>
    <s v="Non"/>
    <m/>
    <s v="Homme"/>
    <n v="27"/>
  </r>
  <r>
    <s v="190129-034B"/>
    <n v="1"/>
    <s v="Ste-Julie"/>
    <d v="2019-01-29T00:00:00"/>
    <d v="2019-01-29T00:00:00"/>
    <s v="00h35"/>
    <x v="3"/>
    <s v="Absence de danger"/>
    <s v="Non"/>
    <m/>
    <s v="Homme"/>
    <n v="42"/>
  </r>
  <r>
    <s v="190122-046"/>
    <n v="1"/>
    <s v="Ste-Julie"/>
    <d v="2019-01-22T00:00:00"/>
    <d v="2019-01-22T00:00:00"/>
    <s v="22h23"/>
    <x v="0"/>
    <s v="Danger faible"/>
    <s v="Non"/>
    <m/>
    <s v="Femme"/>
    <n v="53"/>
  </r>
  <r>
    <s v="191216-001"/>
    <n v="1"/>
    <s v="Ste-Julie"/>
    <d v="2019-12-16T00:00:00"/>
    <d v="2019-12-16T00:00:00"/>
    <s v="00h24"/>
    <x v="0"/>
    <s v="Tentative de suicide"/>
    <s v="Oui"/>
    <n v="15"/>
    <s v="Femme"/>
    <n v="65"/>
  </r>
  <r>
    <s v="191216-028"/>
    <n v="1"/>
    <s v="Ste-Julie"/>
    <d v="2019-12-16T00:00:00"/>
    <d v="2019-12-16T00:00:00"/>
    <s v="17h40"/>
    <x v="1"/>
    <s v="Tentative de suicide"/>
    <s v="Oui"/>
    <n v="13"/>
    <s v="Femme"/>
    <n v="48"/>
  </r>
  <r>
    <s v="190115-021"/>
    <n v="1"/>
    <s v="Ste-Julie"/>
    <d v="2019-01-15T00:00:00"/>
    <d v="2019-01-15T00:00:00"/>
    <s v="18h48"/>
    <x v="1"/>
    <s v="Danger modéré"/>
    <s v="Oui"/>
    <s v="21 mins"/>
    <s v="Femme"/>
    <n v="44"/>
  </r>
  <r>
    <s v="190112-001"/>
    <n v="1"/>
    <s v="Ste-Julie"/>
    <d v="2019-01-12T00:00:00"/>
    <d v="2019-01-12T00:00:00"/>
    <s v="00h57"/>
    <x v="0"/>
    <s v="Absence de danger"/>
    <s v="Non"/>
    <m/>
    <s v="Femme"/>
    <n v="77"/>
  </r>
  <r>
    <s v="190110-032"/>
    <n v="1"/>
    <s v="Ste-Julie"/>
    <d v="2019-01-10T00:00:00"/>
    <d v="2019-01-10T00:00:00"/>
    <s v="18h40"/>
    <x v="0"/>
    <s v="Danger faible"/>
    <s v="Non"/>
    <m/>
    <s v="Homme"/>
    <n v="36"/>
  </r>
  <r>
    <s v="190107-016"/>
    <n v="1"/>
    <s v="Varennes"/>
    <d v="2019-01-07T00:00:00"/>
    <d v="2019-01-07T00:00:00"/>
    <s v="15h35"/>
    <x v="0"/>
    <s v="P.38 (non-consentant)"/>
    <s v="Oui"/>
    <s v="26 mins"/>
    <s v="Femme"/>
    <n v="63"/>
  </r>
  <r>
    <s v="191224-008"/>
    <n v="1"/>
    <s v="Varennes"/>
    <d v="2019-12-24T00:00:00"/>
    <d v="2019-12-24T00:00:00"/>
    <s v="12h15"/>
    <x v="0"/>
    <s v="Danger faible"/>
    <s v="Non"/>
    <m/>
    <s v="Femme"/>
    <n v="20"/>
  </r>
  <r>
    <s v="191209-013"/>
    <n v="1"/>
    <s v="Varennes"/>
    <d v="2019-12-09T00:00:00"/>
    <d v="2019-12-09T00:00:00"/>
    <s v="13h39"/>
    <x v="3"/>
    <s v="absence de transport"/>
    <s v="Non"/>
    <m/>
    <s v="Homme"/>
    <n v="9"/>
  </r>
  <r>
    <s v="190223-017"/>
    <n v="1"/>
    <s v="Varennes"/>
    <d v="2019-02-23T00:00:00"/>
    <d v="2019-02-23T00:00:00"/>
    <s v="18h33"/>
    <x v="2"/>
    <s v="Tentative de suicide"/>
    <s v="Oui"/>
    <n v="37"/>
    <s v="Homme"/>
    <n v="34"/>
  </r>
  <r>
    <s v="190228-014"/>
    <n v="1"/>
    <s v="Varennes"/>
    <d v="2019-02-28T00:00:00"/>
    <d v="2019-02-28T00:00:00"/>
    <s v="14h00"/>
    <x v="4"/>
    <s v="P.38 (non-consentant)"/>
    <s v="Oui"/>
    <n v="37"/>
    <s v="Femme"/>
    <n v="36"/>
  </r>
  <r>
    <s v="191204-001"/>
    <n v="1"/>
    <s v="Varennes"/>
    <d v="2019-12-04T00:00:00"/>
    <d v="2019-12-04T00:00:00"/>
    <s v="00h00"/>
    <x v="0"/>
    <s v="Danger grave et immédiat"/>
    <s v="Oui"/>
    <n v="26"/>
    <s v="Homme"/>
    <n v="25"/>
  </r>
  <r>
    <s v="191203-004"/>
    <n v="1"/>
    <s v="Varennes"/>
    <d v="2019-12-03T00:00:00"/>
    <d v="2019-12-03T00:00:00"/>
    <s v="09h01"/>
    <x v="0"/>
    <s v="Danger faible"/>
    <s v="Non"/>
    <m/>
    <s v="Femme"/>
    <n v="26"/>
  </r>
  <r>
    <s v="191201-010"/>
    <n v="1"/>
    <s v="Varennes"/>
    <d v="2019-12-01T00:00:00"/>
    <d v="2019-12-01T00:00:00"/>
    <s v="11H58"/>
    <x v="0"/>
    <s v="Danger faible"/>
    <s v="Non"/>
    <m/>
    <s v="Homme"/>
    <n v="18"/>
  </r>
  <r>
    <s v="191128-017"/>
    <n v="1"/>
    <s v="Varennes"/>
    <d v="2019-11-28T00:00:00"/>
    <d v="2019-11-28T00:00:00"/>
    <m/>
    <x v="3"/>
    <s v="absence de transport"/>
    <s v="Non"/>
    <m/>
    <s v="Femme"/>
    <n v="14"/>
  </r>
  <r>
    <s v="191117-020"/>
    <n v="1"/>
    <s v="Varennes"/>
    <d v="2019-11-17T00:00:00"/>
    <d v="2019-11-17T00:00:00"/>
    <s v="21h15"/>
    <x v="0"/>
    <s v="Danger faible"/>
    <s v="Non"/>
    <m/>
    <s v="Femme"/>
    <n v="57"/>
  </r>
  <r>
    <s v="191114-037"/>
    <n v="1"/>
    <s v="Varennes"/>
    <d v="2019-11-14T00:00:00"/>
    <d v="2019-11-14T00:00:00"/>
    <s v="22h00"/>
    <x v="0"/>
    <s v="Danger faible"/>
    <s v="Non"/>
    <m/>
    <s v="Femme"/>
    <n v="41"/>
  </r>
  <r>
    <s v="190309-013"/>
    <n v="1"/>
    <s v="Varennes"/>
    <d v="2019-03-09T00:00:00"/>
    <d v="2019-03-09T00:00:00"/>
    <s v="20h00"/>
    <x v="1"/>
    <s v="Tentative de suicide"/>
    <s v="Oui"/>
    <n v="31"/>
    <s v="Homme"/>
    <n v="73"/>
  </r>
  <r>
    <s v="191106-011"/>
    <n v="1"/>
    <s v="Varennes"/>
    <d v="2019-11-06T00:00:00"/>
    <d v="2019-11-06T00:00:00"/>
    <s v="11h20"/>
    <x v="0"/>
    <s v="Danger grave et immédiat"/>
    <s v="Oui"/>
    <n v="46"/>
    <s v="Homme"/>
    <n v="23"/>
  </r>
  <r>
    <s v="191025-020"/>
    <n v="1"/>
    <s v="Varennes"/>
    <d v="2019-10-25T00:00:00"/>
    <d v="2019-10-25T00:00:00"/>
    <s v="19h45"/>
    <x v="0"/>
    <s v="Danger grave et immédiat"/>
    <s v="Oui"/>
    <n v="35"/>
    <s v="Homme"/>
    <n v="22"/>
  </r>
  <r>
    <s v="190405-020"/>
    <n v="1"/>
    <s v="Varennes"/>
    <d v="2019-04-05T00:00:00"/>
    <d v="2019-04-05T00:00:00"/>
    <s v="20h30"/>
    <x v="0"/>
    <s v="P.38 (non-consentant)"/>
    <s v="Oui"/>
    <n v="66"/>
    <s v="Femme"/>
    <n v="90"/>
  </r>
  <r>
    <s v="191020-011"/>
    <n v="1"/>
    <s v="Varennes"/>
    <d v="2019-10-20T00:00:00"/>
    <d v="2019-10-20T00:00:00"/>
    <s v="18h40"/>
    <x v="3"/>
    <s v="absence de transport"/>
    <s v="Non"/>
    <m/>
    <s v="Femme"/>
    <n v="16"/>
  </r>
  <r>
    <s v="191020-004"/>
    <n v="1"/>
    <s v="Varennes"/>
    <d v="2019-10-20T00:00:00"/>
    <d v="2019-10-20T00:00:00"/>
    <s v="11h20"/>
    <x v="3"/>
    <s v="Danger faible"/>
    <s v="Non"/>
    <m/>
    <s v="Homme"/>
    <n v="87"/>
  </r>
  <r>
    <s v="191020-013"/>
    <n v="1"/>
    <s v="Varennes"/>
    <d v="2019-10-20T00:00:00"/>
    <d v="2019-10-20T00:00:00"/>
    <s v="19h13"/>
    <x v="3"/>
    <s v="Absence de danger"/>
    <s v="Non"/>
    <m/>
    <s v="Homme"/>
    <n v="12"/>
  </r>
  <r>
    <s v="190405-028"/>
    <n v="1"/>
    <s v="Varennes"/>
    <d v="2019-04-07T00:00:00"/>
    <d v="2019-04-07T00:00:00"/>
    <s v="23h29"/>
    <x v="0"/>
    <s v="P.38 (non-consentant)"/>
    <s v="Oui"/>
    <n v="43"/>
    <s v="Homme"/>
    <n v="41"/>
  </r>
  <r>
    <s v="191010-026"/>
    <n v="1"/>
    <s v="Varennes"/>
    <d v="2019-10-10T00:00:00"/>
    <d v="2019-10-10T00:00:00"/>
    <s v="17h25"/>
    <x v="0"/>
    <s v="Danger faible"/>
    <s v="Non"/>
    <m/>
    <s v="Homme"/>
    <n v="35"/>
  </r>
  <r>
    <s v="190929-004"/>
    <n v="1"/>
    <s v="Varennes"/>
    <d v="2019-09-29T00:00:00"/>
    <d v="2019-09-29T00:00:00"/>
    <s v="11h40"/>
    <x v="0"/>
    <s v="Danger grave et immédiat"/>
    <s v="Oui"/>
    <n v="28"/>
    <s v="Homme"/>
    <n v="61"/>
  </r>
  <r>
    <s v="190929-025"/>
    <n v="1"/>
    <s v="Varennes"/>
    <d v="2019-09-29T00:00:00"/>
    <d v="2019-09-29T00:00:00"/>
    <s v="23h54"/>
    <x v="0"/>
    <s v="Absence de danger"/>
    <s v="Non"/>
    <m/>
    <s v="Homme"/>
    <n v="46"/>
  </r>
  <r>
    <s v="190415-025"/>
    <n v="1"/>
    <s v="Varennes"/>
    <d v="2019-04-15T00:00:00"/>
    <d v="2019-04-15T00:00:00"/>
    <s v="18h15"/>
    <x v="1"/>
    <s v="Tentative de suicide"/>
    <s v="Oui"/>
    <n v="47"/>
    <s v="Femme"/>
    <n v="15"/>
  </r>
  <r>
    <s v="190925-022"/>
    <n v="1"/>
    <s v="Varennes"/>
    <d v="2019-09-25T00:00:00"/>
    <d v="2019-09-25T00:00:00"/>
    <s v="14h15"/>
    <x v="3"/>
    <s v="Danger faible"/>
    <s v="Non"/>
    <m/>
    <s v="Homme"/>
    <n v="17"/>
  </r>
  <r>
    <s v="190925-022"/>
    <n v="1"/>
    <s v="Varennes"/>
    <d v="2019-09-25T00:00:00"/>
    <d v="2019-09-25T00:00:00"/>
    <s v="14h15"/>
    <x v="3"/>
    <s v="Danger faible"/>
    <s v="Non"/>
    <m/>
    <s v="Homme"/>
    <n v="17"/>
  </r>
  <r>
    <s v="190503-017"/>
    <n v="1"/>
    <s v="Varennes"/>
    <d v="2019-05-03T00:00:00"/>
    <d v="2019-05-03T00:00:00"/>
    <s v="12h30"/>
    <x v="1"/>
    <s v="Tentative de suicide"/>
    <s v="Oui"/>
    <n v="14"/>
    <s v="Femme"/>
    <n v="35"/>
  </r>
  <r>
    <s v="190907-014"/>
    <n v="1"/>
    <s v="Varennes"/>
    <d v="2019-09-07T00:00:00"/>
    <d v="2019-09-07T00:00:00"/>
    <s v="11h10"/>
    <x v="0"/>
    <m/>
    <m/>
    <m/>
    <s v="Femme"/>
    <n v="31"/>
  </r>
  <r>
    <s v="190905-026"/>
    <n v="1"/>
    <s v="Varennes"/>
    <d v="2019-09-05T00:00:00"/>
    <d v="2019-09-05T00:00:00"/>
    <s v="21h54"/>
    <x v="0"/>
    <s v="Danger faible"/>
    <s v="Non"/>
    <m/>
    <s v="Homme"/>
    <n v="25"/>
  </r>
  <r>
    <s v="190829-033"/>
    <n v="1"/>
    <s v="Varennes"/>
    <d v="2019-08-29T00:00:00"/>
    <d v="2019-08-29T00:00:00"/>
    <s v="17H30"/>
    <x v="0"/>
    <s v="Danger faible"/>
    <s v="Non"/>
    <m/>
    <s v="Femme"/>
    <n v="49"/>
  </r>
  <r>
    <s v="190828-028"/>
    <n v="1"/>
    <s v="Varennes"/>
    <d v="2019-08-28T00:00:00"/>
    <d v="2019-08-28T00:00:00"/>
    <s v="23H40"/>
    <x v="0"/>
    <s v="Danger faible"/>
    <s v="Non"/>
    <m/>
    <s v="Homme"/>
    <n v="26"/>
  </r>
  <r>
    <s v="190826-029"/>
    <n v="1"/>
    <s v="Varennes"/>
    <d v="2019-08-26T00:00:00"/>
    <d v="2019-08-26T00:00:00"/>
    <s v="20h30"/>
    <x v="0"/>
    <s v="Absence de danger"/>
    <m/>
    <m/>
    <s v="Femme"/>
    <n v="26"/>
  </r>
  <r>
    <s v="190824-014"/>
    <n v="1"/>
    <s v="Varennes"/>
    <d v="2019-08-24T00:00:00"/>
    <d v="2019-08-24T00:00:00"/>
    <s v="21h56"/>
    <x v="1"/>
    <s v="Absence de danger"/>
    <s v="Oui"/>
    <m/>
    <s v="Homme"/>
    <n v="61"/>
  </r>
  <r>
    <s v="190821-015"/>
    <n v="1"/>
    <s v="Varennes"/>
    <d v="2019-08-21T00:00:00"/>
    <d v="2019-08-21T00:00:00"/>
    <s v="16h57"/>
    <x v="3"/>
    <s v="Absence de danger"/>
    <s v="Non"/>
    <m/>
    <s v="Femme"/>
    <n v="13"/>
  </r>
  <r>
    <s v="190818-013"/>
    <n v="1"/>
    <s v="Varennes"/>
    <d v="2019-08-18T00:00:00"/>
    <d v="2019-08-18T00:00:00"/>
    <s v="11h51"/>
    <x v="3"/>
    <s v="Danger faible"/>
    <s v="Non"/>
    <m/>
    <s v="Homme"/>
    <n v="17"/>
  </r>
  <r>
    <s v="190818-028"/>
    <n v="1"/>
    <s v="Varennes"/>
    <d v="2019-08-18T00:00:00"/>
    <d v="2019-08-18T00:00:00"/>
    <s v="22h52"/>
    <x v="0"/>
    <s v="Absence de danger"/>
    <s v="Non"/>
    <m/>
    <s v="Homme"/>
    <n v="23"/>
  </r>
  <r>
    <s v="190810-014b"/>
    <n v="1"/>
    <s v="Varennes"/>
    <d v="2019-08-10T00:00:00"/>
    <d v="2019-08-10T00:00:00"/>
    <s v="21h38"/>
    <x v="0"/>
    <s v="Danger faible"/>
    <s v="Non"/>
    <m/>
    <s v="Homme"/>
    <n v="32"/>
  </r>
  <r>
    <s v="190807-027"/>
    <n v="1"/>
    <s v="Varennes"/>
    <d v="2019-08-07T00:00:00"/>
    <d v="2019-08-07T00:00:00"/>
    <s v="16h45"/>
    <x v="0"/>
    <s v="Absence de danger"/>
    <s v="Non"/>
    <m/>
    <s v="Homme"/>
    <n v="36"/>
  </r>
  <r>
    <s v="190615-016"/>
    <n v="1"/>
    <s v="Varennes"/>
    <d v="2019-06-15T00:00:00"/>
    <d v="2019-06-15T00:00:00"/>
    <s v="23h45"/>
    <x v="1"/>
    <s v="P.38 (non-consentant)"/>
    <s v="Oui"/>
    <s v="?"/>
    <s v="Femme"/>
    <n v="31"/>
  </r>
  <r>
    <s v="190621-036"/>
    <n v="1"/>
    <s v="Varennes"/>
    <d v="2019-06-21T00:00:00"/>
    <d v="2019-06-21T00:00:00"/>
    <s v="21h00"/>
    <x v="1"/>
    <s v="P.38 (non-consentant)"/>
    <s v="Oui"/>
    <n v="20"/>
    <s v="Homme"/>
    <n v="19"/>
  </r>
  <r>
    <s v="190801-017"/>
    <n v="1"/>
    <s v="Varennes"/>
    <d v="2019-08-01T00:00:00"/>
    <d v="2019-08-01T00:00:00"/>
    <s v="13H59"/>
    <x v="1"/>
    <s v="Danger faible"/>
    <s v="Non"/>
    <m/>
    <s v="Homme"/>
    <n v="42"/>
  </r>
  <r>
    <s v="190731-024"/>
    <n v="1"/>
    <s v="Varennes"/>
    <d v="2019-07-31T00:00:00"/>
    <d v="2019-07-31T00:00:00"/>
    <s v="16h40"/>
    <x v="1"/>
    <s v="Danger modéré"/>
    <s v="Oui"/>
    <m/>
    <s v="Homme"/>
    <n v="86"/>
  </r>
  <r>
    <s v="190723-018"/>
    <n v="1"/>
    <s v="Varennes"/>
    <d v="2019-07-23T00:00:00"/>
    <d v="2019-07-23T00:00:00"/>
    <s v="17h50"/>
    <x v="3"/>
    <m/>
    <s v="Non"/>
    <m/>
    <s v="Femme"/>
    <n v="14"/>
  </r>
  <r>
    <s v="190723-018"/>
    <n v="1"/>
    <s v="Varennes"/>
    <d v="2019-07-23T00:00:00"/>
    <d v="2019-07-23T00:00:00"/>
    <s v="18h02"/>
    <x v="0"/>
    <s v="Danger faible"/>
    <s v="Non"/>
    <m/>
    <s v="Homme"/>
    <n v="43"/>
  </r>
  <r>
    <s v="190722-022"/>
    <n v="1"/>
    <s v="Varennes"/>
    <d v="2019-07-22T00:00:00"/>
    <d v="2019-07-22T00:00:00"/>
    <s v="18h52"/>
    <x v="1"/>
    <s v="Absence de danger"/>
    <s v="Non"/>
    <m/>
    <s v="Femme"/>
    <n v="76"/>
  </r>
  <r>
    <s v="190722-035"/>
    <n v="1"/>
    <s v="Varennes"/>
    <d v="2019-07-22T00:00:00"/>
    <d v="2019-07-22T00:00:00"/>
    <s v="23h00"/>
    <x v="0"/>
    <s v="Danger faible"/>
    <s v="Oui"/>
    <n v="39"/>
    <s v="Homme"/>
    <n v="38"/>
  </r>
  <r>
    <s v="190721-006"/>
    <n v="1"/>
    <s v="Varennes"/>
    <d v="2019-07-21T00:00:00"/>
    <d v="2019-07-21T00:00:00"/>
    <s v="10h10"/>
    <x v="0"/>
    <s v="Danger modéré"/>
    <s v="Oui"/>
    <n v="29"/>
    <s v="Homme"/>
    <n v="67"/>
  </r>
  <r>
    <s v="190721-019"/>
    <n v="1"/>
    <s v="Varennes"/>
    <d v="2019-07-21T00:00:00"/>
    <d v="2019-07-21T00:00:00"/>
    <s v="20h00"/>
    <x v="0"/>
    <s v="Absence de danger"/>
    <s v="Non"/>
    <m/>
    <s v="Homme"/>
    <n v="42"/>
  </r>
  <r>
    <s v="190719-031"/>
    <n v="1"/>
    <s v="Varennes"/>
    <d v="2019-07-19T00:00:00"/>
    <d v="2019-07-19T00:00:00"/>
    <s v="20h50"/>
    <x v="0"/>
    <s v="Absence de danger"/>
    <s v="Non"/>
    <m/>
    <s v="Femme"/>
    <n v="43"/>
  </r>
  <r>
    <s v="190717-039"/>
    <n v="1"/>
    <s v="Varennes"/>
    <d v="2019-07-17T00:00:00"/>
    <d v="2019-07-17T00:00:00"/>
    <s v="18h30"/>
    <x v="0"/>
    <s v="Danger faible"/>
    <s v="Non"/>
    <m/>
    <s v="Femme"/>
    <n v="84"/>
  </r>
  <r>
    <s v="190716-003"/>
    <n v="1"/>
    <s v="Varennes"/>
    <d v="2019-07-16T00:00:00"/>
    <d v="2019-07-16T00:00:00"/>
    <s v="06h15"/>
    <x v="1"/>
    <s v="Danger modéré"/>
    <s v="Oui"/>
    <n v="62"/>
    <s v="Femme"/>
    <n v="29"/>
  </r>
  <r>
    <s v="190712-025"/>
    <n v="1"/>
    <s v="Varennes"/>
    <d v="2019-07-12T00:00:00"/>
    <d v="2019-07-12T00:00:00"/>
    <s v="16h31"/>
    <x v="0"/>
    <s v="Absence de danger"/>
    <s v="Non"/>
    <m/>
    <s v="Homme"/>
    <n v="21"/>
  </r>
  <r>
    <s v="190705-027"/>
    <n v="1"/>
    <s v="Varennes"/>
    <d v="2019-07-05T00:00:00"/>
    <d v="2019-07-05T00:00:00"/>
    <s v="17H02"/>
    <x v="0"/>
    <s v="Absence de danger"/>
    <s v="Non"/>
    <m/>
    <s v="Homme"/>
    <n v="38"/>
  </r>
  <r>
    <s v="190702-023"/>
    <n v="1"/>
    <s v="Varennes"/>
    <d v="2019-07-02T00:00:00"/>
    <d v="2019-07-02T00:00:00"/>
    <s v="15h14"/>
    <x v="0"/>
    <s v="Danger faible"/>
    <s v="Non"/>
    <m/>
    <s v="Femme"/>
    <n v="20"/>
  </r>
  <r>
    <s v="190724-010"/>
    <n v="1"/>
    <s v="Varennes"/>
    <d v="2019-07-24T00:00:00"/>
    <d v="2019-07-24T00:00:00"/>
    <s v="9h20"/>
    <x v="1"/>
    <s v="P.38 (non-consentant)"/>
    <s v="Oui"/>
    <n v="40"/>
    <s v="Femme"/>
    <n v="21"/>
  </r>
  <r>
    <s v="190626-031"/>
    <n v="1"/>
    <s v="Varennes"/>
    <d v="2019-06-26T00:00:00"/>
    <d v="2019-06-26T00:00:00"/>
    <s v="20h15"/>
    <x v="0"/>
    <s v="Danger faible"/>
    <s v="Non"/>
    <m/>
    <s v="Femme"/>
    <n v="21"/>
  </r>
  <r>
    <s v="190624-019"/>
    <n v="1"/>
    <s v="Varennes"/>
    <d v="2019-06-24T00:00:00"/>
    <d v="2019-06-24T00:00:00"/>
    <s v="15h40"/>
    <x v="0"/>
    <s v="Danger faible"/>
    <s v="Non"/>
    <m/>
    <s v="Homme"/>
    <n v="19"/>
  </r>
  <r>
    <s v="190805-021"/>
    <n v="1"/>
    <s v="Varennes"/>
    <d v="2019-08-05T00:00:00"/>
    <d v="2019-08-05T00:00:00"/>
    <s v="16h45"/>
    <x v="1"/>
    <s v="Tentative de suicide"/>
    <s v="Oui"/>
    <n v="11"/>
    <s v="Homme"/>
    <n v="25"/>
  </r>
  <r>
    <s v="190809-001"/>
    <n v="1"/>
    <s v="Varennes"/>
    <d v="2019-08-09T00:00:00"/>
    <d v="2019-08-09T00:00:00"/>
    <s v="02h43"/>
    <x v="1"/>
    <s v="Tentative de suicide"/>
    <s v="Oui"/>
    <n v="33"/>
    <s v="Femme"/>
    <n v="18"/>
  </r>
  <r>
    <s v="190613-041a"/>
    <n v="1"/>
    <s v="Varennes"/>
    <d v="2019-06-13T00:00:00"/>
    <d v="2019-06-13T00:00:00"/>
    <s v="22h20"/>
    <x v="0"/>
    <s v="Absence de danger"/>
    <s v="Non"/>
    <m/>
    <s v="Homme"/>
    <n v="53"/>
  </r>
  <r>
    <s v="190604-015"/>
    <n v="1"/>
    <s v="Varennes"/>
    <d v="2019-06-04T00:00:00"/>
    <d v="2019-06-04T00:00:00"/>
    <s v="10h36"/>
    <x v="1"/>
    <s v="Danger grave et immédiat"/>
    <s v="Oui"/>
    <n v="55"/>
    <s v="Homme"/>
    <n v="9"/>
  </r>
  <r>
    <s v="190601-019A"/>
    <n v="1"/>
    <s v="Varennes"/>
    <d v="2019-06-01T00:00:00"/>
    <d v="2019-06-01T00:00:00"/>
    <s v="19h49"/>
    <x v="0"/>
    <s v="Danger modéré"/>
    <s v="Oui"/>
    <n v="32"/>
    <s v="Homme"/>
    <n v="70"/>
  </r>
  <r>
    <s v="190821-004"/>
    <n v="1"/>
    <s v="Varennes"/>
    <d v="2019-08-21T00:00:00"/>
    <d v="2019-08-21T00:00:00"/>
    <s v="09h37"/>
    <x v="4"/>
    <s v="P.38 (non-consentant)"/>
    <s v="Oui"/>
    <n v="43"/>
    <s v="Homme"/>
    <n v="74"/>
  </r>
  <r>
    <s v="190519-005"/>
    <n v="1"/>
    <s v="Varennes"/>
    <d v="2019-05-19T00:00:00"/>
    <d v="2019-05-19T00:00:00"/>
    <s v="05h04"/>
    <x v="1"/>
    <s v="Danger grave et immédiat"/>
    <s v="Oui"/>
    <n v="21"/>
    <s v="Homme"/>
    <n v="21"/>
  </r>
  <r>
    <s v="190514-008"/>
    <n v="1"/>
    <s v="Varennes"/>
    <d v="2019-05-14T00:00:00"/>
    <d v="2019-05-14T00:00:00"/>
    <s v="09h00"/>
    <x v="3"/>
    <s v="Danger faible"/>
    <s v="Non"/>
    <m/>
    <s v="Femme"/>
    <n v="27"/>
  </r>
  <r>
    <s v="190512-005"/>
    <n v="1"/>
    <s v="Varennes"/>
    <d v="2019-05-12T00:00:00"/>
    <d v="2019-05-12T00:00:00"/>
    <s v="05h20"/>
    <x v="0"/>
    <m/>
    <s v="Oui"/>
    <n v="19"/>
    <s v="Femme"/>
    <n v="26"/>
  </r>
  <r>
    <s v="190508-028"/>
    <n v="1"/>
    <s v="Varennes"/>
    <d v="2019-05-08T00:00:00"/>
    <d v="2019-05-08T00:00:00"/>
    <s v="19h00"/>
    <x v="1"/>
    <s v="Danger grave et immédiat"/>
    <s v="Oui"/>
    <n v="42"/>
    <s v="Homme"/>
    <n v="41"/>
  </r>
  <r>
    <s v="190505-025"/>
    <n v="1"/>
    <s v="Varennes"/>
    <d v="2019-05-05T00:00:00"/>
    <d v="2019-05-05T00:00:00"/>
    <s v="23h17"/>
    <x v="1"/>
    <s v="Absence de danger"/>
    <s v="Oui"/>
    <m/>
    <s v="Femme"/>
    <n v="20"/>
  </r>
  <r>
    <s v="190505-002"/>
    <n v="1"/>
    <s v="Varennes"/>
    <d v="2019-05-05T00:00:00"/>
    <d v="2019-05-05T00:00:00"/>
    <s v="02h35"/>
    <x v="0"/>
    <s v="Danger faible"/>
    <s v="Non"/>
    <m/>
    <s v="Homme"/>
    <n v="27"/>
  </r>
  <r>
    <s v="190427-015"/>
    <n v="1"/>
    <s v="Varennes"/>
    <d v="2019-04-27T00:00:00"/>
    <d v="2019-04-27T00:00:00"/>
    <s v="14h47"/>
    <x v="0"/>
    <s v="Danger faible"/>
    <s v="Non"/>
    <m/>
    <s v="Femme"/>
    <n v="64"/>
  </r>
  <r>
    <s v="190923-032"/>
    <n v="1"/>
    <s v="Varennes"/>
    <d v="2019-09-23T00:00:00"/>
    <d v="2019-09-23T00:00:00"/>
    <s v="21h30"/>
    <x v="1"/>
    <s v="P.38 (non-consentant)"/>
    <s v="Oui"/>
    <n v="50"/>
    <s v="Homme"/>
    <n v="76"/>
  </r>
  <r>
    <s v="190417-027"/>
    <n v="1"/>
    <s v="Varennes"/>
    <d v="2019-04-17T00:00:00"/>
    <d v="2019-04-17T00:00:00"/>
    <s v="19h41"/>
    <x v="3"/>
    <s v="Danger faible"/>
    <s v="Non"/>
    <m/>
    <s v="Femme"/>
    <n v="7"/>
  </r>
  <r>
    <s v="190412-010"/>
    <n v="1"/>
    <s v="Varennes"/>
    <d v="2019-04-12T00:00:00"/>
    <d v="2019-04-12T00:00:00"/>
    <s v="11h15"/>
    <x v="0"/>
    <s v="Danger faible"/>
    <s v="Non"/>
    <m/>
    <s v="Homme"/>
    <n v="28"/>
  </r>
  <r>
    <s v="190410-015"/>
    <n v="1"/>
    <s v="Varennes"/>
    <d v="2019-04-10T00:00:00"/>
    <d v="2019-04-10T00:00:00"/>
    <s v="16h26"/>
    <x v="0"/>
    <s v="Danger modéré"/>
    <s v="Oui"/>
    <n v="60"/>
    <s v="Homme"/>
    <n v="30"/>
  </r>
  <r>
    <s v="191010-012"/>
    <n v="1"/>
    <s v="Varennes"/>
    <d v="2019-10-10T00:00:00"/>
    <d v="2019-10-10T00:00:00"/>
    <s v="10h00"/>
    <x v="1"/>
    <s v="Tentative de suicide"/>
    <s v="Oui"/>
    <n v="47"/>
    <s v="Homme"/>
    <n v="9"/>
  </r>
  <r>
    <s v="191014-027"/>
    <n v="1"/>
    <s v="Varennes"/>
    <d v="2019-10-14T00:00:00"/>
    <d v="2019-10-14T00:00:00"/>
    <s v="22h28"/>
    <x v="0"/>
    <s v="Tentative de suicide"/>
    <s v="Oui"/>
    <n v="26"/>
    <s v="Homme"/>
    <n v="20"/>
  </r>
  <r>
    <s v="191023-010"/>
    <n v="1"/>
    <s v="Varennes"/>
    <d v="2019-10-23T00:00:00"/>
    <d v="2019-10-23T00:00:00"/>
    <s v="13h10"/>
    <x v="0"/>
    <s v="P.38 (non-consentant)"/>
    <s v="Oui"/>
    <n v="66"/>
    <s v="Femme"/>
    <n v="26"/>
  </r>
  <r>
    <s v="191028-019"/>
    <n v="1"/>
    <s v="Varennes"/>
    <d v="2019-10-28T00:00:00"/>
    <d v="2019-10-28T00:00:00"/>
    <s v="17h05"/>
    <x v="0"/>
    <s v="Tentative de suicide"/>
    <s v="Oui"/>
    <n v="28"/>
    <s v="Femme"/>
    <n v="21"/>
  </r>
  <r>
    <s v="190322-010"/>
    <n v="1"/>
    <s v="Varennes"/>
    <d v="2019-03-22T00:00:00"/>
    <d v="2019-03-22T00:00:00"/>
    <s v="15h00"/>
    <x v="0"/>
    <s v="Danger faible"/>
    <s v="Non"/>
    <m/>
    <s v="Homme"/>
    <n v="21"/>
  </r>
  <r>
    <s v="191101-026"/>
    <n v="1"/>
    <s v="Varennes"/>
    <d v="2019-11-01T00:00:00"/>
    <d v="2019-11-01T00:00:00"/>
    <s v="20h20"/>
    <x v="3"/>
    <s v="P.38 (non-consentant)"/>
    <s v="Oui"/>
    <n v="28"/>
    <s v="Homme"/>
    <n v="16"/>
  </r>
  <r>
    <s v="190313-019"/>
    <n v="1"/>
    <s v="Varennes"/>
    <d v="2019-03-13T00:00:00"/>
    <d v="2019-03-13T00:00:00"/>
    <s v="15h45"/>
    <x v="4"/>
    <m/>
    <s v="Non"/>
    <m/>
    <s v="Homme"/>
    <n v="7"/>
  </r>
  <r>
    <s v="190312-012"/>
    <n v="1"/>
    <s v="Varennes"/>
    <d v="2019-03-12T00:00:00"/>
    <d v="2019-03-12T00:00:00"/>
    <s v="12h00"/>
    <x v="0"/>
    <s v="Danger faible"/>
    <s v="Non"/>
    <m/>
    <s v="Homme"/>
    <n v="28"/>
  </r>
  <r>
    <s v="190312-020"/>
    <n v="1"/>
    <s v="Varennes"/>
    <d v="2019-03-12T00:00:00"/>
    <d v="2019-03-12T00:00:00"/>
    <s v="16h22"/>
    <x v="0"/>
    <s v="Absence de danger"/>
    <s v="Non"/>
    <m/>
    <s v="Homme"/>
    <n v="23"/>
  </r>
  <r>
    <s v="191123-015"/>
    <n v="1"/>
    <s v="Varennes"/>
    <d v="2019-11-23T00:00:00"/>
    <d v="2019-11-23T00:00:00"/>
    <s v="17h15"/>
    <x v="1"/>
    <s v="P.38 (non-consentant)"/>
    <s v="Oui"/>
    <n v="24"/>
    <s v="Femme"/>
    <n v="32"/>
  </r>
  <r>
    <s v="191201-004"/>
    <n v="1"/>
    <s v="Varennes"/>
    <d v="2019-12-01T00:00:00"/>
    <d v="2019-12-01T00:00:00"/>
    <s v="08H25"/>
    <x v="1"/>
    <s v="Tentative de suicide"/>
    <s v="Oui"/>
    <n v="35"/>
    <s v="Femme"/>
    <n v="35"/>
  </r>
  <r>
    <s v="190308-015"/>
    <n v="1"/>
    <s v="Varennes"/>
    <d v="2019-03-08T00:00:00"/>
    <d v="2019-03-08T00:00:00"/>
    <s v="17h15"/>
    <x v="0"/>
    <s v="Absence de danger"/>
    <s v="Non"/>
    <m/>
    <s v="Homme"/>
    <n v="23"/>
  </r>
  <r>
    <s v="190221-033"/>
    <n v="1"/>
    <s v="Varennes"/>
    <d v="2019-02-21T00:00:00"/>
    <d v="2019-02-21T00:00:00"/>
    <s v="16h03"/>
    <x v="0"/>
    <s v="Danger faible"/>
    <s v="Non"/>
    <m/>
    <s v="Femme"/>
    <n v="46"/>
  </r>
  <r>
    <s v="190220-015"/>
    <n v="1"/>
    <s v="Varennes"/>
    <d v="2019-02-20T00:00:00"/>
    <d v="2019-02-20T00:00:00"/>
    <s v="15h50"/>
    <x v="0"/>
    <s v="Absence de danger"/>
    <s v="Non"/>
    <n v="42"/>
    <s v="Femme"/>
    <n v="20"/>
  </r>
  <r>
    <s v="191205-037"/>
    <n v="1"/>
    <s v="Varennes"/>
    <d v="2019-12-05T00:00:00"/>
    <d v="2019-12-05T00:00:00"/>
    <s v="21h28"/>
    <x v="0"/>
    <s v="P.38 (non-consentant)"/>
    <s v="Oui"/>
    <n v="17"/>
    <s v="Homme"/>
    <n v="69"/>
  </r>
  <r>
    <s v="190217-013"/>
    <n v="1"/>
    <s v="Varennes"/>
    <d v="2019-02-17T00:00:00"/>
    <d v="2019-02-17T00:00:00"/>
    <s v="16h03"/>
    <x v="0"/>
    <s v="Absence de danger"/>
    <s v="Non"/>
    <m/>
    <s v="Homme"/>
    <n v="27"/>
  </r>
  <r>
    <s v="190215-014"/>
    <n v="1"/>
    <s v="Varennes"/>
    <d v="2019-02-15T00:00:00"/>
    <d v="2019-02-15T00:00:00"/>
    <s v="12h23"/>
    <x v="0"/>
    <s v="Danger grave et immédiat"/>
    <s v="Oui"/>
    <n v="99"/>
    <s v="Homme"/>
    <n v="69"/>
  </r>
  <r>
    <s v="190121-001"/>
    <n v="1"/>
    <s v="Varennes"/>
    <d v="2019-01-21T00:00:00"/>
    <d v="2019-01-21T00:00:00"/>
    <s v="02h10"/>
    <x v="0"/>
    <s v="Danger grave et immédiat"/>
    <s v="Oui"/>
    <s v="51 mins"/>
    <s v="Femme"/>
    <n v="39"/>
  </r>
  <r>
    <s v="190120-004"/>
    <n v="1"/>
    <s v="Varennes"/>
    <d v="2019-01-20T00:00:00"/>
    <d v="2019-01-20T00:00:00"/>
    <s v="09h15"/>
    <x v="0"/>
    <s v="Absence de danger"/>
    <s v="Non"/>
    <m/>
    <s v="Homme"/>
    <n v="51"/>
  </r>
  <r>
    <s v="190115-026"/>
    <n v="1"/>
    <s v="Varennes"/>
    <d v="2019-01-15T00:00:00"/>
    <d v="2019-01-15T00:00:00"/>
    <s v="20h30"/>
    <x v="0"/>
    <s v="Danger grave et immédiat"/>
    <s v="Oui"/>
    <s v="22 mins"/>
    <s v="Femme"/>
    <n v="21"/>
  </r>
  <r>
    <s v="191227-039"/>
    <n v="1"/>
    <s v="Varennes"/>
    <d v="2019-12-27T00:00:00"/>
    <d v="2019-12-27T00:00:00"/>
    <s v="20h40"/>
    <x v="1"/>
    <s v="Tentative de suicide"/>
    <s v="Oui"/>
    <n v="22"/>
    <s v="Femme"/>
    <n v="55"/>
  </r>
  <r>
    <s v="190110-007"/>
    <n v="1"/>
    <s v="Verchères"/>
    <d v="2019-01-10T00:00:00"/>
    <d v="2019-01-10T00:00:00"/>
    <s v="05h45"/>
    <x v="1"/>
    <s v="P.38 (non-consentant)"/>
    <s v="Oui"/>
    <s v="68 mins"/>
    <s v="Homme"/>
    <n v="57"/>
  </r>
  <r>
    <s v="190512-023"/>
    <n v="1"/>
    <s v="Verchères"/>
    <d v="2019-05-12T00:00:00"/>
    <d v="2019-05-12T00:00:00"/>
    <s v="16h06"/>
    <x v="0"/>
    <s v="P.38 (non-consentant)"/>
    <s v="Oui"/>
    <n v="45"/>
    <s v="Homme"/>
    <n v="40"/>
  </r>
  <r>
    <s v="190526-022"/>
    <n v="1"/>
    <s v="Verchères"/>
    <d v="2019-05-26T00:00:00"/>
    <d v="2019-05-26T00:00:00"/>
    <s v="22h28"/>
    <x v="0"/>
    <s v="P.38 (non-consentant)"/>
    <s v="Oui"/>
    <n v="55"/>
    <s v="Homme"/>
    <n v="55"/>
  </r>
  <r>
    <s v="190528-026"/>
    <n v="1"/>
    <s v="Verchères"/>
    <d v="2019-05-28T00:00:00"/>
    <d v="2019-05-28T00:00:00"/>
    <s v="21h00"/>
    <x v="0"/>
    <s v="P.38 (non-consentant)"/>
    <s v="Oui"/>
    <n v="45"/>
    <s v="Femme"/>
    <n v="87"/>
  </r>
  <r>
    <s v="190717-043"/>
    <n v="1"/>
    <s v="Verchères"/>
    <d v="2019-07-17T00:00:00"/>
    <d v="2019-07-17T00:00:00"/>
    <s v="21h21"/>
    <x v="1"/>
    <s v="Tentative de suicide"/>
    <s v="Oui"/>
    <n v="37"/>
    <s v="Homme"/>
    <n v="26"/>
  </r>
  <r>
    <s v="190615-001a"/>
    <n v="1"/>
    <s v="Verchères"/>
    <d v="2019-06-15T00:00:00"/>
    <d v="2019-06-15T00:00:00"/>
    <m/>
    <x v="1"/>
    <s v="Absence de danger"/>
    <s v="Non"/>
    <m/>
    <s v="Femme"/>
    <n v="27"/>
  </r>
  <r>
    <s v="190612-007"/>
    <n v="1"/>
    <s v="Verchères"/>
    <d v="2019-06-12T00:00:00"/>
    <d v="2019-06-12T00:00:00"/>
    <s v="11H12"/>
    <x v="3"/>
    <s v="Absence de danger"/>
    <s v="Non"/>
    <m/>
    <s v="Femme"/>
    <n v="14"/>
  </r>
  <r>
    <s v="190811-021"/>
    <n v="1"/>
    <s v="Verchères"/>
    <d v="2019-08-11T00:00:00"/>
    <d v="2019-08-11T00:00:00"/>
    <s v="17h30"/>
    <x v="0"/>
    <s v="P.38 (non-consentant)"/>
    <s v="Oui"/>
    <n v="57"/>
    <s v="Homme"/>
    <n v="39"/>
  </r>
  <r>
    <s v="190528-027"/>
    <n v="1"/>
    <s v="Verchères"/>
    <d v="2019-05-28T00:00:00"/>
    <d v="2019-05-28T00:00:00"/>
    <s v="22h10"/>
    <x v="1"/>
    <s v="Danger faible"/>
    <s v="Oui"/>
    <n v="20"/>
    <s v="Homme"/>
    <n v="58"/>
  </r>
  <r>
    <s v="190517-015"/>
    <n v="1"/>
    <s v="Verchères"/>
    <d v="2019-05-17T00:00:00"/>
    <d v="2019-05-17T00:00:00"/>
    <s v="14h10"/>
    <x v="1"/>
    <m/>
    <s v="Oui"/>
    <n v="70"/>
    <s v="Femme"/>
    <n v="94"/>
  </r>
  <r>
    <s v="191104-006"/>
    <n v="1"/>
    <s v="Verchères"/>
    <d v="2019-11-04T00:00:00"/>
    <d v="2019-11-04T00:00:00"/>
    <s v="09h45"/>
    <x v="1"/>
    <s v="Tentative de suicide"/>
    <s v="Oui"/>
    <n v="52"/>
    <s v="Femme"/>
    <n v="55"/>
  </r>
  <r>
    <s v="190308-028"/>
    <n v="1"/>
    <s v="Verchères"/>
    <d v="2019-03-08T00:00:00"/>
    <d v="2019-03-08T00:00:00"/>
    <s v="21h23"/>
    <x v="3"/>
    <s v="Danger faible"/>
    <s v="Non"/>
    <m/>
    <s v="Femme"/>
    <n v="13"/>
  </r>
  <r>
    <s v="190304-030"/>
    <n v="1"/>
    <s v="Verchères"/>
    <d v="2019-03-06T00:00:00"/>
    <d v="2019-03-06T00:00:00"/>
    <m/>
    <x v="0"/>
    <s v="Absence de danger"/>
    <s v="Non"/>
    <m/>
    <s v="Femme"/>
    <n v="23"/>
  </r>
  <r>
    <s v="190227-034"/>
    <n v="1"/>
    <s v="Verchères"/>
    <d v="2019-02-27T00:00:00"/>
    <d v="2019-02-27T00:00:00"/>
    <s v="17h20"/>
    <x v="1"/>
    <m/>
    <s v="Oui"/>
    <n v="100"/>
    <s v="Homme"/>
    <n v="29"/>
  </r>
  <r>
    <s v="190222-008"/>
    <n v="1"/>
    <s v="Verchères"/>
    <d v="2019-02-22T00:00:00"/>
    <d v="2019-02-22T00:00:00"/>
    <s v="11h30"/>
    <x v="3"/>
    <s v="Danger modéré"/>
    <s v="Non"/>
    <m/>
    <s v="Homme"/>
    <n v="7"/>
  </r>
  <r>
    <s v="191231-014a"/>
    <n v="2"/>
    <s v="Beloeil"/>
    <d v="2019-12-31T00:00:00"/>
    <d v="2019-12-31T00:00:00"/>
    <s v="14h06"/>
    <x v="0"/>
    <s v="Tentative de suicide"/>
    <s v="Oui"/>
    <n v="32"/>
    <s v="Homme"/>
    <n v="51"/>
  </r>
  <r>
    <s v="191218-003"/>
    <n v="2"/>
    <s v="Beloeil"/>
    <d v="2019-12-18T00:00:00"/>
    <d v="2019-12-18T00:00:00"/>
    <s v="00h11"/>
    <x v="3"/>
    <s v="Danger faible"/>
    <s v="Non"/>
    <m/>
    <s v="Femme"/>
    <n v="13"/>
  </r>
  <r>
    <s v="191217-039"/>
    <n v="2"/>
    <s v="Beloeil"/>
    <d v="2019-12-17T00:00:00"/>
    <d v="2019-12-17T00:00:00"/>
    <s v="22h24"/>
    <x v="0"/>
    <s v="Absence de danger"/>
    <s v="Non"/>
    <m/>
    <s v="Homme"/>
    <n v="38"/>
  </r>
  <r>
    <s v="191214-005"/>
    <n v="2"/>
    <s v="Beloeil"/>
    <d v="2019-12-14T00:00:00"/>
    <d v="2019-12-14T00:00:00"/>
    <s v="10h56"/>
    <x v="0"/>
    <s v="Danger faible"/>
    <s v="Non"/>
    <m/>
    <s v="Homme"/>
    <n v="48"/>
  </r>
  <r>
    <s v="191214-021"/>
    <n v="2"/>
    <s v="Beloeil"/>
    <d v="2019-12-14T00:00:00"/>
    <d v="2019-12-14T00:00:00"/>
    <m/>
    <x v="0"/>
    <s v="Absence de danger"/>
    <s v="Non"/>
    <m/>
    <s v="Homme"/>
    <n v="24"/>
  </r>
  <r>
    <s v="191213-027"/>
    <n v="2"/>
    <s v="Beloeil"/>
    <d v="2019-12-13T00:00:00"/>
    <d v="2019-12-13T00:00:00"/>
    <s v="18h00"/>
    <x v="0"/>
    <s v="P.38 (non-consentant)"/>
    <s v="Oui"/>
    <n v="40"/>
    <s v="Femme"/>
    <n v="21"/>
  </r>
  <r>
    <s v="191213-009"/>
    <n v="2"/>
    <s v="Beloeil"/>
    <d v="2019-12-13T00:00:00"/>
    <d v="2019-12-13T00:00:00"/>
    <s v="10h40"/>
    <x v="0"/>
    <s v="Danger faible"/>
    <s v="Non"/>
    <m/>
    <s v="Homme"/>
    <n v="49"/>
  </r>
  <r>
    <s v="191212-033"/>
    <n v="2"/>
    <s v="Beloeil"/>
    <d v="2019-12-12T00:00:00"/>
    <d v="2019-12-12T00:00:00"/>
    <s v="23h45"/>
    <x v="0"/>
    <s v="Absence de danger"/>
    <s v="Non"/>
    <m/>
    <s v="Femme"/>
    <n v="66"/>
  </r>
  <r>
    <s v="191209-022"/>
    <n v="2"/>
    <s v="Beloeil"/>
    <d v="2019-12-09T00:00:00"/>
    <d v="2019-12-09T00:00:00"/>
    <s v="15h15"/>
    <x v="1"/>
    <s v="P.38 (non-consentant)"/>
    <s v="Oui"/>
    <n v="45"/>
    <s v="Femme"/>
    <n v="15"/>
  </r>
  <r>
    <s v="191209-021"/>
    <n v="2"/>
    <s v="Beloeil"/>
    <d v="2019-12-09T00:00:00"/>
    <d v="2019-12-09T00:00:00"/>
    <s v="16h35"/>
    <x v="0"/>
    <s v="P.38 (non-consentant)"/>
    <s v="Oui"/>
    <m/>
    <s v="Homme"/>
    <n v="42"/>
  </r>
  <r>
    <s v="191208-006"/>
    <n v="2"/>
    <s v="Beloeil"/>
    <d v="2019-12-08T00:00:00"/>
    <d v="2019-12-08T00:00:00"/>
    <s v="11h45"/>
    <x v="0"/>
    <s v="Danger faible"/>
    <s v="Non"/>
    <m/>
    <s v="Homme"/>
    <n v="54"/>
  </r>
  <r>
    <s v="191204-010"/>
    <n v="2"/>
    <s v="Beloeil"/>
    <d v="2019-12-04T00:00:00"/>
    <d v="2019-12-04T00:00:00"/>
    <s v="11h00"/>
    <x v="0"/>
    <s v="Danger faible"/>
    <s v="Non"/>
    <m/>
    <s v="Homme"/>
    <n v="29"/>
  </r>
  <r>
    <s v="191202-009"/>
    <n v="2"/>
    <s v="Beloeil"/>
    <d v="2019-12-02T00:00:00"/>
    <d v="2019-12-02T00:00:00"/>
    <s v="12h30"/>
    <x v="3"/>
    <s v="Danger faible"/>
    <s v="Non"/>
    <m/>
    <s v="Homme"/>
    <n v="16"/>
  </r>
  <r>
    <s v="191128-026"/>
    <n v="2"/>
    <s v="Beloeil"/>
    <d v="2019-11-28T00:00:00"/>
    <d v="2019-11-28T00:00:00"/>
    <s v="17h15"/>
    <x v="0"/>
    <s v="Danger modéré"/>
    <s v="Non"/>
    <m/>
    <s v="Femme"/>
    <n v="42"/>
  </r>
  <r>
    <s v="191128-045"/>
    <n v="2"/>
    <s v="Beloeil"/>
    <d v="2019-11-28T00:00:00"/>
    <d v="2019-11-28T00:00:00"/>
    <s v="19h30"/>
    <x v="0"/>
    <s v="Danger faible"/>
    <s v="Non"/>
    <m/>
    <s v="Homme"/>
    <n v="58"/>
  </r>
  <r>
    <s v="191117-009"/>
    <n v="2"/>
    <s v="Beloeil"/>
    <d v="2019-11-17T00:00:00"/>
    <d v="2019-11-17T00:00:00"/>
    <s v="12h25"/>
    <x v="0"/>
    <s v="P.38 (non-consentant)"/>
    <s v="Oui"/>
    <n v="36"/>
    <s v="Homme"/>
    <n v="28"/>
  </r>
  <r>
    <s v="191116-015"/>
    <n v="2"/>
    <s v="Beloeil"/>
    <d v="2019-11-16T00:00:00"/>
    <d v="2019-11-16T00:00:00"/>
    <s v="16h15"/>
    <x v="0"/>
    <s v="Danger faible"/>
    <s v="Non"/>
    <m/>
    <s v="Homme"/>
    <n v="28"/>
  </r>
  <r>
    <s v="191110-007"/>
    <n v="2"/>
    <s v="Beloeil"/>
    <d v="2019-11-10T00:00:00"/>
    <d v="2019-11-10T00:00:00"/>
    <s v="08h40"/>
    <x v="0"/>
    <s v="Danger faible"/>
    <s v="Non"/>
    <m/>
    <s v="Homme"/>
    <n v="40"/>
  </r>
  <r>
    <s v="191107-021"/>
    <n v="2"/>
    <s v="Beloeil"/>
    <d v="2019-11-07T00:00:00"/>
    <d v="2019-11-07T00:00:00"/>
    <s v="17h18"/>
    <x v="3"/>
    <s v="P.38 (non-consentant)"/>
    <s v="Oui"/>
    <n v="30"/>
    <s v="Femme"/>
    <n v="17"/>
  </r>
  <r>
    <s v="191107-034"/>
    <n v="2"/>
    <s v="Beloeil"/>
    <d v="2019-11-07T00:00:00"/>
    <d v="2019-11-07T00:00:00"/>
    <s v="21H31"/>
    <x v="0"/>
    <s v="P.38 (non-consentant)"/>
    <s v="Oui"/>
    <n v="49"/>
    <s v="Femme"/>
    <n v="48"/>
  </r>
  <r>
    <s v="191106-017"/>
    <n v="2"/>
    <s v="Beloeil"/>
    <d v="2019-11-06T00:00:00"/>
    <d v="2019-11-06T00:00:00"/>
    <s v="14h45"/>
    <x v="3"/>
    <s v="absence de transport"/>
    <s v="Non"/>
    <m/>
    <s v="Femme"/>
    <n v="17"/>
  </r>
  <r>
    <s v="191105-030A"/>
    <n v="2"/>
    <s v="Beloeil"/>
    <d v="2019-11-05T00:00:00"/>
    <d v="2019-11-05T00:00:00"/>
    <s v="23H20"/>
    <x v="3"/>
    <s v="absence de transport"/>
    <s v="Non"/>
    <m/>
    <s v="Femme"/>
    <n v="17"/>
  </r>
  <r>
    <s v="191027-030"/>
    <n v="2"/>
    <s v="Beloeil"/>
    <d v="2019-10-27T00:00:00"/>
    <d v="2019-10-27T00:00:00"/>
    <s v="00h00"/>
    <x v="0"/>
    <s v="Danger grave et immédiat"/>
    <s v="Oui"/>
    <n v="25"/>
    <s v="Femme"/>
    <n v="18"/>
  </r>
  <r>
    <s v="191023-032"/>
    <n v="2"/>
    <s v="Beloeil"/>
    <d v="2019-10-23T00:00:00"/>
    <d v="2019-10-23T00:00:00"/>
    <s v="22h14"/>
    <x v="0"/>
    <s v="P.38 (non-consentant)"/>
    <s v="Oui"/>
    <n v="35"/>
    <s v="Femme"/>
    <n v="48"/>
  </r>
  <r>
    <s v="191022-038"/>
    <n v="2"/>
    <s v="Beloeil"/>
    <d v="2019-10-21T00:00:00"/>
    <d v="2019-10-21T00:00:00"/>
    <s v="23h30"/>
    <x v="0"/>
    <s v="Danger faible"/>
    <s v="Non"/>
    <m/>
    <s v="Homme"/>
    <n v="30"/>
  </r>
  <r>
    <s v="191019-036"/>
    <n v="2"/>
    <s v="Beloeil"/>
    <d v="2019-10-19T00:00:00"/>
    <d v="2019-10-19T00:00:00"/>
    <s v="23h36"/>
    <x v="0"/>
    <s v="Danger faible"/>
    <s v="Non"/>
    <m/>
    <s v="Homme"/>
    <n v="29"/>
  </r>
  <r>
    <s v="191015-009"/>
    <n v="2"/>
    <s v="Beloeil"/>
    <d v="2019-10-15T00:00:00"/>
    <d v="2019-10-15T00:00:00"/>
    <s v="09h30"/>
    <x v="0"/>
    <s v="Danger grave mais non immédiat"/>
    <s v="Oui"/>
    <n v="28"/>
    <s v="Femme"/>
    <n v="74"/>
  </r>
  <r>
    <s v="191006-018"/>
    <n v="2"/>
    <s v="Beloeil"/>
    <d v="2019-10-06T00:00:00"/>
    <d v="2019-10-06T00:00:00"/>
    <s v="20h35"/>
    <x v="0"/>
    <s v="P.38 (non-consentant)"/>
    <s v="Oui"/>
    <n v="20"/>
    <s v="Homme"/>
    <n v="24"/>
  </r>
  <r>
    <s v="191005-017"/>
    <n v="2"/>
    <s v="Beloeil"/>
    <d v="2019-10-05T00:00:00"/>
    <d v="2019-10-05T00:00:00"/>
    <s v="16h31"/>
    <x v="0"/>
    <s v="Danger faible"/>
    <s v="Non"/>
    <m/>
    <s v="Femme"/>
    <n v="53"/>
  </r>
  <r>
    <s v="191002-030"/>
    <n v="2"/>
    <s v="Beloeil"/>
    <d v="2019-10-02T00:00:00"/>
    <d v="2019-10-02T00:00:00"/>
    <s v="20h10"/>
    <x v="0"/>
    <s v="P.38 (non-consentant)"/>
    <s v="Oui"/>
    <n v="25"/>
    <s v="Femme"/>
    <n v="53"/>
  </r>
  <r>
    <s v="190926-022"/>
    <n v="2"/>
    <s v="Beloeil"/>
    <d v="2019-09-26T00:00:00"/>
    <d v="2019-09-26T00:00:00"/>
    <s v="16h30"/>
    <x v="0"/>
    <s v="Absence de danger"/>
    <s v="Non"/>
    <m/>
    <s v="Homme"/>
    <n v="27"/>
  </r>
  <r>
    <s v="190926-03"/>
    <n v="2"/>
    <s v="Beloeil"/>
    <d v="2019-09-26T00:00:00"/>
    <d v="2019-09-26T00:00:00"/>
    <s v="20h30"/>
    <x v="1"/>
    <m/>
    <s v="Oui"/>
    <n v="26"/>
    <s v="Homme"/>
    <n v="32"/>
  </r>
  <r>
    <s v="190920-016"/>
    <n v="2"/>
    <s v="Beloeil"/>
    <d v="2019-09-20T00:00:00"/>
    <d v="2019-09-20T00:00:00"/>
    <s v="13h23"/>
    <x v="0"/>
    <s v="Absence de danger"/>
    <s v="Non"/>
    <m/>
    <s v="Femme"/>
    <n v="27"/>
  </r>
  <r>
    <s v="190916-035"/>
    <n v="2"/>
    <s v="Beloeil"/>
    <d v="2019-09-16T00:00:00"/>
    <d v="2019-09-16T00:00:00"/>
    <s v="23h00"/>
    <x v="1"/>
    <s v="Tentative de suicide"/>
    <s v="Oui"/>
    <n v="30"/>
    <s v="Femme"/>
    <n v="48"/>
  </r>
  <r>
    <s v="190915-005"/>
    <n v="2"/>
    <s v="Beloeil"/>
    <d v="2019-09-15T00:00:00"/>
    <d v="2019-09-15T00:00:00"/>
    <s v="07h40"/>
    <x v="1"/>
    <s v="P.38 (non-consentant)"/>
    <s v="Oui"/>
    <n v="30"/>
    <s v="Homme"/>
    <n v="76"/>
  </r>
  <r>
    <s v="190910-019"/>
    <n v="2"/>
    <s v="Beloeil"/>
    <d v="2019-09-10T00:00:00"/>
    <d v="2019-09-10T00:00:00"/>
    <s v="16h05"/>
    <x v="2"/>
    <s v="Danger faible"/>
    <s v="Non"/>
    <m/>
    <s v="Femme"/>
    <n v="53"/>
  </r>
  <r>
    <s v="190907-019"/>
    <n v="2"/>
    <s v="Beloeil"/>
    <d v="2019-09-07T00:00:00"/>
    <d v="2019-09-07T00:00:00"/>
    <s v="13h45"/>
    <x v="1"/>
    <s v="Tentative de suicide"/>
    <s v="Oui"/>
    <n v="43"/>
    <s v="Homme"/>
    <n v="66"/>
  </r>
  <r>
    <s v="190904-025"/>
    <n v="2"/>
    <s v="Beloeil"/>
    <d v="2019-09-04T00:00:00"/>
    <d v="2019-09-04T00:00:00"/>
    <s v="20h15"/>
    <x v="1"/>
    <s v="P.38 (non-consentant)"/>
    <s v="Oui"/>
    <n v="38"/>
    <s v="Homme"/>
    <n v="33"/>
  </r>
  <r>
    <s v="190903-033"/>
    <n v="2"/>
    <s v="Beloeil"/>
    <d v="2019-09-03T00:00:00"/>
    <d v="2019-09-03T00:00:00"/>
    <s v="16h20"/>
    <x v="1"/>
    <s v="Danger faible"/>
    <s v="Non"/>
    <m/>
    <s v="Femme"/>
    <n v="23"/>
  </r>
  <r>
    <s v="190901-025"/>
    <n v="2"/>
    <s v="Beloeil"/>
    <d v="2019-09-01T00:00:00"/>
    <d v="2019-09-01T00:00:00"/>
    <s v="16h55"/>
    <x v="1"/>
    <s v="Tentative de suicide"/>
    <s v="Oui"/>
    <n v="47"/>
    <s v="Homme"/>
    <n v="24"/>
  </r>
  <r>
    <s v="190823-028"/>
    <n v="2"/>
    <s v="Beloeil"/>
    <d v="2019-08-28T00:00:00"/>
    <d v="2019-08-28T00:00:00"/>
    <s v="18h20"/>
    <x v="1"/>
    <s v="Tentative de suicide"/>
    <s v="Oui"/>
    <m/>
    <s v="Femme"/>
    <n v="42"/>
  </r>
  <r>
    <s v="190826-035"/>
    <n v="2"/>
    <s v="Beloeil"/>
    <d v="2019-08-26T00:00:00"/>
    <d v="2019-08-26T00:00:00"/>
    <s v="02h00"/>
    <x v="1"/>
    <s v="P.38 (non-consentant)"/>
    <s v="Oui"/>
    <n v="48"/>
    <s v="Homme"/>
    <n v="15"/>
  </r>
  <r>
    <s v="190826-017"/>
    <n v="2"/>
    <s v="Beloeil"/>
    <d v="2019-08-26T00:00:00"/>
    <d v="2019-08-26T00:00:00"/>
    <s v="15h30"/>
    <x v="3"/>
    <s v="Absence de danger"/>
    <s v="Non"/>
    <m/>
    <s v="Homme"/>
    <n v="9"/>
  </r>
  <r>
    <s v="190821-002"/>
    <n v="2"/>
    <s v="Beloeil"/>
    <d v="2019-08-21T00:00:00"/>
    <d v="2019-08-21T00:00:00"/>
    <s v="02h20"/>
    <x v="1"/>
    <s v="Danger modéré"/>
    <s v="Oui"/>
    <n v="27"/>
    <s v="Femme"/>
    <n v="25"/>
  </r>
  <r>
    <s v="190819-012"/>
    <n v="2"/>
    <s v="Beloeil"/>
    <d v="2019-08-20T00:00:00"/>
    <d v="2019-08-20T00:00:00"/>
    <s v="08h00"/>
    <x v="0"/>
    <s v="Danger faible"/>
    <s v="Non"/>
    <m/>
    <s v="Homme"/>
    <n v="57"/>
  </r>
  <r>
    <s v="180816-005"/>
    <n v="2"/>
    <s v="Beloeil"/>
    <d v="2019-08-16T00:00:00"/>
    <d v="2019-08-16T00:00:00"/>
    <s v="06h45"/>
    <x v="1"/>
    <s v="Danger grave et immédiat"/>
    <s v="Oui"/>
    <n v="50"/>
    <s v="Femme"/>
    <n v="29"/>
  </r>
  <r>
    <s v="190816-030"/>
    <n v="2"/>
    <s v="Beloeil"/>
    <d v="2019-08-16T00:00:00"/>
    <d v="2019-08-16T00:00:00"/>
    <s v="15h30"/>
    <x v="4"/>
    <s v="P.38 (non-consentant)"/>
    <s v="Oui"/>
    <m/>
    <s v="Femme"/>
    <n v="51"/>
  </r>
  <r>
    <s v="190808-021"/>
    <n v="2"/>
    <s v="Beloeil"/>
    <d v="2019-08-08T00:00:00"/>
    <d v="2019-08-08T00:00:00"/>
    <s v="17h45"/>
    <x v="1"/>
    <s v="P.38 (non-consentant)"/>
    <s v="Oui"/>
    <n v="40"/>
    <s v="Femme"/>
    <n v="57"/>
  </r>
  <r>
    <s v="190802-002"/>
    <n v="2"/>
    <s v="Beloeil"/>
    <d v="2019-08-02T00:00:00"/>
    <d v="2019-08-02T00:00:00"/>
    <s v="03h30"/>
    <x v="1"/>
    <s v="Danger modéré"/>
    <s v="Oui"/>
    <n v="50"/>
    <s v="Homme"/>
    <n v="40"/>
  </r>
  <r>
    <s v="190731-030"/>
    <n v="2"/>
    <s v="Beloeil"/>
    <d v="2019-07-31T00:00:00"/>
    <d v="2019-07-31T00:00:00"/>
    <s v="21h12"/>
    <x v="1"/>
    <s v="P.38 (non-consentant)"/>
    <s v="Oui"/>
    <n v="70"/>
    <s v="Femme"/>
    <n v="17"/>
  </r>
  <r>
    <s v="190728-019"/>
    <n v="2"/>
    <s v="Beloeil"/>
    <d v="2019-07-28T00:00:00"/>
    <d v="2019-07-28T00:00:00"/>
    <s v="17h21"/>
    <x v="1"/>
    <s v="P.38 (non-consentant)"/>
    <s v="Oui"/>
    <n v="22"/>
    <s v="Homme"/>
    <n v="30"/>
  </r>
  <r>
    <s v="190717-023"/>
    <n v="2"/>
    <s v="Beloeil"/>
    <d v="2019-07-17T00:00:00"/>
    <d v="2019-07-17T00:00:00"/>
    <s v="14h55"/>
    <x v="1"/>
    <s v="Tentative de suicide"/>
    <s v="Oui"/>
    <n v="52"/>
    <s v="Homme"/>
    <n v="55"/>
  </r>
  <r>
    <s v="190715-002"/>
    <n v="2"/>
    <s v="Beloeil"/>
    <d v="2019-07-15T00:00:00"/>
    <d v="2019-07-15T00:00:00"/>
    <s v="02h45"/>
    <x v="1"/>
    <s v="P.38 (non-consentant)"/>
    <s v="Oui"/>
    <n v="24"/>
    <s v="Homme"/>
    <n v="39"/>
  </r>
  <r>
    <s v="190712-005"/>
    <n v="2"/>
    <s v="Beloeil"/>
    <d v="2019-07-12T00:00:00"/>
    <d v="2019-07-12T00:00:00"/>
    <s v="03H53"/>
    <x v="1"/>
    <s v="P.38 (non-consentant)"/>
    <s v="Oui"/>
    <n v="19"/>
    <s v="Homme"/>
    <n v="22"/>
  </r>
  <r>
    <s v="190711-028"/>
    <n v="2"/>
    <s v="Beloeil"/>
    <d v="2019-07-11T00:00:00"/>
    <d v="2019-07-11T00:00:00"/>
    <s v="19h26"/>
    <x v="1"/>
    <s v="P.38 (non-consentant)"/>
    <s v="Oui"/>
    <n v="31"/>
    <s v="Femme"/>
    <n v="40"/>
  </r>
  <r>
    <s v="190709-028"/>
    <n v="2"/>
    <s v="Beloeil"/>
    <d v="2019-07-09T00:00:00"/>
    <d v="2019-07-09T00:00:00"/>
    <s v="21h15"/>
    <x v="1"/>
    <s v="Danger grave et immédiat"/>
    <s v="Oui"/>
    <n v="26"/>
    <s v="Femme"/>
    <n v="57"/>
  </r>
  <r>
    <s v="190629-006"/>
    <n v="2"/>
    <s v="Beloeil"/>
    <d v="2019-06-29T00:00:00"/>
    <d v="2019-06-29T00:00:00"/>
    <s v="04H46"/>
    <x v="1"/>
    <s v="Danger modéré"/>
    <s v="Oui"/>
    <n v="51"/>
    <s v="Homme"/>
    <n v="19"/>
  </r>
  <r>
    <s v="190628-002"/>
    <n v="2"/>
    <s v="Beloeil"/>
    <d v="2019-06-28T00:00:00"/>
    <d v="2019-06-28T00:00:00"/>
    <s v="01H40"/>
    <x v="1"/>
    <s v="P.38 (non-consentant)"/>
    <s v="Oui"/>
    <s v="1H54"/>
    <s v="Homme"/>
    <n v="33"/>
  </r>
  <r>
    <s v="190626-038"/>
    <n v="2"/>
    <s v="Beloeil"/>
    <d v="2019-06-26T00:00:00"/>
    <d v="2019-06-26T00:00:00"/>
    <s v="22h44"/>
    <x v="1"/>
    <s v="Danger modéré"/>
    <s v="Oui"/>
    <n v="25"/>
    <s v="Homme"/>
    <n v="20"/>
  </r>
  <r>
    <s v="190625-022"/>
    <n v="2"/>
    <s v="Beloeil"/>
    <d v="2019-06-25T00:00:00"/>
    <d v="2019-06-25T00:00:00"/>
    <s v="17h20"/>
    <x v="1"/>
    <s v="P.38 (non-consentant)"/>
    <s v="Oui"/>
    <n v="40"/>
    <s v="Homme"/>
    <n v="39"/>
  </r>
  <r>
    <s v="190621-023a"/>
    <n v="2"/>
    <s v="Beloeil"/>
    <d v="2019-06-21T00:00:00"/>
    <d v="2019-06-21T00:00:00"/>
    <s v="15h33"/>
    <x v="1"/>
    <s v="P.38 (non-consentant)"/>
    <s v="Oui"/>
    <n v="26"/>
    <s v="Homme"/>
    <n v="88"/>
  </r>
  <r>
    <s v="190613-029"/>
    <n v="2"/>
    <s v="Beloeil"/>
    <d v="2019-06-13T00:00:00"/>
    <d v="2019-06-13T00:00:00"/>
    <s v="17h27"/>
    <x v="1"/>
    <s v="Danger grave et immédiat"/>
    <s v="Oui"/>
    <n v="21"/>
    <s v="Femme"/>
    <n v="55"/>
  </r>
  <r>
    <s v="190611-046"/>
    <n v="2"/>
    <s v="Beloeil"/>
    <d v="2019-06-11T00:00:00"/>
    <d v="2019-06-11T00:00:00"/>
    <s v="20H57"/>
    <x v="3"/>
    <s v="Danger faible"/>
    <s v="Non"/>
    <m/>
    <s v="Homme"/>
    <n v="15"/>
  </r>
  <r>
    <s v="190607-015"/>
    <n v="2"/>
    <s v="Beloeil"/>
    <d v="2019-06-07T00:00:00"/>
    <d v="2019-06-07T00:00:00"/>
    <s v="10h40"/>
    <x v="1"/>
    <s v="P.38 (non-consentant)"/>
    <s v="Oui"/>
    <n v="65"/>
    <s v="Homme"/>
    <n v="41"/>
  </r>
  <r>
    <s v="190604-029"/>
    <n v="2"/>
    <s v="Beloeil"/>
    <d v="2019-06-04T00:00:00"/>
    <d v="2019-06-04T00:00:00"/>
    <s v="17h28"/>
    <x v="1"/>
    <s v="P.38 (non-consentant)"/>
    <s v="Oui"/>
    <n v="40"/>
    <s v="Homme"/>
    <n v="41"/>
  </r>
  <r>
    <s v="190601-021"/>
    <n v="2"/>
    <s v="Beloeil"/>
    <d v="2019-06-01T00:00:00"/>
    <d v="2019-06-01T00:00:00"/>
    <s v="20h35"/>
    <x v="1"/>
    <s v="P.38 (non-consentant)"/>
    <s v="Oui"/>
    <n v="40"/>
    <s v="Homme"/>
    <n v="47"/>
  </r>
  <r>
    <s v="190531-035"/>
    <n v="2"/>
    <s v="Beloeil"/>
    <d v="2019-05-31T00:00:00"/>
    <d v="2019-05-31T00:00:00"/>
    <s v="21h19"/>
    <x v="3"/>
    <s v="Danger faible"/>
    <s v="Non"/>
    <m/>
    <s v="Femme"/>
    <n v="15"/>
  </r>
  <r>
    <s v="190527-020"/>
    <n v="2"/>
    <s v="Beloeil"/>
    <d v="2019-05-27T00:00:00"/>
    <d v="2019-05-27T00:00:00"/>
    <s v="20h25"/>
    <x v="1"/>
    <s v="P.38 (non-consentant)"/>
    <s v="Oui"/>
    <n v="48"/>
    <s v="Femme"/>
    <n v="23"/>
  </r>
  <r>
    <s v="190527-010"/>
    <n v="2"/>
    <s v="Beloeil"/>
    <d v="2019-05-27T00:00:00"/>
    <d v="2019-05-27T00:00:00"/>
    <s v="14h07"/>
    <x v="1"/>
    <m/>
    <s v="Oui"/>
    <n v="61"/>
    <s v="Homme"/>
    <n v="32"/>
  </r>
  <r>
    <s v="190525-006"/>
    <n v="2"/>
    <s v="Beloeil"/>
    <d v="2019-05-25T00:00:00"/>
    <d v="2019-05-25T00:00:00"/>
    <s v="07h26"/>
    <x v="1"/>
    <s v="Danger faible"/>
    <s v="Oui"/>
    <m/>
    <s v="Femme"/>
    <n v="65"/>
  </r>
  <r>
    <s v="190524-029"/>
    <n v="2"/>
    <s v="Beloeil"/>
    <d v="2019-05-24T00:00:00"/>
    <d v="2019-05-24T00:00:00"/>
    <s v="19h40"/>
    <x v="1"/>
    <s v="Tentative de suicide"/>
    <s v="Oui"/>
    <n v="33"/>
    <s v="Femme"/>
    <n v="55"/>
  </r>
  <r>
    <s v="190518-018"/>
    <n v="2"/>
    <s v="Beloeil"/>
    <d v="2019-05-18T00:00:00"/>
    <d v="2019-05-18T00:00:00"/>
    <s v="20h54"/>
    <x v="1"/>
    <s v="P.38 (non-consentant)"/>
    <s v="Oui"/>
    <n v="20"/>
    <s v="Homme"/>
    <n v="47"/>
  </r>
  <r>
    <s v="190511-017"/>
    <n v="2"/>
    <s v="Beloeil"/>
    <d v="2019-05-11T00:00:00"/>
    <d v="2019-05-11T00:00:00"/>
    <s v="17h27"/>
    <x v="1"/>
    <s v="P.38 (non-consentant)"/>
    <s v="Oui"/>
    <n v="20"/>
    <s v="Homme"/>
    <n v="66"/>
  </r>
  <r>
    <s v="190510-001"/>
    <n v="2"/>
    <s v="Beloeil"/>
    <d v="2019-05-10T00:00:00"/>
    <d v="2019-05-10T00:00:00"/>
    <s v="04h06"/>
    <x v="1"/>
    <s v="P.38 (non-consentant)"/>
    <s v="Oui"/>
    <m/>
    <s v="Femme"/>
    <n v="48"/>
  </r>
  <r>
    <s v="190510-004"/>
    <n v="2"/>
    <s v="Beloeil"/>
    <d v="2019-05-10T00:00:00"/>
    <d v="2019-05-10T00:00:00"/>
    <s v="07h56"/>
    <x v="1"/>
    <s v="P.38 (non-consentant)"/>
    <s v="Oui"/>
    <n v="26"/>
    <s v="Femme"/>
    <n v="29"/>
  </r>
  <r>
    <s v="190506-043"/>
    <n v="2"/>
    <s v="Beloeil"/>
    <d v="2019-05-06T00:00:00"/>
    <d v="2019-05-06T00:00:00"/>
    <s v="23h10"/>
    <x v="3"/>
    <m/>
    <s v="Non"/>
    <m/>
    <s v="Homme"/>
    <n v="15"/>
  </r>
  <r>
    <s v="190501-011"/>
    <n v="2"/>
    <s v="Beloeil"/>
    <d v="2019-05-02T00:00:00"/>
    <d v="2019-05-02T00:00:00"/>
    <s v="11h38"/>
    <x v="1"/>
    <s v="P.38 (non-consentant)"/>
    <s v="Oui"/>
    <n v="32"/>
    <s v="Homme"/>
    <n v="47"/>
  </r>
  <r>
    <s v="190429-008"/>
    <n v="2"/>
    <s v="Beloeil"/>
    <d v="2019-04-29T00:00:00"/>
    <d v="2019-04-29T00:00:00"/>
    <s v="10h22"/>
    <x v="1"/>
    <s v="Danger modéré"/>
    <m/>
    <m/>
    <s v="Homme"/>
    <n v="35"/>
  </r>
  <r>
    <s v="190428-013"/>
    <n v="2"/>
    <s v="Beloeil"/>
    <d v="2019-04-28T00:00:00"/>
    <d v="2019-04-28T00:00:00"/>
    <s v="18h13"/>
    <x v="0"/>
    <s v="Absence de danger"/>
    <s v="Non"/>
    <m/>
    <s v="Homme"/>
    <n v="28"/>
  </r>
  <r>
    <s v="190427-002"/>
    <n v="2"/>
    <s v="Beloeil"/>
    <d v="2019-04-27T00:00:00"/>
    <d v="2019-04-27T00:00:00"/>
    <s v="01h00"/>
    <x v="1"/>
    <s v="Tentative de suicide"/>
    <s v="Oui"/>
    <n v="30"/>
    <s v="Homme"/>
    <n v="60"/>
  </r>
  <r>
    <s v="190426-011"/>
    <n v="2"/>
    <s v="Beloeil"/>
    <d v="2019-04-26T00:00:00"/>
    <d v="2019-04-26T00:00:00"/>
    <s v="11h23"/>
    <x v="1"/>
    <s v="P.38 (non-consentant)"/>
    <s v="Oui"/>
    <n v="22"/>
    <s v="Homme"/>
    <n v="49"/>
  </r>
  <r>
    <s v="190421-023"/>
    <n v="2"/>
    <s v="Beloeil"/>
    <d v="2019-04-21T00:00:00"/>
    <d v="2019-04-21T00:00:00"/>
    <s v="19h00"/>
    <x v="1"/>
    <s v="P.38 (non-consentant)"/>
    <s v="Oui"/>
    <s v="?"/>
    <s v="Homme"/>
    <n v="24"/>
  </r>
  <r>
    <s v="190420-019"/>
    <n v="2"/>
    <s v="Beloeil"/>
    <d v="2019-04-20T00:00:00"/>
    <d v="2019-04-20T00:00:00"/>
    <s v="16h55"/>
    <x v="1"/>
    <s v="Danger faible"/>
    <s v="Non"/>
    <m/>
    <s v="Femme"/>
    <n v="56"/>
  </r>
  <r>
    <s v="190418-021"/>
    <n v="2"/>
    <s v="Beloeil"/>
    <d v="2019-04-18T00:00:00"/>
    <d v="2019-04-18T00:00:00"/>
    <s v="17h35"/>
    <x v="1"/>
    <s v="P.38 (non-consentant)"/>
    <s v="Oui"/>
    <s v="?"/>
    <s v="Femme"/>
    <n v="33"/>
  </r>
  <r>
    <s v="190417-022"/>
    <n v="2"/>
    <s v="Beloeil"/>
    <d v="2019-04-18T00:00:00"/>
    <d v="2019-04-18T00:00:00"/>
    <s v="18h16"/>
    <x v="1"/>
    <s v="P.38 (non-consentant)"/>
    <s v="Oui"/>
    <n v="52"/>
    <s v="Femme"/>
    <n v="49"/>
  </r>
  <r>
    <s v="190417-006"/>
    <n v="2"/>
    <s v="Beloeil"/>
    <d v="2019-04-17T00:00:00"/>
    <d v="2019-04-17T00:00:00"/>
    <s v="10h00"/>
    <x v="1"/>
    <s v="P.38 (non-consentant)"/>
    <s v="Oui"/>
    <n v="45"/>
    <s v="Homme"/>
    <n v="20"/>
  </r>
  <r>
    <s v="190412-030"/>
    <n v="2"/>
    <s v="Beloeil"/>
    <d v="2019-04-12T00:00:00"/>
    <d v="2019-04-12T00:00:00"/>
    <s v="23h06"/>
    <x v="1"/>
    <s v="P.38 (non-consentant)"/>
    <s v="Non"/>
    <m/>
    <s v="Femme"/>
    <n v="56"/>
  </r>
  <r>
    <s v="190411-025"/>
    <n v="2"/>
    <s v="Beloeil"/>
    <d v="2019-04-11T00:00:00"/>
    <d v="2019-04-11T00:00:00"/>
    <s v="22h23"/>
    <x v="1"/>
    <s v="P.38 (non-consentant)"/>
    <s v="Oui"/>
    <n v="27"/>
    <s v="Homme"/>
    <n v="32"/>
  </r>
  <r>
    <s v="190403-014"/>
    <n v="2"/>
    <s v="Beloeil"/>
    <d v="2019-04-03T00:00:00"/>
    <d v="2019-04-03T00:00:00"/>
    <s v="14h00"/>
    <x v="3"/>
    <s v="Absence de danger"/>
    <s v="Non"/>
    <m/>
    <s v="Femme"/>
    <n v="13"/>
  </r>
  <r>
    <s v="190331-011"/>
    <n v="2"/>
    <s v="Beloeil"/>
    <d v="2019-03-31T00:00:00"/>
    <d v="2019-03-31T00:00:00"/>
    <s v="20h15"/>
    <x v="1"/>
    <s v="P.38 (non-consentant)"/>
    <s v="Oui"/>
    <n v="45"/>
    <s v="Femme"/>
    <n v="24"/>
  </r>
  <r>
    <s v="190329-001"/>
    <n v="2"/>
    <s v="Beloeil"/>
    <d v="2019-03-29T00:00:00"/>
    <d v="2019-03-29T00:00:00"/>
    <s v="01h11"/>
    <x v="1"/>
    <s v="Danger faible"/>
    <s v="Non"/>
    <m/>
    <s v="Homme"/>
    <n v="38"/>
  </r>
  <r>
    <s v="190324-022"/>
    <n v="2"/>
    <s v="Beloeil"/>
    <d v="2019-03-24T00:00:00"/>
    <d v="2019-03-24T00:00:00"/>
    <s v="23h40"/>
    <x v="1"/>
    <s v="Danger grave et immédiat"/>
    <s v="Oui"/>
    <n v="15"/>
    <s v="Femme"/>
    <n v="33"/>
  </r>
  <r>
    <s v="190323-003"/>
    <n v="2"/>
    <s v="Beloeil"/>
    <d v="2019-03-23T00:00:00"/>
    <d v="2019-03-23T00:00:00"/>
    <s v="01h13"/>
    <x v="1"/>
    <s v="Tentative de suicide"/>
    <s v="Oui"/>
    <n v="50"/>
    <s v="Femme"/>
    <n v="48"/>
  </r>
  <r>
    <s v="190304-032"/>
    <n v="2"/>
    <s v="Beloeil"/>
    <d v="2019-03-06T00:00:00"/>
    <d v="2019-03-06T00:00:00"/>
    <s v="23h30"/>
    <x v="1"/>
    <s v="P.38 (non-consentant)"/>
    <s v="Oui"/>
    <n v="85"/>
    <s v="Homme"/>
    <n v="19"/>
  </r>
  <r>
    <s v="190302-004"/>
    <n v="2"/>
    <s v="Beloeil"/>
    <d v="2019-03-05T00:00:00"/>
    <d v="2019-03-05T00:00:00"/>
    <s v="04h20"/>
    <x v="1"/>
    <s v="Danger grave et immédiat"/>
    <s v="Oui"/>
    <n v="71"/>
    <s v="Femme"/>
    <n v="35"/>
  </r>
  <r>
    <s v="190206-015"/>
    <n v="2"/>
    <s v="Beloeil"/>
    <d v="2019-02-06T00:00:00"/>
    <d v="2019-02-06T00:00:00"/>
    <s v="12h00"/>
    <x v="2"/>
    <s v="Absence de danger"/>
    <s v="Non"/>
    <m/>
    <s v="Femme"/>
    <n v="28"/>
  </r>
  <r>
    <s v="190204-032"/>
    <n v="2"/>
    <s v="Beloeil"/>
    <d v="2019-02-04T00:00:00"/>
    <d v="2019-02-04T00:00:00"/>
    <s v="22h30"/>
    <x v="1"/>
    <s v="P.38 (non-consentant)"/>
    <s v="Oui"/>
    <n v="12"/>
    <s v="Homme"/>
    <n v="37"/>
  </r>
  <r>
    <s v="190127-08"/>
    <n v="2"/>
    <s v="Beloeil"/>
    <d v="2019-01-27T00:00:00"/>
    <d v="2019-01-27T00:00:00"/>
    <s v="13h45"/>
    <x v="1"/>
    <s v="Danger modéré"/>
    <s v="Oui"/>
    <n v="40"/>
    <s v="Femme"/>
    <n v="19"/>
  </r>
  <r>
    <s v="190125-021"/>
    <n v="2"/>
    <s v="Beloeil"/>
    <d v="2019-01-25T00:00:00"/>
    <d v="2019-01-25T00:00:00"/>
    <s v="16h40"/>
    <x v="1"/>
    <s v="P.38 (non-consentant)"/>
    <s v="Oui"/>
    <n v="39"/>
    <s v="Homme"/>
    <n v="32"/>
  </r>
  <r>
    <s v="191230-014"/>
    <n v="2"/>
    <s v="McMasterville"/>
    <d v="2019-12-30T00:00:00"/>
    <d v="2019-12-30T00:00:00"/>
    <s v="16h30"/>
    <x v="0"/>
    <s v="Absence de danger"/>
    <s v="Non"/>
    <m/>
    <s v="Homme"/>
    <n v="27"/>
  </r>
  <r>
    <s v="191224-016a"/>
    <n v="2"/>
    <s v="McMasterville"/>
    <d v="2019-12-24T00:00:00"/>
    <d v="2019-12-24T00:00:00"/>
    <s v="22h00"/>
    <x v="0"/>
    <s v="P.38 (non-consentant)"/>
    <s v="Oui"/>
    <n v="32"/>
    <s v="Femme"/>
    <n v="34"/>
  </r>
  <r>
    <s v="191217-035"/>
    <n v="2"/>
    <s v="McMasterville"/>
    <d v="2019-12-17T00:00:00"/>
    <d v="2019-12-17T00:00:00"/>
    <s v="22H10"/>
    <x v="0"/>
    <s v="Danger faible"/>
    <s v="Non"/>
    <m/>
    <s v="Homme"/>
    <n v="27"/>
  </r>
  <r>
    <s v="191213-007"/>
    <n v="2"/>
    <s v="McMasterville"/>
    <d v="2019-12-13T00:00:00"/>
    <d v="2019-12-13T00:00:00"/>
    <s v="10h08"/>
    <x v="0"/>
    <s v="Danger faible"/>
    <s v="Non"/>
    <m/>
    <s v="Femme"/>
    <n v="21"/>
  </r>
  <r>
    <s v="191206-001"/>
    <n v="2"/>
    <s v="McMasterville"/>
    <d v="2019-12-06T00:00:00"/>
    <d v="2019-12-06T00:00:00"/>
    <s v="03h13"/>
    <x v="0"/>
    <s v="Danger faible"/>
    <s v="Non"/>
    <m/>
    <s v="Homme"/>
    <n v="24"/>
  </r>
  <r>
    <s v="191109-010"/>
    <n v="2"/>
    <s v="McMasterville"/>
    <d v="2019-11-09T00:00:00"/>
    <d v="2019-11-09T00:00:00"/>
    <s v="09h30"/>
    <x v="0"/>
    <s v="P.38 (non-consentant)"/>
    <s v="Oui"/>
    <n v="33"/>
    <s v="Homme"/>
    <n v="30"/>
  </r>
  <r>
    <s v="191010-025"/>
    <n v="2"/>
    <s v="McMasterville"/>
    <d v="2019-10-10T00:00:00"/>
    <d v="2019-10-10T00:00:00"/>
    <s v="18h02"/>
    <x v="3"/>
    <s v="Absence de danger"/>
    <s v="Non"/>
    <m/>
    <s v="Homme"/>
    <n v="13"/>
  </r>
  <r>
    <s v="190925-017"/>
    <n v="2"/>
    <s v="McMasterville"/>
    <d v="2019-09-25T00:00:00"/>
    <d v="2019-09-25T00:00:00"/>
    <s v="14h27"/>
    <x v="2"/>
    <s v="Danger grave mais non immédiat"/>
    <s v="Oui"/>
    <n v="30"/>
    <s v="Homme"/>
    <n v="63"/>
  </r>
  <r>
    <s v="190916-027"/>
    <n v="2"/>
    <s v="McMasterville"/>
    <d v="2019-09-16T00:00:00"/>
    <d v="2019-09-16T00:00:00"/>
    <s v="18h46"/>
    <x v="0"/>
    <s v="P.38 (non-consentant)"/>
    <s v="Oui"/>
    <n v="25"/>
    <s v="Homme"/>
    <n v="41"/>
  </r>
  <r>
    <s v="190910-028"/>
    <n v="2"/>
    <s v="McMasterville"/>
    <d v="2019-09-10T00:00:00"/>
    <d v="2019-09-10T00:00:00"/>
    <s v="23h45"/>
    <x v="2"/>
    <s v="Danger faible"/>
    <s v="Non"/>
    <m/>
    <s v="Femme"/>
    <n v="71"/>
  </r>
  <r>
    <s v="190826-020"/>
    <n v="2"/>
    <s v="McMasterville"/>
    <d v="2019-08-26T00:00:00"/>
    <d v="2019-08-26T00:00:00"/>
    <s v="18h06"/>
    <x v="1"/>
    <s v="Danger grave et immédiat"/>
    <s v="Oui"/>
    <m/>
    <s v="Homme"/>
    <n v="30"/>
  </r>
  <r>
    <s v="190825-001"/>
    <n v="2"/>
    <s v="McMasterville"/>
    <d v="2019-08-25T00:00:00"/>
    <d v="2019-08-25T00:00:00"/>
    <s v="00h50"/>
    <x v="1"/>
    <s v="Tentative de suicide"/>
    <s v="Oui"/>
    <n v="30"/>
    <s v="Homme"/>
    <n v="27"/>
  </r>
  <r>
    <s v="190819-026"/>
    <n v="2"/>
    <s v="McMasterville"/>
    <d v="2019-08-20T00:00:00"/>
    <d v="2019-08-20T00:00:00"/>
    <s v="00h00"/>
    <x v="1"/>
    <s v="Danger grave et immédiat"/>
    <s v="Oui"/>
    <n v="33"/>
    <s v="Homme"/>
    <n v="19"/>
  </r>
  <r>
    <s v="190811-003"/>
    <n v="2"/>
    <s v="McMasterville"/>
    <d v="2019-08-11T00:00:00"/>
    <d v="2019-08-11T00:00:00"/>
    <s v="01h42"/>
    <x v="1"/>
    <s v="P.38 (non-consentant)"/>
    <s v="Oui"/>
    <n v="18"/>
    <s v="Homme"/>
    <n v="37"/>
  </r>
  <r>
    <s v="190810-015"/>
    <n v="2"/>
    <s v="McMasterville"/>
    <d v="2019-08-10T00:00:00"/>
    <d v="2019-08-10T00:00:00"/>
    <s v="19h43"/>
    <x v="1"/>
    <s v="P.38 (non-consentant)"/>
    <s v="Oui"/>
    <n v="32"/>
    <s v="Homme"/>
    <n v="62"/>
  </r>
  <r>
    <s v="190808-020"/>
    <n v="2"/>
    <s v="McMasterville"/>
    <d v="2019-08-08T00:00:00"/>
    <d v="2019-08-08T00:00:00"/>
    <s v="17h19"/>
    <x v="1"/>
    <s v="P.38 (non-consentant)"/>
    <s v="Oui"/>
    <n v="32"/>
    <s v="Homme"/>
    <n v="53"/>
  </r>
  <r>
    <s v="190808-022a"/>
    <n v="2"/>
    <s v="McMasterville"/>
    <d v="2019-08-08T00:00:00"/>
    <d v="2019-08-08T00:00:00"/>
    <s v="18h00"/>
    <x v="1"/>
    <s v="P.38 (non-consentant)"/>
    <s v="Oui"/>
    <n v="46"/>
    <s v="Homme"/>
    <n v="27"/>
  </r>
  <r>
    <s v="190802-006"/>
    <n v="2"/>
    <s v="McMasterville"/>
    <d v="2019-08-02T00:00:00"/>
    <d v="2019-08-02T00:00:00"/>
    <s v="09h23"/>
    <x v="1"/>
    <s v="P.38 (non-consentant)"/>
    <s v="Oui"/>
    <n v="52"/>
    <s v="Homme"/>
    <n v="62"/>
  </r>
  <r>
    <s v="190801-003"/>
    <n v="2"/>
    <s v="McMasterville"/>
    <d v="2019-08-01T00:00:00"/>
    <d v="2019-08-01T00:00:00"/>
    <s v="2h30"/>
    <x v="1"/>
    <s v="P.38 (non-consentant)"/>
    <s v="Oui"/>
    <n v="38"/>
    <s v="Homme"/>
    <n v="26"/>
  </r>
  <r>
    <s v="190801-028a"/>
    <n v="2"/>
    <s v="McMasterville"/>
    <d v="2019-08-01T00:00:00"/>
    <d v="2019-08-01T00:00:00"/>
    <s v="20h45"/>
    <x v="0"/>
    <s v="P.38 (non-consentant)"/>
    <s v="Oui"/>
    <n v="36"/>
    <s v="Homme"/>
    <n v="53"/>
  </r>
  <r>
    <s v="190720-010"/>
    <n v="2"/>
    <s v="McMasterville"/>
    <d v="2019-07-20T00:00:00"/>
    <d v="2019-07-20T00:00:00"/>
    <s v="14h36"/>
    <x v="1"/>
    <s v="Danger modéré"/>
    <s v="Non"/>
    <m/>
    <s v="Femme"/>
    <n v="42"/>
  </r>
  <r>
    <s v="190602-023"/>
    <n v="2"/>
    <s v="McMasterville"/>
    <d v="2019-06-02T00:00:00"/>
    <d v="2019-06-02T00:00:00"/>
    <s v="23h51"/>
    <x v="1"/>
    <m/>
    <s v="Oui"/>
    <n v="45"/>
    <s v="Homme"/>
    <n v="22"/>
  </r>
  <r>
    <s v="190522-013"/>
    <n v="2"/>
    <s v="McMasterville"/>
    <d v="2019-05-22T00:00:00"/>
    <d v="2019-05-22T00:00:00"/>
    <s v="14h20"/>
    <x v="1"/>
    <s v="Danger grave et immédiat"/>
    <s v="Oui"/>
    <n v="64"/>
    <s v="Homme"/>
    <n v="30"/>
  </r>
  <r>
    <s v="190514-013"/>
    <n v="2"/>
    <s v="McMasterville"/>
    <d v="2019-05-14T00:00:00"/>
    <d v="2019-05-14T00:00:00"/>
    <s v="12h20"/>
    <x v="1"/>
    <s v="P.38 (non-consentant)"/>
    <s v="Oui"/>
    <n v="20"/>
    <s v="Homme"/>
    <n v="79"/>
  </r>
  <r>
    <s v="190514-025"/>
    <n v="2"/>
    <s v="McMasterville"/>
    <d v="2019-05-14T00:00:00"/>
    <d v="2019-05-14T00:00:00"/>
    <s v="18h38"/>
    <x v="1"/>
    <s v="Danger faible"/>
    <s v="Oui"/>
    <m/>
    <s v="Homme"/>
    <n v="77"/>
  </r>
  <r>
    <s v="190512-020"/>
    <n v="2"/>
    <s v="McMasterville"/>
    <d v="2019-05-12T00:00:00"/>
    <d v="2019-05-12T00:00:00"/>
    <s v="16h28"/>
    <x v="1"/>
    <s v="P.38 (non-consentant)"/>
    <s v="Oui"/>
    <n v="16"/>
    <s v="Homme"/>
    <n v="31"/>
  </r>
  <r>
    <s v="190429-009"/>
    <n v="2"/>
    <s v="McMasterville"/>
    <d v="2019-04-29T00:00:00"/>
    <d v="2019-04-29T00:00:00"/>
    <s v="09h38"/>
    <x v="1"/>
    <m/>
    <s v="Oui"/>
    <m/>
    <s v="Femme"/>
    <n v="38"/>
  </r>
  <r>
    <s v="190421-001"/>
    <n v="2"/>
    <s v="McMasterville"/>
    <d v="2019-04-21T00:00:00"/>
    <d v="2019-04-21T00:00:00"/>
    <s v="01h09"/>
    <x v="1"/>
    <s v="P.38 (non-consentant)"/>
    <s v="Oui"/>
    <n v="38"/>
    <s v="Femme"/>
    <n v="22"/>
  </r>
  <r>
    <s v="190419-001"/>
    <n v="2"/>
    <s v="McMasterville"/>
    <d v="2019-04-19T00:00:00"/>
    <d v="2019-04-19T00:00:00"/>
    <s v="14h35"/>
    <x v="1"/>
    <s v="Danger grave et immédiat"/>
    <s v="Oui"/>
    <s v="?"/>
    <s v="Homme"/>
    <n v="62"/>
  </r>
  <r>
    <s v="190329-002"/>
    <n v="2"/>
    <s v="McMasterville"/>
    <d v="2019-03-29T00:00:00"/>
    <d v="2019-03-29T00:00:00"/>
    <s v="02h05"/>
    <x v="1"/>
    <s v="P.38 (non-consentant)"/>
    <s v="Oui"/>
    <n v="22"/>
    <s v="Homme"/>
    <n v="31"/>
  </r>
  <r>
    <s v="190323-027"/>
    <n v="2"/>
    <s v="McMasterville"/>
    <d v="2019-03-23T00:00:00"/>
    <d v="2019-03-23T00:00:00"/>
    <s v="17h35"/>
    <x v="1"/>
    <s v="Danger grave et immédiat"/>
    <s v="Oui"/>
    <n v="26"/>
    <s v="Homme"/>
    <n v="63"/>
  </r>
  <r>
    <s v="190313-006"/>
    <n v="2"/>
    <s v="McMasterville"/>
    <d v="2019-03-13T00:00:00"/>
    <d v="2019-03-13T00:00:00"/>
    <s v="09h27"/>
    <x v="1"/>
    <s v="P.38 (non-consentant)"/>
    <s v="Oui"/>
    <n v="39"/>
    <s v="Homme"/>
    <n v="66"/>
  </r>
  <r>
    <s v="190302-018"/>
    <n v="2"/>
    <s v="McMasterville"/>
    <d v="2019-03-06T00:00:00"/>
    <d v="2019-03-06T00:00:00"/>
    <s v="17h51"/>
    <x v="1"/>
    <s v="Danger modéré"/>
    <s v="Oui"/>
    <n v="129"/>
    <s v="Homme"/>
    <n v="15"/>
  </r>
  <r>
    <s v="190203-003"/>
    <n v="2"/>
    <s v="McMasterville"/>
    <d v="2019-02-03T00:00:00"/>
    <d v="2019-02-03T00:00:00"/>
    <s v="11h38"/>
    <x v="1"/>
    <s v="P.38 (non-consentant)"/>
    <s v="Oui"/>
    <n v="61"/>
    <s v="Homme"/>
    <n v="31"/>
  </r>
  <r>
    <s v="191222-017"/>
    <n v="2"/>
    <s v="Mont-Saint-Hilaire"/>
    <d v="2019-12-22T00:00:00"/>
    <d v="2019-12-22T00:00:00"/>
    <s v="18h15"/>
    <x v="0"/>
    <s v="P.38 (non-consentant)"/>
    <s v="Oui"/>
    <n v="30"/>
    <s v="Femme"/>
    <n v="37"/>
  </r>
  <r>
    <s v="191222-014"/>
    <n v="2"/>
    <s v="Mont-Saint-Hilaire"/>
    <d v="2019-12-22T00:00:00"/>
    <d v="2019-12-22T00:00:00"/>
    <m/>
    <x v="0"/>
    <s v="Danger faible"/>
    <s v="Non"/>
    <m/>
    <s v="Femme"/>
    <n v="54"/>
  </r>
  <r>
    <s v="191222-003"/>
    <n v="2"/>
    <s v="Mont-Saint-Hilaire"/>
    <d v="2019-12-22T00:00:00"/>
    <d v="2019-12-22T00:00:00"/>
    <s v="02h15"/>
    <x v="0"/>
    <s v="Danger faible"/>
    <s v="Non"/>
    <m/>
    <s v="Homme"/>
    <n v="21"/>
  </r>
  <r>
    <s v="191221-03"/>
    <n v="2"/>
    <s v="Mont-Saint-Hilaire"/>
    <d v="2019-12-21T00:00:00"/>
    <d v="2019-12-21T00:00:00"/>
    <s v="03h30"/>
    <x v="2"/>
    <s v="Danger grave et immédiat"/>
    <s v="Oui"/>
    <n v="96"/>
    <s v="Femme"/>
    <n v="19"/>
  </r>
  <r>
    <s v="191219-022"/>
    <n v="2"/>
    <s v="Mont-Saint-Hilaire"/>
    <d v="2019-12-19T00:00:00"/>
    <d v="2019-12-19T00:00:00"/>
    <s v="15h00"/>
    <x v="1"/>
    <s v="P.38 (non-consentant)"/>
    <s v="Oui"/>
    <m/>
    <s v="Femme"/>
    <n v="66"/>
  </r>
  <r>
    <s v="191219-024"/>
    <n v="2"/>
    <s v="Mont-Saint-Hilaire"/>
    <d v="2019-12-19T00:00:00"/>
    <d v="2019-12-19T00:00:00"/>
    <s v="14h38"/>
    <x v="3"/>
    <s v="Danger faible"/>
    <s v="Non"/>
    <m/>
    <s v="Homme"/>
    <n v="14"/>
  </r>
  <r>
    <s v="191213-023"/>
    <n v="2"/>
    <s v="Mont-Saint-Hilaire"/>
    <d v="2019-12-13T00:00:00"/>
    <d v="2019-12-13T00:00:00"/>
    <s v="16h17"/>
    <x v="0"/>
    <s v="P.38 (non-consentant)"/>
    <s v="Oui"/>
    <n v="28"/>
    <s v="Homme"/>
    <n v="32"/>
  </r>
  <r>
    <s v="191210-011a"/>
    <n v="2"/>
    <s v="Mont-Saint-Hilaire"/>
    <d v="2019-12-11T00:00:00"/>
    <d v="2019-12-11T00:00:00"/>
    <s v="10h45"/>
    <x v="0"/>
    <s v="Danger faible"/>
    <s v="Non"/>
    <m/>
    <s v="Femme"/>
    <n v="37"/>
  </r>
  <r>
    <s v="191206-014"/>
    <n v="2"/>
    <s v="Mont-Saint-Hilaire"/>
    <d v="2019-12-06T00:00:00"/>
    <d v="2019-12-06T00:00:00"/>
    <s v="15h25"/>
    <x v="0"/>
    <s v="Danger faible"/>
    <s v="Non"/>
    <m/>
    <s v="Femme"/>
    <n v="54"/>
  </r>
  <r>
    <s v="191205-022"/>
    <n v="2"/>
    <s v="Mont-Saint-Hilaire"/>
    <d v="2019-12-05T00:00:00"/>
    <d v="2019-12-05T00:00:00"/>
    <s v="13h10"/>
    <x v="3"/>
    <s v="P.38 (non-consentant)"/>
    <s v="Oui"/>
    <n v="34"/>
    <s v="Femme"/>
    <n v="15"/>
  </r>
  <r>
    <s v="191205-033"/>
    <n v="2"/>
    <s v="Mont-Saint-Hilaire"/>
    <d v="2019-12-05T00:00:00"/>
    <d v="2019-12-05T00:00:00"/>
    <s v="16h40"/>
    <x v="3"/>
    <s v="Danger grave et immédiat"/>
    <s v="Oui"/>
    <n v="30"/>
    <s v="Homme"/>
    <n v="16"/>
  </r>
  <r>
    <s v="191203-014"/>
    <n v="2"/>
    <s v="Mont-Saint-Hilaire"/>
    <d v="2019-12-03T00:00:00"/>
    <d v="2019-12-03T00:00:00"/>
    <s v="17h00"/>
    <x v="0"/>
    <s v="P.38 (non-consentant)"/>
    <s v="Oui"/>
    <m/>
    <s v="Homme"/>
    <n v="40"/>
  </r>
  <r>
    <s v="191202-029"/>
    <n v="2"/>
    <s v="Mont-Saint-Hilaire"/>
    <d v="2019-12-02T00:00:00"/>
    <d v="2019-12-02T00:00:00"/>
    <s v="22h31"/>
    <x v="0"/>
    <s v="Danger faible"/>
    <s v="Non"/>
    <m/>
    <s v="Homme"/>
    <n v="40"/>
  </r>
  <r>
    <s v="191129-010"/>
    <n v="2"/>
    <s v="Mont-Saint-Hilaire"/>
    <d v="2019-11-29T00:00:00"/>
    <d v="2019-11-29T00:00:00"/>
    <s v="13h10"/>
    <x v="3"/>
    <s v="Danger faible"/>
    <s v="Non"/>
    <m/>
    <s v="Homme"/>
    <n v="14"/>
  </r>
  <r>
    <s v="191126-014"/>
    <n v="2"/>
    <s v="Mont-Saint-Hilaire"/>
    <d v="2019-11-26T00:00:00"/>
    <d v="2019-11-26T00:00:00"/>
    <s v="14h49"/>
    <x v="3"/>
    <s v="Absence de danger"/>
    <s v="Non"/>
    <m/>
    <s v="Homme"/>
    <n v="12"/>
  </r>
  <r>
    <s v="191126-022"/>
    <n v="2"/>
    <s v="Mont-Saint-Hilaire"/>
    <d v="2019-11-26T00:00:00"/>
    <d v="2019-11-26T00:00:00"/>
    <s v="17h20"/>
    <x v="0"/>
    <s v="Danger faible"/>
    <s v="Non"/>
    <m/>
    <s v="Homme"/>
    <n v="32"/>
  </r>
  <r>
    <s v="191124-010"/>
    <n v="2"/>
    <s v="Mont-Saint-Hilaire"/>
    <d v="2019-11-24T00:00:00"/>
    <d v="2019-11-24T00:00:00"/>
    <s v="11h13"/>
    <x v="0"/>
    <s v="Absence de danger"/>
    <s v="Non"/>
    <m/>
    <s v="Homme"/>
    <n v="26"/>
  </r>
  <r>
    <s v="191122-021"/>
    <n v="2"/>
    <s v="Mont-Saint-Hilaire"/>
    <d v="2019-11-22T00:00:00"/>
    <d v="2019-11-22T00:00:00"/>
    <s v="16h45"/>
    <x v="0"/>
    <s v="Absence de danger"/>
    <s v="Non"/>
    <m/>
    <s v="Homme"/>
    <n v="59"/>
  </r>
  <r>
    <s v="191121-018"/>
    <n v="2"/>
    <s v="Mont-Saint-Hilaire"/>
    <d v="2019-11-21T00:00:00"/>
    <d v="2019-11-21T00:00:00"/>
    <m/>
    <x v="0"/>
    <s v="Danger faible"/>
    <s v="Non"/>
    <m/>
    <s v="Femme"/>
    <n v="29"/>
  </r>
  <r>
    <s v="191117-015a"/>
    <n v="2"/>
    <s v="Mont-Saint-Hilaire"/>
    <d v="2019-11-17T00:00:00"/>
    <d v="2019-11-17T00:00:00"/>
    <s v="18h20"/>
    <x v="0"/>
    <s v="Absence de danger"/>
    <s v="Non"/>
    <m/>
    <s v="Homme"/>
    <n v="48"/>
  </r>
  <r>
    <s v="191112-005"/>
    <n v="2"/>
    <s v="Mont-Saint-Hilaire"/>
    <d v="2019-11-12T00:00:00"/>
    <d v="2019-11-12T00:00:00"/>
    <s v="07h16"/>
    <x v="1"/>
    <s v="Tentative de suicide"/>
    <s v="Oui"/>
    <n v="42"/>
    <s v="Femme"/>
    <n v="18"/>
  </r>
  <r>
    <s v="191110-015"/>
    <n v="2"/>
    <s v="Mont-Saint-Hilaire"/>
    <d v="2019-11-10T00:00:00"/>
    <d v="2019-11-10T00:00:00"/>
    <s v="15h45"/>
    <x v="0"/>
    <s v="Danger faible"/>
    <s v="Non"/>
    <m/>
    <s v="Homme"/>
    <n v="65"/>
  </r>
  <r>
    <s v="191107-002"/>
    <n v="2"/>
    <s v="Mont-Saint-Hilaire"/>
    <d v="2019-11-07T00:00:00"/>
    <d v="2019-11-07T00:00:00"/>
    <s v="00h17"/>
    <x v="0"/>
    <s v="Danger grave mais non immédiat"/>
    <s v="Non"/>
    <m/>
    <s v="Homme"/>
    <n v="32"/>
  </r>
  <r>
    <s v="191106-026"/>
    <n v="2"/>
    <s v="Mont-Saint-Hilaire"/>
    <d v="2019-11-06T00:00:00"/>
    <d v="2019-11-06T00:00:00"/>
    <s v="19h30"/>
    <x v="0"/>
    <s v="Danger faible"/>
    <s v="Non"/>
    <m/>
    <s v="Homme"/>
    <n v="20"/>
  </r>
  <r>
    <s v="191102-029"/>
    <n v="2"/>
    <s v="Mont-Saint-Hilaire"/>
    <d v="2019-11-02T00:00:00"/>
    <d v="2019-11-02T00:00:00"/>
    <s v="01h30"/>
    <x v="0"/>
    <s v="Danger faible"/>
    <s v="Non"/>
    <m/>
    <s v="Femme"/>
    <n v="21"/>
  </r>
  <r>
    <s v="191102-006"/>
    <n v="2"/>
    <s v="Mont-Saint-Hilaire"/>
    <d v="2019-11-02T00:00:00"/>
    <d v="2019-11-02T00:00:00"/>
    <s v="07h20"/>
    <x v="0"/>
    <s v="Danger faible"/>
    <s v="Non"/>
    <m/>
    <s v="Homme"/>
    <n v="29"/>
  </r>
  <r>
    <s v="191028-024"/>
    <n v="2"/>
    <s v="Mont-Saint-Hilaire"/>
    <d v="2019-10-28T00:00:00"/>
    <d v="2019-10-28T00:00:00"/>
    <s v="18h00"/>
    <x v="3"/>
    <s v="P.38 (non-consentant)"/>
    <s v="Oui"/>
    <n v="25"/>
    <s v="Femme"/>
    <n v="14"/>
  </r>
  <r>
    <s v="191024-019"/>
    <n v="2"/>
    <s v="Mont-Saint-Hilaire"/>
    <d v="2019-10-24T00:00:00"/>
    <d v="2019-10-24T00:00:00"/>
    <s v="18h30"/>
    <x v="1"/>
    <s v="Tentative de suicide"/>
    <s v="Oui"/>
    <n v="20"/>
    <s v="Femme"/>
    <n v="73"/>
  </r>
  <r>
    <s v="191023-009A"/>
    <n v="2"/>
    <s v="Mont-Saint-Hilaire"/>
    <d v="2019-10-23T00:00:00"/>
    <d v="2019-10-23T00:00:00"/>
    <s v="13h00"/>
    <x v="3"/>
    <s v="P.38 (non-consentant)"/>
    <s v="Oui"/>
    <n v="25"/>
    <s v="Femme"/>
    <n v="13"/>
  </r>
  <r>
    <s v="191022-032"/>
    <n v="2"/>
    <s v="Mont-Saint-Hilaire"/>
    <d v="2019-10-22T00:00:00"/>
    <d v="2019-10-22T00:00:00"/>
    <s v="20h13"/>
    <x v="1"/>
    <s v="Absence de danger"/>
    <s v="Non"/>
    <m/>
    <s v="Homme"/>
    <n v="77"/>
  </r>
  <r>
    <s v="191019-032b"/>
    <n v="2"/>
    <s v="Mont-Saint-Hilaire"/>
    <d v="2019-10-19T00:00:00"/>
    <d v="2019-10-19T00:00:00"/>
    <s v="13h30"/>
    <x v="3"/>
    <s v="P.38 (non-consentant)"/>
    <s v="Oui"/>
    <n v="74"/>
    <s v="Homme"/>
    <n v="16"/>
  </r>
  <r>
    <s v="191019-031"/>
    <n v="2"/>
    <s v="Mont-Saint-Hilaire"/>
    <d v="2019-10-19T00:00:00"/>
    <d v="2019-10-19T00:00:00"/>
    <s v="18h12"/>
    <x v="2"/>
    <s v="Danger grave mais non immédiat"/>
    <s v="Non"/>
    <m/>
    <s v="Homme"/>
    <n v="34"/>
  </r>
  <r>
    <s v="191018-003"/>
    <n v="2"/>
    <s v="Mont-Saint-Hilaire"/>
    <d v="2019-10-18T00:00:00"/>
    <d v="2019-10-18T00:00:00"/>
    <s v="03h45"/>
    <x v="2"/>
    <s v="Danger grave et immédiat"/>
    <s v="Oui"/>
    <n v="30"/>
    <s v="Homme"/>
    <n v="55"/>
  </r>
  <r>
    <s v="191016-017"/>
    <n v="2"/>
    <s v="Mont-Saint-Hilaire"/>
    <d v="2019-10-16T00:00:00"/>
    <d v="2019-10-16T00:00:00"/>
    <s v="17h30"/>
    <x v="2"/>
    <s v="Danger faible"/>
    <s v="Non"/>
    <m/>
    <s v="Homme"/>
    <n v="55"/>
  </r>
  <r>
    <s v="191004-010"/>
    <n v="2"/>
    <s v="Mont-Saint-Hilaire"/>
    <d v="2019-10-14T00:00:00"/>
    <d v="2019-10-14T00:00:00"/>
    <s v="11h50"/>
    <x v="1"/>
    <s v="Danger faible"/>
    <s v="Non"/>
    <m/>
    <s v="Homme"/>
    <n v="47"/>
  </r>
  <r>
    <s v="191008-037"/>
    <n v="2"/>
    <s v="Mont-Saint-Hilaire"/>
    <d v="2019-10-08T00:00:00"/>
    <d v="2019-10-08T00:00:00"/>
    <s v="23h57"/>
    <x v="0"/>
    <s v="Danger faible"/>
    <s v="Non"/>
    <m/>
    <s v="Homme"/>
    <n v="24"/>
  </r>
  <r>
    <s v="190924-021"/>
    <n v="2"/>
    <s v="Mont-Saint-Hilaire"/>
    <d v="2019-09-24T00:00:00"/>
    <d v="2019-09-24T00:00:00"/>
    <s v="15h30"/>
    <x v="1"/>
    <s v="Tentative de suicide"/>
    <s v="Oui"/>
    <n v="25"/>
    <s v="Homme"/>
    <n v="14"/>
  </r>
  <r>
    <s v="190920-014"/>
    <n v="2"/>
    <s v="Mont-Saint-Hilaire"/>
    <d v="2019-09-20T00:00:00"/>
    <d v="2019-09-20T00:00:00"/>
    <s v="11h50"/>
    <x v="0"/>
    <s v="Absence de danger"/>
    <s v="Non"/>
    <m/>
    <s v="Femme"/>
    <n v="72"/>
  </r>
  <r>
    <s v="190909-028"/>
    <n v="2"/>
    <s v="Mont-Saint-Hilaire"/>
    <d v="2019-09-09T00:00:00"/>
    <d v="2019-09-09T00:00:00"/>
    <s v="16h09"/>
    <x v="3"/>
    <s v="Danger faible"/>
    <s v="Non"/>
    <m/>
    <s v="Femme"/>
    <n v="16"/>
  </r>
  <r>
    <s v="190908-018"/>
    <n v="2"/>
    <s v="Mont-Saint-Hilaire"/>
    <d v="2019-09-08T00:00:00"/>
    <d v="2019-09-08T00:00:00"/>
    <s v="20h29"/>
    <x v="1"/>
    <s v="P.38 (non-consentant)"/>
    <s v="Oui"/>
    <n v="28"/>
    <s v="Homme"/>
    <n v="29"/>
  </r>
  <r>
    <s v="190829-039"/>
    <n v="2"/>
    <s v="Mont-Saint-Hilaire"/>
    <d v="2019-08-29T00:00:00"/>
    <d v="2019-08-29T00:00:00"/>
    <s v="22h14"/>
    <x v="1"/>
    <s v="P.38 (non-consentant)"/>
    <s v="Oui"/>
    <n v="64"/>
    <s v="Homme"/>
    <n v="27"/>
  </r>
  <r>
    <s v="190823-020"/>
    <n v="2"/>
    <s v="Mont-Saint-Hilaire"/>
    <d v="2019-08-23T00:00:00"/>
    <d v="2019-08-23T00:00:00"/>
    <s v="15h40"/>
    <x v="4"/>
    <s v="P.38 (non-consentant)"/>
    <s v="Oui"/>
    <n v="52"/>
    <s v="Femme"/>
    <n v="16"/>
  </r>
  <r>
    <s v="190820-043"/>
    <n v="2"/>
    <s v="Mont-Saint-Hilaire"/>
    <d v="2019-08-20T00:00:00"/>
    <d v="2019-08-20T00:00:00"/>
    <s v="22h15"/>
    <x v="3"/>
    <s v="Danger faible"/>
    <s v="Non"/>
    <m/>
    <s v="Femme"/>
    <n v="15"/>
  </r>
  <r>
    <s v="190818-006"/>
    <n v="2"/>
    <s v="Mont-Saint-Hilaire"/>
    <d v="2019-08-19T00:00:00"/>
    <d v="2019-08-19T00:00:00"/>
    <s v="09h30"/>
    <x v="1"/>
    <s v="P.38 (non-consentant)"/>
    <s v="Oui"/>
    <n v="23"/>
    <s v="Femme"/>
    <n v="83"/>
  </r>
  <r>
    <s v="190815-007"/>
    <n v="2"/>
    <s v="Mont-Saint-Hilaire"/>
    <d v="2019-08-15T00:00:00"/>
    <d v="2019-08-15T00:00:00"/>
    <s v="10h30"/>
    <x v="1"/>
    <s v="P.38 (non-consentant)"/>
    <s v="Oui"/>
    <n v="78"/>
    <s v="Femme"/>
    <n v="42"/>
  </r>
  <r>
    <s v="190807-023"/>
    <n v="2"/>
    <s v="Mont-Saint-Hilaire"/>
    <d v="2019-08-07T00:00:00"/>
    <d v="2019-08-07T00:00:00"/>
    <s v="16h36"/>
    <x v="1"/>
    <s v="P.38 (non-consentant)"/>
    <s v="Oui"/>
    <n v="62"/>
    <s v="Femme"/>
    <n v="19"/>
  </r>
  <r>
    <s v="190804-021"/>
    <n v="2"/>
    <s v="Mont-Saint-Hilaire"/>
    <d v="2019-08-04T00:00:00"/>
    <d v="2019-08-04T00:00:00"/>
    <s v="19h36"/>
    <x v="1"/>
    <s v="Tentative de suicide"/>
    <s v="Oui"/>
    <n v="24"/>
    <s v="Homme"/>
    <n v="82"/>
  </r>
  <r>
    <s v="190804-025"/>
    <n v="2"/>
    <s v="Mont-Saint-Hilaire"/>
    <d v="2019-08-04T00:00:00"/>
    <d v="2019-08-04T00:00:00"/>
    <s v="21h00"/>
    <x v="1"/>
    <s v="P.38 (non-consentant)"/>
    <s v="Oui"/>
    <n v="19"/>
    <s v="Homme"/>
    <n v="39"/>
  </r>
  <r>
    <s v="190802-032"/>
    <n v="2"/>
    <s v="Mont-Saint-Hilaire"/>
    <d v="2019-08-02T00:00:00"/>
    <d v="2019-08-02T00:00:00"/>
    <s v="23h30"/>
    <x v="1"/>
    <s v="P.38 (non-consentant)"/>
    <s v="Oui"/>
    <n v="19"/>
    <s v="Homme"/>
    <n v="93"/>
  </r>
  <r>
    <s v="190725-022"/>
    <n v="2"/>
    <s v="Mont-Saint-Hilaire"/>
    <d v="2019-07-25T00:00:00"/>
    <d v="2019-07-25T00:00:00"/>
    <s v="19h40"/>
    <x v="1"/>
    <s v="P.38 (non-consentant)"/>
    <s v="Oui"/>
    <n v="23"/>
    <s v="Homme"/>
    <n v="57"/>
  </r>
  <r>
    <s v="190725-003"/>
    <n v="2"/>
    <s v="Mont-Saint-Hilaire"/>
    <d v="2019-07-25T00:00:00"/>
    <d v="2019-07-25T00:00:00"/>
    <s v="8h45"/>
    <x v="1"/>
    <s v="P.38 (non-consentant)"/>
    <s v="Oui"/>
    <n v="24"/>
    <s v="Homme"/>
    <n v="20"/>
  </r>
  <r>
    <s v="190713-002"/>
    <n v="2"/>
    <s v="Mont-Saint-Hilaire"/>
    <d v="2019-07-13T00:00:00"/>
    <d v="2019-07-13T00:00:00"/>
    <s v="02H14"/>
    <x v="1"/>
    <m/>
    <s v="Oui"/>
    <n v="21"/>
    <s v="Femme"/>
    <n v="54"/>
  </r>
  <r>
    <s v="190713-003"/>
    <n v="2"/>
    <s v="Mont-Saint-Hilaire"/>
    <d v="2019-07-13T00:00:00"/>
    <d v="2019-07-13T00:00:00"/>
    <s v="03h30"/>
    <x v="1"/>
    <s v="Tentative de suicide"/>
    <s v="Oui"/>
    <s v="?"/>
    <s v="Femme"/>
    <n v="60"/>
  </r>
  <r>
    <s v="190702-034"/>
    <n v="2"/>
    <s v="Mont-Saint-Hilaire"/>
    <d v="2019-07-02T00:00:00"/>
    <d v="2019-07-02T00:00:00"/>
    <m/>
    <x v="1"/>
    <m/>
    <s v="Non"/>
    <m/>
    <s v="Homme"/>
    <n v="33"/>
  </r>
  <r>
    <s v="190628-023"/>
    <n v="2"/>
    <s v="Mont-Saint-Hilaire"/>
    <d v="2019-06-28T00:00:00"/>
    <d v="2019-06-28T00:00:00"/>
    <s v="18h48"/>
    <x v="1"/>
    <s v="Tentative de suicide"/>
    <s v="Oui"/>
    <n v="43"/>
    <s v="Femme"/>
    <n v="29"/>
  </r>
  <r>
    <s v="190625-016"/>
    <n v="2"/>
    <s v="Mont-Saint-Hilaire"/>
    <d v="2019-06-25T00:00:00"/>
    <d v="2019-06-25T00:00:00"/>
    <s v="15h45"/>
    <x v="1"/>
    <s v="Absence de danger"/>
    <s v="Non"/>
    <m/>
    <s v="Homme"/>
    <n v="23"/>
  </r>
  <r>
    <s v="190625-023"/>
    <n v="2"/>
    <s v="Mont-Saint-Hilaire"/>
    <d v="2019-06-25T00:00:00"/>
    <d v="2019-06-25T00:00:00"/>
    <s v="18h07"/>
    <x v="3"/>
    <s v="Absence de danger"/>
    <s v="Non"/>
    <m/>
    <s v="Homme"/>
    <n v="14"/>
  </r>
  <r>
    <s v="190621-027"/>
    <n v="2"/>
    <s v="Mont-Saint-Hilaire"/>
    <d v="2019-06-21T00:00:00"/>
    <d v="2019-06-21T00:00:00"/>
    <s v="18h26"/>
    <x v="1"/>
    <s v="P.38 (non-consentant)"/>
    <s v="Oui"/>
    <n v="25"/>
    <s v="Homme"/>
    <n v="90"/>
  </r>
  <r>
    <s v="190613-017"/>
    <n v="2"/>
    <s v="Mont-Saint-Hilaire"/>
    <d v="2019-06-13T00:00:00"/>
    <d v="2019-06-13T00:00:00"/>
    <s v="12H22"/>
    <x v="1"/>
    <s v="P.38 (non-consentant)"/>
    <s v="Oui"/>
    <n v="25"/>
    <s v="Femme"/>
    <n v="77"/>
  </r>
  <r>
    <n v="190612011"/>
    <n v="2"/>
    <s v="Mont-Saint-Hilaire"/>
    <d v="2019-06-12T00:00:00"/>
    <d v="2019-06-12T00:00:00"/>
    <s v="  ?"/>
    <x v="1"/>
    <s v="P.38 (non-consentant)"/>
    <s v="Oui"/>
    <n v="52"/>
    <s v="Femme"/>
    <n v="16"/>
  </r>
  <r>
    <s v="190603-008"/>
    <n v="2"/>
    <s v="Mont-Saint-Hilaire"/>
    <d v="2019-06-03T00:00:00"/>
    <d v="2019-06-03T00:00:00"/>
    <s v="10h58"/>
    <x v="1"/>
    <s v="P.38 (non-consentant)"/>
    <s v="Oui"/>
    <n v="20"/>
    <s v="Femme"/>
    <n v="44"/>
  </r>
  <r>
    <s v="190531-018"/>
    <n v="2"/>
    <s v="Mont-Saint-Hilaire"/>
    <d v="2019-05-31T00:00:00"/>
    <d v="2019-05-31T00:00:00"/>
    <s v="14h40"/>
    <x v="3"/>
    <s v="P.38 (non-consentant)"/>
    <s v="Oui"/>
    <n v="53"/>
    <s v="Femme"/>
    <n v="16"/>
  </r>
  <r>
    <s v="190531-020"/>
    <n v="2"/>
    <s v="Mont-Saint-Hilaire"/>
    <d v="2019-05-31T00:00:00"/>
    <d v="2019-05-31T00:00:00"/>
    <s v="15h15"/>
    <x v="1"/>
    <s v="Danger grave et immédiat"/>
    <s v="Oui"/>
    <n v="39"/>
    <s v="Homme"/>
    <n v="75"/>
  </r>
  <r>
    <s v="190524-016"/>
    <n v="2"/>
    <s v="Mont-Saint-Hilaire"/>
    <d v="2019-05-24T00:00:00"/>
    <d v="2019-05-24T00:00:00"/>
    <s v="15h43"/>
    <x v="3"/>
    <s v="Danger faible"/>
    <s v="Non"/>
    <m/>
    <s v="Homme"/>
    <n v="12"/>
  </r>
  <r>
    <s v="190521-036"/>
    <n v="2"/>
    <s v="Mont-Saint-Hilaire"/>
    <d v="2019-05-21T00:00:00"/>
    <d v="2019-05-21T00:00:00"/>
    <s v="23h17"/>
    <x v="3"/>
    <s v="P.38 (non-consentant)"/>
    <s v="Oui"/>
    <n v="23"/>
    <s v="Femme"/>
    <n v="15"/>
  </r>
  <r>
    <s v="190517-034"/>
    <n v="2"/>
    <s v="Mont-Saint-Hilaire"/>
    <d v="2019-05-17T00:00:00"/>
    <d v="2019-05-17T00:00:00"/>
    <s v="21h20"/>
    <x v="1"/>
    <s v="P.38 (non-consentant)"/>
    <s v="Oui"/>
    <n v="50"/>
    <s v="Homme"/>
    <n v="32"/>
  </r>
  <r>
    <s v="190515-024"/>
    <n v="2"/>
    <s v="Mont-Saint-Hilaire"/>
    <d v="2019-05-15T00:00:00"/>
    <d v="2019-05-15T00:00:00"/>
    <s v="20h20"/>
    <x v="1"/>
    <s v="Danger grave et immédiat"/>
    <s v="Oui"/>
    <n v="30"/>
    <s v="Homme"/>
    <n v="29"/>
  </r>
  <r>
    <s v="190514-001"/>
    <n v="2"/>
    <s v="Mont-Saint-Hilaire"/>
    <d v="2019-05-14T00:00:00"/>
    <d v="2019-05-14T00:00:00"/>
    <s v="00h30"/>
    <x v="1"/>
    <s v="Tentative de suicide"/>
    <s v="Oui"/>
    <n v="40"/>
    <s v="Homme"/>
    <n v="55"/>
  </r>
  <r>
    <s v="190429-033A"/>
    <n v="2"/>
    <s v="Mont-Saint-Hilaire"/>
    <d v="2019-04-29T00:00:00"/>
    <d v="2019-04-29T00:00:00"/>
    <s v="21h40"/>
    <x v="1"/>
    <s v="P.38 (non-consentant)"/>
    <s v="Oui"/>
    <n v="25"/>
    <s v="Femme"/>
    <n v="39"/>
  </r>
  <r>
    <s v="190429-033"/>
    <n v="2"/>
    <s v="Mont-Saint-Hilaire"/>
    <d v="2019-04-29T00:00:00"/>
    <d v="2019-04-29T00:00:00"/>
    <s v="21h40"/>
    <x v="1"/>
    <s v="P.38 (non-consentant)"/>
    <s v="Oui"/>
    <n v="25"/>
    <s v="Homme"/>
    <n v="30"/>
  </r>
  <r>
    <s v="190426-008"/>
    <n v="2"/>
    <s v="Mont-Saint-Hilaire"/>
    <d v="2019-04-26T00:00:00"/>
    <d v="2019-04-26T00:00:00"/>
    <s v="11h56"/>
    <x v="1"/>
    <s v="P.38 (non-consentant)"/>
    <s v="Oui"/>
    <n v="65"/>
    <s v="Homme"/>
    <n v="48"/>
  </r>
  <r>
    <s v="190412-017"/>
    <n v="2"/>
    <s v="Mont-Saint-Hilaire"/>
    <d v="2019-04-12T00:00:00"/>
    <d v="2019-04-12T00:00:00"/>
    <s v="17h25"/>
    <x v="1"/>
    <s v="P.38 (non-consentant)"/>
    <s v="Oui"/>
    <n v="30"/>
    <s v="Femme"/>
    <n v="25"/>
  </r>
  <r>
    <s v="190403-019"/>
    <n v="2"/>
    <s v="Mont-Saint-Hilaire"/>
    <d v="2019-04-03T00:00:00"/>
    <d v="2019-04-03T00:00:00"/>
    <s v="17h24"/>
    <x v="1"/>
    <s v="Danger grave et immédiat"/>
    <s v="Oui"/>
    <n v="60"/>
    <s v="Femme"/>
    <n v="90"/>
  </r>
  <r>
    <s v="190403-017"/>
    <n v="2"/>
    <s v="Mont-Saint-Hilaire"/>
    <d v="2019-04-03T00:00:00"/>
    <d v="2019-04-03T00:00:00"/>
    <s v="16h25"/>
    <x v="4"/>
    <s v="Danger grave et immédiat"/>
    <s v="Oui"/>
    <m/>
    <s v="Homme"/>
    <n v="61"/>
  </r>
  <r>
    <s v="190331-008"/>
    <n v="2"/>
    <s v="Mont-Saint-Hilaire"/>
    <d v="2019-03-31T00:00:00"/>
    <d v="2019-03-31T00:00:00"/>
    <s v="17h00"/>
    <x v="1"/>
    <s v="P.38 (non-consentant)"/>
    <s v="Non"/>
    <m/>
    <s v="Homme"/>
    <n v="31"/>
  </r>
  <r>
    <s v="190324-006"/>
    <n v="2"/>
    <s v="Mont-Saint-Hilaire"/>
    <d v="2019-03-24T00:00:00"/>
    <d v="2019-03-24T00:00:00"/>
    <s v="10h00"/>
    <x v="4"/>
    <s v="Absence de danger"/>
    <s v="Non"/>
    <m/>
    <s v="Femme"/>
    <n v="45"/>
  </r>
  <r>
    <s v="190322-001A"/>
    <n v="2"/>
    <s v="Mont-Saint-Hilaire"/>
    <d v="2019-03-22T00:00:00"/>
    <d v="2019-03-22T00:00:00"/>
    <s v="02h30"/>
    <x v="1"/>
    <s v="P.38 (non-consentant)"/>
    <s v="Oui"/>
    <n v="25"/>
    <s v="Homme"/>
    <n v="80"/>
  </r>
  <r>
    <s v="190122-001"/>
    <n v="2"/>
    <s v="Mont-Saint-Hilaire"/>
    <d v="2019-03-22T00:00:00"/>
    <d v="2019-03-22T00:00:00"/>
    <s v="02h30"/>
    <x v="1"/>
    <s v="Danger grave et immédiat"/>
    <s v="Oui"/>
    <n v="25"/>
    <s v="Homme"/>
    <n v="80"/>
  </r>
  <r>
    <s v="190317-007"/>
    <n v="2"/>
    <s v="Mont-Saint-Hilaire"/>
    <d v="2019-03-17T00:00:00"/>
    <d v="2019-03-17T00:00:00"/>
    <s v="15h30"/>
    <x v="1"/>
    <s v="P.38 (non-consentant)"/>
    <s v="Oui"/>
    <n v="50"/>
    <s v="Femme"/>
    <n v="15"/>
  </r>
  <r>
    <s v="190316-001"/>
    <n v="2"/>
    <s v="Mont-Saint-Hilaire"/>
    <d v="2019-03-16T00:00:00"/>
    <d v="2019-03-16T00:00:00"/>
    <s v="02h11"/>
    <x v="1"/>
    <s v="Danger grave et immédiat"/>
    <s v="Oui"/>
    <n v="33"/>
    <s v="Homme"/>
    <n v="23"/>
  </r>
  <r>
    <s v="190315-012"/>
    <n v="2"/>
    <s v="Mont-Saint-Hilaire"/>
    <d v="2019-03-15T00:00:00"/>
    <d v="2019-03-15T00:00:00"/>
    <s v="11h30"/>
    <x v="1"/>
    <s v="P.38 (non-consentant)"/>
    <s v="Oui"/>
    <n v="35"/>
    <s v="Femme"/>
    <n v="14"/>
  </r>
  <r>
    <s v="190311-023"/>
    <n v="2"/>
    <s v="Mont-Saint-Hilaire"/>
    <d v="2019-03-11T00:00:00"/>
    <d v="2019-03-11T00:00:00"/>
    <s v="23h30"/>
    <x v="1"/>
    <s v="P.38 (non-consentant)"/>
    <s v="Oui"/>
    <s v="?"/>
    <m/>
    <m/>
  </r>
  <r>
    <s v="190307-010"/>
    <n v="2"/>
    <s v="Mont-Saint-Hilaire"/>
    <d v="2019-03-07T00:00:00"/>
    <d v="2019-03-07T00:00:00"/>
    <s v="13h00"/>
    <x v="1"/>
    <s v="P.38 (non-consentant)"/>
    <s v="Oui"/>
    <n v="16"/>
    <s v="Femme"/>
    <n v="54"/>
  </r>
  <r>
    <s v="190206-026"/>
    <n v="2"/>
    <s v="Mont-Saint-Hilaire"/>
    <d v="2019-02-06T00:00:00"/>
    <d v="2019-02-06T00:00:00"/>
    <s v="16h00"/>
    <x v="1"/>
    <s v="Danger grave et immédiat"/>
    <s v="Oui"/>
    <n v="22"/>
    <s v="Homme"/>
    <n v="61"/>
  </r>
  <r>
    <s v="190205-013"/>
    <n v="2"/>
    <s v="Mont-Saint-Hilaire"/>
    <d v="2019-02-05T00:00:00"/>
    <d v="2019-02-05T00:00:00"/>
    <s v="12h04"/>
    <x v="1"/>
    <s v="P.38 (non-consentant)"/>
    <s v="Oui"/>
    <s v="???"/>
    <s v="Femme"/>
    <n v="17"/>
  </r>
  <r>
    <s v="190124-010"/>
    <n v="2"/>
    <s v="Mont-Saint-Hilaire"/>
    <d v="2019-01-24T00:00:00"/>
    <d v="2019-01-24T00:00:00"/>
    <s v="11h00"/>
    <x v="1"/>
    <s v="Danger faible"/>
    <s v="Non"/>
    <m/>
    <s v="Homme"/>
    <n v="29"/>
  </r>
  <r>
    <s v="190119-002"/>
    <n v="2"/>
    <s v="Mont-Saint-Hilaire"/>
    <d v="2019-01-19T00:00:00"/>
    <d v="2019-01-19T00:00:00"/>
    <s v="01h18"/>
    <x v="1"/>
    <s v="P.38 (non-consentant)"/>
    <s v="Oui"/>
    <s v="43 mins"/>
    <s v="Femme"/>
    <n v="17"/>
  </r>
  <r>
    <s v="190118-028"/>
    <n v="2"/>
    <s v="Mont-Saint-Hilaire"/>
    <d v="2019-01-18T00:00:00"/>
    <d v="2019-01-18T00:00:00"/>
    <s v="21h45"/>
    <x v="1"/>
    <s v="P.38 (non-consentant)"/>
    <s v="Oui"/>
    <s v="38 mins"/>
    <s v="Homme"/>
    <n v="76"/>
  </r>
  <r>
    <s v="190111-021"/>
    <n v="2"/>
    <s v="Mont-Saint-Hilaire"/>
    <d v="2019-01-11T00:00:00"/>
    <d v="2019-01-11T00:00:00"/>
    <s v="23h04"/>
    <x v="3"/>
    <s v="P.38 (non-consentant)"/>
    <s v="Oui"/>
    <s v="45 mins"/>
    <s v="Femme"/>
    <n v="14"/>
  </r>
  <r>
    <s v="191220-033"/>
    <n v="2"/>
    <s v="Otterburn Park"/>
    <d v="2019-12-20T00:00:00"/>
    <d v="2019-12-20T00:00:00"/>
    <s v="21h10"/>
    <x v="3"/>
    <s v="P.38 (non-consentant)"/>
    <s v="Oui"/>
    <n v="29"/>
    <s v="Homme"/>
    <n v="17"/>
  </r>
  <r>
    <s v="191122-013"/>
    <n v="2"/>
    <s v="Otterburn Park"/>
    <d v="2019-11-22T00:00:00"/>
    <d v="2019-11-22T00:00:00"/>
    <s v="10h45"/>
    <x v="0"/>
    <s v="Danger faible"/>
    <s v="Non"/>
    <m/>
    <s v="Femme"/>
    <n v="57"/>
  </r>
  <r>
    <s v="191122-004"/>
    <n v="2"/>
    <s v="Otterburn Park"/>
    <d v="2019-11-22T00:00:00"/>
    <d v="2019-11-22T00:00:00"/>
    <s v="08h35"/>
    <x v="1"/>
    <s v="Tentative de suicide"/>
    <s v="Oui"/>
    <m/>
    <s v="Homme"/>
    <n v="29"/>
  </r>
  <r>
    <s v="190905-02"/>
    <n v="2"/>
    <s v="Otterburn Park"/>
    <d v="2019-09-05T00:00:00"/>
    <d v="2019-09-05T00:00:00"/>
    <s v="03h02"/>
    <x v="1"/>
    <s v="Tentative de suicide"/>
    <s v="Oui"/>
    <n v="36"/>
    <s v="Homme"/>
    <n v="35"/>
  </r>
  <r>
    <s v="190811-002"/>
    <n v="2"/>
    <s v="Otterburn Park"/>
    <d v="2019-08-11T00:00:00"/>
    <d v="2019-08-11T00:00:00"/>
    <s v="01h58"/>
    <x v="1"/>
    <s v="P.38 (non-consentant)"/>
    <s v="Oui"/>
    <n v="15"/>
    <s v="Homme"/>
    <n v="17"/>
  </r>
  <r>
    <s v="190729-002"/>
    <n v="2"/>
    <s v="Otterburn Park"/>
    <d v="2019-07-29T00:00:00"/>
    <d v="2019-07-29T00:00:00"/>
    <s v="03h35"/>
    <x v="3"/>
    <s v="P.38 (non-consentant)"/>
    <s v="Oui"/>
    <n v="30"/>
    <s v="Femme"/>
    <n v="16"/>
  </r>
  <r>
    <s v="190727-027"/>
    <n v="2"/>
    <s v="Otterburn Park"/>
    <d v="2019-07-27T00:00:00"/>
    <d v="2019-07-27T00:00:00"/>
    <s v="21h05"/>
    <x v="1"/>
    <s v="Absence de danger"/>
    <s v="Non"/>
    <m/>
    <s v="Femme"/>
    <n v="36"/>
  </r>
  <r>
    <s v="190722-030"/>
    <n v="2"/>
    <s v="Otterburn Park"/>
    <d v="2019-07-22T00:00:00"/>
    <d v="2019-07-22T00:00:00"/>
    <s v="21h56"/>
    <x v="1"/>
    <s v="P.38 (non-consentant)"/>
    <s v="Oui"/>
    <n v="27"/>
    <s v="Femme"/>
    <n v="13"/>
  </r>
  <r>
    <s v="190623-007"/>
    <n v="2"/>
    <s v="Otterburn Park"/>
    <d v="2019-06-23T00:00:00"/>
    <d v="2019-06-23T00:00:00"/>
    <s v="2H55"/>
    <x v="1"/>
    <s v="P.38 (non-consentant)"/>
    <s v="Oui"/>
    <n v="60"/>
    <s v="Homme"/>
    <n v="32"/>
  </r>
  <r>
    <s v="190622-004"/>
    <n v="2"/>
    <s v="Otterburn Park"/>
    <d v="2019-06-22T00:00:00"/>
    <d v="2019-06-22T00:00:00"/>
    <s v="7h20"/>
    <x v="1"/>
    <s v="P.38 (non-consentant)"/>
    <s v="Oui"/>
    <n v="40"/>
    <s v="Femme"/>
    <n v="55"/>
  </r>
  <r>
    <s v="190519-023"/>
    <n v="2"/>
    <s v="Otterburn Park"/>
    <d v="2019-05-19T00:00:00"/>
    <d v="2019-05-19T00:00:00"/>
    <s v="22h17"/>
    <x v="1"/>
    <s v="P.38 (non-consentant)"/>
    <s v="Oui"/>
    <n v="52"/>
    <s v="Femme"/>
    <n v="36"/>
  </r>
  <r>
    <s v="190507-002"/>
    <n v="2"/>
    <s v="Otterburn Park"/>
    <d v="2019-05-07T00:00:00"/>
    <d v="2019-05-07T00:00:00"/>
    <s v="05h45"/>
    <x v="1"/>
    <s v="P.38 (non-consentant)"/>
    <s v="Oui"/>
    <n v="20"/>
    <s v="Femme"/>
    <n v="57"/>
  </r>
  <r>
    <s v="190430-025"/>
    <n v="2"/>
    <s v="Otterburn Park"/>
    <d v="2019-04-30T00:00:00"/>
    <d v="2019-04-30T00:00:00"/>
    <s v="17h20"/>
    <x v="1"/>
    <s v="P.38 (non-consentant)"/>
    <s v="Oui"/>
    <n v="60"/>
    <s v="Femme"/>
    <n v="57"/>
  </r>
  <r>
    <s v="190407-004"/>
    <n v="2"/>
    <s v="Otterburn Park"/>
    <d v="2019-04-07T00:00:00"/>
    <d v="2019-04-07T00:00:00"/>
    <m/>
    <x v="1"/>
    <s v="P.38 (non-consentant)"/>
    <s v="Oui"/>
    <m/>
    <s v="Femme"/>
    <n v="55"/>
  </r>
  <r>
    <s v="190325-019"/>
    <n v="2"/>
    <s v="Otterburn Park"/>
    <d v="2019-03-25T00:00:00"/>
    <d v="2019-03-25T00:00:00"/>
    <s v="17h10"/>
    <x v="1"/>
    <s v="Danger grave et immédiat"/>
    <s v="Oui"/>
    <n v="30"/>
    <s v="Homme"/>
    <n v="28"/>
  </r>
  <r>
    <s v="190322-020"/>
    <n v="2"/>
    <s v="Otterburn Park"/>
    <d v="2019-03-22T00:00:00"/>
    <d v="2019-03-22T00:00:00"/>
    <s v="17h40"/>
    <x v="1"/>
    <s v="Tentative de suicide"/>
    <s v="Oui"/>
    <n v="60"/>
    <s v="Homme"/>
    <n v="59"/>
  </r>
  <r>
    <s v="190309-014"/>
    <n v="2"/>
    <s v="Otterburn Park"/>
    <d v="2019-03-09T00:00:00"/>
    <d v="2019-03-09T00:00:00"/>
    <s v="19h52"/>
    <x v="1"/>
    <s v="P.38 (non-consentant)"/>
    <s v="Oui"/>
    <n v="28"/>
    <s v="Homme"/>
    <n v="18"/>
  </r>
  <r>
    <s v="190227-040"/>
    <n v="2"/>
    <s v="Otterburn Park"/>
    <d v="2019-02-27T00:00:00"/>
    <d v="2019-02-27T00:00:00"/>
    <s v="19h05"/>
    <x v="1"/>
    <s v="P.38 (non-consentant)"/>
    <s v="Oui"/>
    <n v="115"/>
    <s v="Homme"/>
    <n v="38"/>
  </r>
  <r>
    <s v="191015-005"/>
    <n v="2"/>
    <s v="Otterburn Park"/>
    <d v="2019-01-15T00:00:00"/>
    <d v="2019-01-15T00:00:00"/>
    <s v="08h50"/>
    <x v="1"/>
    <s v="P.38 (non-consentant)"/>
    <s v="Oui"/>
    <s v="30 mins"/>
    <s v="Femme"/>
    <n v="11"/>
  </r>
  <r>
    <s v="190105-005"/>
    <n v="2"/>
    <s v="Otterburn Park"/>
    <d v="2019-01-05T00:00:00"/>
    <d v="2019-01-05T00:00:00"/>
    <s v="13h47"/>
    <x v="1"/>
    <s v="P.38 (non-consentant)"/>
    <s v="Oui"/>
    <s v="70 mins"/>
    <s v="Femme"/>
    <n v="54"/>
  </r>
  <r>
    <s v="191231-011"/>
    <n v="2"/>
    <s v="St-Basile-Le-Grand"/>
    <d v="2019-12-31T00:00:00"/>
    <d v="2019-12-31T00:00:00"/>
    <s v="12h47"/>
    <x v="0"/>
    <s v="Absence de danger"/>
    <s v="Non"/>
    <m/>
    <s v="Femme"/>
    <n v="59"/>
  </r>
  <r>
    <s v="191230-016"/>
    <n v="2"/>
    <s v="St-Basile-Le-Grand"/>
    <d v="2019-12-30T00:00:00"/>
    <d v="2019-12-30T00:00:00"/>
    <s v="19h58"/>
    <x v="0"/>
    <s v="P.38 (non-consentant)"/>
    <s v="Oui"/>
    <n v="17"/>
    <s v="Femme"/>
    <n v="22"/>
  </r>
  <r>
    <s v="191230-009"/>
    <n v="2"/>
    <s v="St-Basile-Le-Grand"/>
    <d v="2019-12-30T00:00:00"/>
    <d v="2019-12-30T00:00:00"/>
    <s v="12h30"/>
    <x v="0"/>
    <s v="Danger faible"/>
    <s v="Non"/>
    <m/>
    <s v="Homme"/>
    <n v="21"/>
  </r>
  <r>
    <s v="191225-011"/>
    <n v="2"/>
    <s v="St-Basile-Le-Grand"/>
    <d v="2019-12-25T00:00:00"/>
    <d v="2019-12-25T00:00:00"/>
    <s v="20h45"/>
    <x v="0"/>
    <s v="P.38 (non-consentant)"/>
    <s v="Oui"/>
    <m/>
    <s v="Homme"/>
    <n v="21"/>
  </r>
  <r>
    <s v="191218-020a"/>
    <n v="2"/>
    <s v="St-Basile-Le-Grand"/>
    <d v="2019-12-18T00:00:00"/>
    <d v="2019-12-18T00:00:00"/>
    <s v="20h30"/>
    <x v="1"/>
    <s v="P.38 (non-consentant)"/>
    <s v="Oui"/>
    <n v="35"/>
    <s v="Femme"/>
    <n v="48"/>
  </r>
  <r>
    <s v="191210-026"/>
    <n v="2"/>
    <s v="St-Basile-Le-Grand"/>
    <d v="2019-12-10T00:00:00"/>
    <d v="2019-12-10T00:00:00"/>
    <s v="20h20"/>
    <x v="0"/>
    <s v="Absence de danger"/>
    <s v="Non"/>
    <s v=" "/>
    <s v="Homme"/>
    <n v="29"/>
  </r>
  <r>
    <s v="191207-021"/>
    <n v="2"/>
    <s v="St-Basile-Le-Grand"/>
    <d v="2019-12-07T00:00:00"/>
    <d v="2019-12-07T00:00:00"/>
    <s v="19h50"/>
    <x v="2"/>
    <s v="Danger faible"/>
    <s v="Non"/>
    <m/>
    <s v="Homme"/>
    <n v="28"/>
  </r>
  <r>
    <s v="191203-023a"/>
    <n v="2"/>
    <s v="St-Basile-Le-Grand"/>
    <d v="2019-12-03T00:00:00"/>
    <d v="2019-12-03T00:00:00"/>
    <s v="23h00"/>
    <x v="3"/>
    <s v="Danger faible"/>
    <s v="Non"/>
    <m/>
    <s v="Homme"/>
    <n v="17"/>
  </r>
  <r>
    <s v="191129-007"/>
    <n v="2"/>
    <s v="St-Basile-Le-Grand"/>
    <d v="2019-11-29T00:00:00"/>
    <d v="2019-11-29T00:00:00"/>
    <s v="11h18"/>
    <x v="0"/>
    <s v="Danger faible"/>
    <s v="Non"/>
    <m/>
    <s v="Homme"/>
    <n v="26"/>
  </r>
  <r>
    <s v="191121-004"/>
    <n v="2"/>
    <s v="St-Basile-Le-Grand"/>
    <d v="2019-11-21T00:00:00"/>
    <d v="2019-11-21T00:00:00"/>
    <s v="07h54"/>
    <x v="0"/>
    <s v="P.38 (non-consentant)"/>
    <s v="Oui"/>
    <n v="70"/>
    <s v="Femme"/>
    <n v="46"/>
  </r>
  <r>
    <s v="191110-16"/>
    <n v="2"/>
    <s v="St-Basile-Le-Grand"/>
    <d v="2019-11-10T00:00:00"/>
    <d v="2019-11-10T00:00:00"/>
    <s v="15h23"/>
    <x v="0"/>
    <s v="P.38 (non-consentant)"/>
    <s v="Oui"/>
    <n v="47"/>
    <s v="Homme"/>
    <n v="87"/>
  </r>
  <r>
    <s v="191108-015"/>
    <n v="2"/>
    <s v="St-Basile-Le-Grand"/>
    <d v="2019-11-08T00:00:00"/>
    <d v="2019-11-08T00:00:00"/>
    <s v="15H21"/>
    <x v="0"/>
    <s v="Absence de danger"/>
    <s v="Non"/>
    <m/>
    <s v="Femme"/>
    <n v="45"/>
  </r>
  <r>
    <s v="191103-011"/>
    <n v="2"/>
    <s v="St-Basile-Le-Grand"/>
    <d v="2019-11-03T00:00:00"/>
    <d v="2019-11-03T00:00:00"/>
    <s v="12h15"/>
    <x v="0"/>
    <s v="Danger modéré"/>
    <s v="Non"/>
    <m/>
    <s v="Femme"/>
    <n v="35"/>
  </r>
  <r>
    <s v="191102-012"/>
    <n v="2"/>
    <s v="St-Basile-Le-Grand"/>
    <d v="2019-11-02T00:00:00"/>
    <d v="2019-11-02T00:00:00"/>
    <s v="11h30"/>
    <x v="3"/>
    <s v="absence de transport"/>
    <s v="Non"/>
    <m/>
    <s v="Homme"/>
    <n v="9"/>
  </r>
  <r>
    <s v="191027-005"/>
    <n v="2"/>
    <s v="St-Basile-Le-Grand"/>
    <d v="2019-10-27T00:00:00"/>
    <d v="2019-10-27T00:00:00"/>
    <s v="01h28"/>
    <x v="0"/>
    <s v="Danger faible"/>
    <s v="Non"/>
    <m/>
    <s v="Homme"/>
    <n v="29"/>
  </r>
  <r>
    <s v="191016-021"/>
    <n v="2"/>
    <s v="St-Basile-Le-Grand"/>
    <d v="2019-10-16T00:00:00"/>
    <d v="2019-10-16T00:00:00"/>
    <s v="17h45"/>
    <x v="0"/>
    <s v="P.38 (non-consentant)"/>
    <s v="Oui"/>
    <n v="43"/>
    <s v="Homme"/>
    <n v="49"/>
  </r>
  <r>
    <s v="191011-033"/>
    <n v="2"/>
    <s v="St-Basile-Le-Grand"/>
    <d v="2019-10-11T00:00:00"/>
    <d v="2019-10-11T00:00:00"/>
    <s v="18h05"/>
    <x v="0"/>
    <s v="Absence de danger"/>
    <s v="Non"/>
    <m/>
    <s v="Homme"/>
    <n v="58"/>
  </r>
  <r>
    <s v="191010-010"/>
    <n v="2"/>
    <s v="St-Basile-Le-Grand"/>
    <d v="2019-10-10T00:00:00"/>
    <d v="2019-10-10T00:00:00"/>
    <s v="10h15"/>
    <x v="0"/>
    <s v="Danger faible"/>
    <s v="Non"/>
    <m/>
    <s v="Homme"/>
    <n v="33"/>
  </r>
  <r>
    <s v="191006-017"/>
    <n v="2"/>
    <s v="St-Basile-Le-Grand"/>
    <d v="2019-10-06T00:00:00"/>
    <d v="2019-10-06T00:00:00"/>
    <s v="19h15"/>
    <x v="1"/>
    <s v="Tentative de suicide"/>
    <s v="Oui"/>
    <n v="23"/>
    <s v="Femme"/>
    <n v="76"/>
  </r>
  <r>
    <s v="190930-028"/>
    <n v="2"/>
    <s v="St-Basile-Le-Grand"/>
    <d v="2019-09-30T00:00:00"/>
    <d v="2019-09-30T00:00:00"/>
    <s v="18h30"/>
    <x v="1"/>
    <s v="Danger grave et immédiat"/>
    <s v="Oui"/>
    <m/>
    <s v="Homme"/>
    <n v="18"/>
  </r>
  <r>
    <s v="190914-030"/>
    <n v="2"/>
    <s v="St-Basile-Le-Grand"/>
    <d v="2019-09-14T00:00:00"/>
    <d v="2019-09-14T00:00:00"/>
    <s v="19h19"/>
    <x v="3"/>
    <s v="Danger faible"/>
    <s v="Non"/>
    <m/>
    <s v="Femme"/>
    <n v="16"/>
  </r>
  <r>
    <s v="190913-007"/>
    <n v="2"/>
    <s v="St-Basile-Le-Grand"/>
    <d v="2019-09-13T00:00:00"/>
    <d v="2019-09-13T00:00:00"/>
    <s v="16h49"/>
    <x v="0"/>
    <s v="Danger faible"/>
    <s v="Non"/>
    <m/>
    <s v="Homme"/>
    <n v="33"/>
  </r>
  <r>
    <s v="190911-019"/>
    <n v="2"/>
    <s v="St-Basile-Le-Grand"/>
    <d v="2019-09-11T00:00:00"/>
    <d v="2019-09-11T00:00:00"/>
    <s v="18h35"/>
    <x v="0"/>
    <s v="Danger faible"/>
    <s v="Non"/>
    <m/>
    <s v="Femme"/>
    <n v="43"/>
  </r>
  <r>
    <s v="190906-002"/>
    <n v="2"/>
    <s v="St-Basile-Le-Grand"/>
    <d v="2019-09-06T00:00:00"/>
    <d v="2019-09-06T00:00:00"/>
    <s v="05h15"/>
    <x v="1"/>
    <s v="Danger modéré"/>
    <s v="Oui"/>
    <n v="44"/>
    <s v="Femme"/>
    <n v="89"/>
  </r>
  <r>
    <s v="190828-003"/>
    <n v="2"/>
    <s v="St-Basile-Le-Grand"/>
    <d v="2019-08-28T00:00:00"/>
    <d v="2019-08-28T00:00:00"/>
    <s v="10H05"/>
    <x v="1"/>
    <s v="P.38 (non-consentant)"/>
    <s v="Oui"/>
    <n v="20"/>
    <s v="Femme"/>
    <n v="57"/>
  </r>
  <r>
    <s v="190826-002"/>
    <n v="2"/>
    <s v="St-Basile-Le-Grand"/>
    <d v="2019-08-26T00:00:00"/>
    <d v="2019-08-26T00:00:00"/>
    <s v="01h10"/>
    <x v="3"/>
    <s v="Absence de danger"/>
    <s v="Non"/>
    <m/>
    <s v="Homme"/>
    <n v="15"/>
  </r>
  <r>
    <s v="190812-010"/>
    <n v="2"/>
    <s v="St-Basile-Le-Grand"/>
    <d v="2019-08-12T00:00:00"/>
    <d v="2019-08-12T00:00:00"/>
    <s v="12h12"/>
    <x v="1"/>
    <s v="P.38 (non-consentant)"/>
    <s v="Oui"/>
    <n v="68"/>
    <s v="Homme"/>
    <n v="57"/>
  </r>
  <r>
    <s v="190804-011"/>
    <n v="2"/>
    <s v="St-Basile-Le-Grand"/>
    <d v="2019-08-04T00:00:00"/>
    <d v="2019-08-04T00:00:00"/>
    <s v="12h07"/>
    <x v="1"/>
    <s v="P.38 (non-consentant)"/>
    <s v="Oui"/>
    <n v="58"/>
    <s v="Femme"/>
    <n v="58"/>
  </r>
  <r>
    <s v="190719-019"/>
    <n v="2"/>
    <s v="St-Basile-Le-Grand"/>
    <d v="2019-07-19T00:00:00"/>
    <d v="2019-07-19T00:00:00"/>
    <s v="14h00"/>
    <x v="1"/>
    <s v="Danger faible"/>
    <s v="Oui"/>
    <m/>
    <s v="Homme"/>
    <n v="23"/>
  </r>
  <r>
    <s v="190719-034"/>
    <n v="2"/>
    <s v="St-Basile-Le-Grand"/>
    <d v="2019-07-19T00:00:00"/>
    <d v="2019-07-19T00:00:00"/>
    <s v="20h54"/>
    <x v="1"/>
    <s v="Danger grave mais non immédiat"/>
    <s v="Oui"/>
    <n v="19"/>
    <s v="Homme"/>
    <n v="28"/>
  </r>
  <r>
    <s v="190716-028"/>
    <n v="2"/>
    <s v="St-Basile-Le-Grand"/>
    <d v="2019-07-16T00:00:00"/>
    <d v="2019-07-16T00:00:00"/>
    <s v="17h00"/>
    <x v="1"/>
    <s v="P.38 (non-consentant)"/>
    <s v="Oui"/>
    <n v="30"/>
    <s v="Femme"/>
    <n v="57"/>
  </r>
  <r>
    <s v="190710-014"/>
    <n v="2"/>
    <s v="St-Basile-Le-Grand"/>
    <d v="2019-07-10T00:00:00"/>
    <d v="2019-07-10T00:00:00"/>
    <s v="13h08"/>
    <x v="1"/>
    <s v="P.38 (non-consentant)"/>
    <s v="Oui"/>
    <n v="28"/>
    <s v="Homme"/>
    <n v="52"/>
  </r>
  <r>
    <s v="190605-007"/>
    <n v="2"/>
    <s v="St-Basile-Le-Grand"/>
    <d v="2019-06-05T00:00:00"/>
    <d v="2019-06-05T00:00:00"/>
    <s v="05h12"/>
    <x v="1"/>
    <s v="P.38 (non-consentant)"/>
    <s v="Oui"/>
    <n v="25"/>
    <s v="Femme"/>
    <n v="54"/>
  </r>
  <r>
    <s v="190603-018"/>
    <n v="2"/>
    <s v="St-Basile-Le-Grand"/>
    <d v="2019-06-03T00:00:00"/>
    <d v="2019-06-03T00:00:00"/>
    <s v="16h19"/>
    <x v="1"/>
    <s v="Tentative de suicide"/>
    <s v="Oui"/>
    <s v=" "/>
    <s v="Femme"/>
    <n v="18"/>
  </r>
  <r>
    <s v="190522-027"/>
    <n v="2"/>
    <s v="St-Basile-Le-Grand"/>
    <d v="2019-05-22T00:00:00"/>
    <d v="2019-05-22T00:00:00"/>
    <s v="20h30"/>
    <x v="3"/>
    <s v="Danger faible"/>
    <s v="Non"/>
    <m/>
    <s v="Femme"/>
    <n v="12"/>
  </r>
  <r>
    <s v="190505-019"/>
    <n v="2"/>
    <s v="St-Basile-Le-Grand"/>
    <d v="2019-05-05T00:00:00"/>
    <d v="2019-05-05T00:00:00"/>
    <s v="21h11"/>
    <x v="2"/>
    <s v="Danger faible"/>
    <s v="Non"/>
    <m/>
    <s v="Femme"/>
    <n v="46"/>
  </r>
  <r>
    <s v="190501-030"/>
    <n v="2"/>
    <s v="St-Basile-Le-Grand"/>
    <d v="2019-05-01T00:00:00"/>
    <d v="2019-05-01T00:00:00"/>
    <s v="19h25"/>
    <x v="2"/>
    <s v="Tentative de suicide"/>
    <s v="Oui"/>
    <n v="33"/>
    <s v="Femme"/>
    <n v="18"/>
  </r>
  <r>
    <s v="190501-002"/>
    <n v="2"/>
    <s v="St-Basile-Le-Grand"/>
    <d v="2019-05-01T00:00:00"/>
    <d v="2019-05-01T00:00:00"/>
    <s v="03h00"/>
    <x v="2"/>
    <s v="Danger modéré"/>
    <s v="Non"/>
    <m/>
    <s v="Homme"/>
    <n v="18"/>
  </r>
  <r>
    <s v="190429-024"/>
    <n v="2"/>
    <s v="St-Basile-Le-Grand"/>
    <d v="2019-04-29T00:00:00"/>
    <d v="2019-04-29T00:00:00"/>
    <s v="17h55"/>
    <x v="1"/>
    <s v="P.38 (non-consentant)"/>
    <s v="Oui"/>
    <s v="?"/>
    <s v="Femme"/>
    <n v="57"/>
  </r>
  <r>
    <s v="190426-022"/>
    <n v="2"/>
    <s v="St-Basile-Le-Grand"/>
    <d v="2019-04-26T00:00:00"/>
    <d v="2019-04-26T00:00:00"/>
    <s v="19h08"/>
    <x v="1"/>
    <s v="P.38 (non-consentant)"/>
    <s v="Oui"/>
    <s v="?"/>
    <s v="Homme"/>
    <n v="79"/>
  </r>
  <r>
    <s v="190419-016"/>
    <n v="2"/>
    <s v="St-Basile-Le-Grand"/>
    <d v="2019-04-19T00:00:00"/>
    <d v="2019-04-19T00:00:00"/>
    <s v="16h30"/>
    <x v="1"/>
    <s v="P.38 (non-consentant)"/>
    <s v="Oui"/>
    <n v="94"/>
    <s v="Homme"/>
    <n v="34"/>
  </r>
  <r>
    <s v="190410-022"/>
    <n v="2"/>
    <s v="St-Basile-Le-Grand"/>
    <d v="2019-04-10T00:00:00"/>
    <d v="2019-04-10T00:00:00"/>
    <s v="19h00"/>
    <x v="1"/>
    <s v="P.38 (non-consentant)"/>
    <s v="Oui"/>
    <n v="25"/>
    <s v="Homme"/>
    <n v="26"/>
  </r>
  <r>
    <s v="190331-006"/>
    <n v="2"/>
    <s v="St-Basile-Le-Grand"/>
    <d v="2019-03-31T00:00:00"/>
    <d v="2019-03-31T00:00:00"/>
    <s v="15h10"/>
    <x v="3"/>
    <s v="Danger faible"/>
    <s v="Non"/>
    <m/>
    <s v="Homme"/>
    <n v="9"/>
  </r>
  <r>
    <s v="190320-011"/>
    <n v="2"/>
    <s v="St-Basile-Le-Grand"/>
    <d v="2019-03-20T00:00:00"/>
    <d v="2019-03-20T00:00:00"/>
    <s v="12h06"/>
    <x v="1"/>
    <s v="P.38 (non-consentant)"/>
    <s v="Oui"/>
    <n v="63"/>
    <s v="Femme"/>
    <n v="34"/>
  </r>
  <r>
    <s v="190320-022"/>
    <n v="2"/>
    <s v="St-Basile-Le-Grand"/>
    <d v="2019-03-20T00:00:00"/>
    <d v="2019-03-20T00:00:00"/>
    <s v="19h35"/>
    <x v="1"/>
    <s v="Danger grave et immédiat"/>
    <s v="Oui"/>
    <n v="65"/>
    <s v="Femme"/>
    <n v="63"/>
  </r>
  <r>
    <s v="190318-001"/>
    <n v="2"/>
    <s v="St-Basile-Le-Grand"/>
    <d v="2019-03-18T00:00:00"/>
    <d v="2019-03-18T00:00:00"/>
    <s v="03h07"/>
    <x v="1"/>
    <s v="P.38 (non-consentant)"/>
    <s v="Oui"/>
    <n v="37"/>
    <s v="Femme"/>
    <n v="68"/>
  </r>
  <r>
    <s v="190315-011"/>
    <n v="2"/>
    <s v="St-Basile-Le-Grand"/>
    <d v="2019-03-15T00:00:00"/>
    <d v="2019-03-15T00:00:00"/>
    <s v="11h41"/>
    <x v="1"/>
    <s v="Tentative de suicide"/>
    <s v="Oui"/>
    <n v="55"/>
    <s v="Femme"/>
    <n v="34"/>
  </r>
  <r>
    <s v="190311-005"/>
    <n v="2"/>
    <s v="St-Basile-Le-Grand"/>
    <d v="2019-03-11T00:00:00"/>
    <d v="2019-03-11T00:00:00"/>
    <s v="08h00"/>
    <x v="1"/>
    <s v="Tentative de suicide"/>
    <s v="Oui"/>
    <m/>
    <s v="Homme"/>
    <n v="54"/>
  </r>
  <r>
    <s v="190227-045"/>
    <n v="2"/>
    <s v="St-Basile-Le-Grand"/>
    <d v="2019-02-27T00:00:00"/>
    <d v="2019-02-27T00:00:00"/>
    <s v="12h00"/>
    <x v="1"/>
    <s v="Danger faible"/>
    <s v="Oui"/>
    <n v="180"/>
    <s v="Homme"/>
    <n v="20"/>
  </r>
  <r>
    <s v="190211-016"/>
    <n v="2"/>
    <s v="St-Basile-Le-Grand"/>
    <d v="2019-02-11T00:00:00"/>
    <d v="2019-02-11T00:00:00"/>
    <s v="10h30"/>
    <x v="2"/>
    <s v="Danger faible"/>
    <s v="Non"/>
    <m/>
    <s v="Femme"/>
    <n v="16"/>
  </r>
  <r>
    <s v="190210-026"/>
    <n v="2"/>
    <s v="St-Basile-Le-Grand"/>
    <d v="2019-02-10T00:00:00"/>
    <d v="2019-02-10T00:00:00"/>
    <s v="22h00"/>
    <x v="1"/>
    <s v="P.38 (non-consentant)"/>
    <s v="Oui"/>
    <n v="54"/>
    <s v="Femme"/>
    <n v="17"/>
  </r>
  <r>
    <s v="190204-016"/>
    <n v="2"/>
    <s v="St-Basile-Le-Grand"/>
    <d v="2019-02-04T00:00:00"/>
    <d v="2019-02-04T00:00:00"/>
    <s v="13h22"/>
    <x v="1"/>
    <s v="P.38 (non-consentant)"/>
    <s v="Oui"/>
    <n v="22"/>
    <s v="Femme"/>
    <n v="18"/>
  </r>
  <r>
    <s v="190117-019"/>
    <n v="2"/>
    <s v="St-Basile-Le-Grand"/>
    <d v="2019-01-17T00:00:00"/>
    <d v="2019-01-17T00:00:00"/>
    <s v="16h45"/>
    <x v="1"/>
    <s v="P.38 (non-consentant)"/>
    <s v="Oui"/>
    <s v="25 mins"/>
    <s v="Femme"/>
    <n v="39"/>
  </r>
  <r>
    <s v="190108-011"/>
    <n v="2"/>
    <s v="St-Basile-Le-Grand"/>
    <d v="2019-01-08T00:00:00"/>
    <d v="2019-01-08T00:00:00"/>
    <s v="17h01"/>
    <x v="1"/>
    <s v="P.38 (non-consentant)"/>
    <s v="Oui"/>
    <s v="?"/>
    <s v="Femme"/>
    <n v="22"/>
  </r>
  <r>
    <s v="190101-029"/>
    <n v="2"/>
    <s v="St-Basile-Le-Grand"/>
    <d v="2019-01-01T00:00:00"/>
    <d v="2019-01-01T00:00:00"/>
    <s v="21h49"/>
    <x v="1"/>
    <s v="P.38 (non-consentant)"/>
    <s v="Oui"/>
    <s v=" 39 mins"/>
    <s v="Femme"/>
    <n v="21"/>
  </r>
  <r>
    <s v="191124-006"/>
    <n v="2"/>
    <s v="St-Jean-Baptiste"/>
    <d v="2019-11-24T00:00:00"/>
    <d v="2019-11-24T00:00:00"/>
    <s v="09h20"/>
    <x v="2"/>
    <s v="Danger modéré"/>
    <s v="Non"/>
    <m/>
    <s v="Homme"/>
    <n v="20"/>
  </r>
  <r>
    <s v="191122-003"/>
    <n v="2"/>
    <s v="St-Jean-Baptiste"/>
    <d v="2019-11-22T00:00:00"/>
    <d v="2019-11-22T00:00:00"/>
    <s v="07h00"/>
    <x v="0"/>
    <s v="Danger faible"/>
    <s v="Non"/>
    <m/>
    <s v="Femme"/>
    <n v="43"/>
  </r>
  <r>
    <s v="191010-006"/>
    <n v="2"/>
    <s v="St-Jean-Baptiste"/>
    <d v="2019-10-10T00:00:00"/>
    <d v="2019-10-10T00:00:00"/>
    <s v="08h18"/>
    <x v="2"/>
    <s v="P.38 (non-consentant)"/>
    <s v="Oui"/>
    <n v="20"/>
    <s v="Homme"/>
    <n v="73"/>
  </r>
  <r>
    <s v="190822-031"/>
    <n v="2"/>
    <s v="St-Jean-Baptiste"/>
    <d v="2019-08-22T00:00:00"/>
    <d v="2019-08-22T00:00:00"/>
    <s v="11h30"/>
    <x v="1"/>
    <s v="Danger grave et immédiat"/>
    <s v="Oui"/>
    <n v="15"/>
    <s v="Homme"/>
    <n v="33"/>
  </r>
  <r>
    <s v="190718-026"/>
    <n v="2"/>
    <s v="St-Jean-Baptiste"/>
    <d v="2019-07-18T00:00:00"/>
    <d v="2019-07-18T00:00:00"/>
    <s v="17h35"/>
    <x v="1"/>
    <s v="P.38 (non-consentant)"/>
    <s v="Oui"/>
    <n v="15"/>
    <s v="Homme"/>
    <n v="63"/>
  </r>
  <r>
    <s v="190717-044"/>
    <n v="2"/>
    <s v="St-Jean-Baptiste"/>
    <d v="2019-07-17T00:00:00"/>
    <d v="2019-07-17T00:00:00"/>
    <s v="23h03"/>
    <x v="1"/>
    <m/>
    <s v="Oui"/>
    <n v="37"/>
    <s v="Homme"/>
    <n v="23"/>
  </r>
  <r>
    <s v="190709-002"/>
    <n v="2"/>
    <s v="St-Jean-Baptiste"/>
    <d v="2019-07-09T00:00:00"/>
    <d v="2019-07-09T00:00:00"/>
    <s v="07H40"/>
    <x v="1"/>
    <s v="P.38 (non-consentant)"/>
    <s v="Oui"/>
    <n v="16"/>
    <s v="Homme"/>
    <n v="22"/>
  </r>
  <r>
    <s v="190706-004"/>
    <n v="2"/>
    <s v="St-Jean-Baptiste"/>
    <d v="2019-07-06T00:00:00"/>
    <d v="2019-07-06T00:00:00"/>
    <s v="03H15"/>
    <x v="1"/>
    <s v="P.38 (non-consentant)"/>
    <s v="Oui"/>
    <n v="20"/>
    <s v="Homme"/>
    <n v="23"/>
  </r>
  <r>
    <s v="190702-001"/>
    <n v="2"/>
    <s v="St-Jean-Baptiste"/>
    <d v="2019-07-02T00:00:00"/>
    <d v="2019-07-02T00:00:00"/>
    <s v="02h00"/>
    <x v="1"/>
    <s v="Tentative de suicide"/>
    <s v="Oui"/>
    <n v="32"/>
    <s v="Homme"/>
    <n v="23"/>
  </r>
  <r>
    <s v="190614-008"/>
    <n v="2"/>
    <s v="St-Jean-Baptiste"/>
    <d v="2019-06-14T00:00:00"/>
    <d v="2019-06-14T00:00:00"/>
    <s v="11h26"/>
    <x v="1"/>
    <s v="Danger grave et immédiat"/>
    <s v="Oui"/>
    <n v="39"/>
    <s v="Homme"/>
    <n v="44"/>
  </r>
  <r>
    <s v="190610-034"/>
    <n v="2"/>
    <s v="St-Jean-Baptiste"/>
    <d v="2019-06-10T00:00:00"/>
    <d v="2019-06-10T00:00:00"/>
    <s v="03h38"/>
    <x v="1"/>
    <s v="P.38 (non-consentant)"/>
    <s v="Oui"/>
    <n v="40"/>
    <s v="Homme"/>
    <n v="27"/>
  </r>
  <r>
    <s v="190605-025"/>
    <n v="2"/>
    <s v="St-Jean-Baptiste"/>
    <d v="2019-06-05T00:00:00"/>
    <d v="2019-06-05T00:00:00"/>
    <s v="17h52"/>
    <x v="1"/>
    <s v="Danger grave et immédiat"/>
    <s v="Oui"/>
    <n v="33"/>
    <s v="Homme"/>
    <n v="75"/>
  </r>
  <r>
    <s v="190518-022"/>
    <n v="2"/>
    <s v="St-Jean-Baptiste"/>
    <d v="2019-05-18T00:00:00"/>
    <d v="2019-05-18T00:00:00"/>
    <s v="23h00"/>
    <x v="1"/>
    <s v="Danger grave mais non immédiat"/>
    <s v="Oui"/>
    <n v="38"/>
    <s v="Femme"/>
    <n v="47"/>
  </r>
  <r>
    <s v="190517-021"/>
    <n v="2"/>
    <s v="St-Jean-Baptiste"/>
    <d v="2019-05-17T00:00:00"/>
    <d v="2019-05-17T00:00:00"/>
    <s v="16h27"/>
    <x v="1"/>
    <s v="Tentative de suicide"/>
    <s v="Oui"/>
    <n v="30"/>
    <s v="Femme"/>
    <n v="47"/>
  </r>
  <r>
    <s v="190510-010"/>
    <n v="2"/>
    <s v="St-Jean-Baptiste"/>
    <d v="2019-05-10T00:00:00"/>
    <d v="2019-05-10T00:00:00"/>
    <s v="10h15"/>
    <x v="3"/>
    <s v="Absence de danger"/>
    <s v="Non"/>
    <m/>
    <s v="Homme"/>
    <n v="36"/>
  </r>
  <r>
    <s v="190419-021"/>
    <n v="2"/>
    <s v="St-Jean-Baptiste"/>
    <d v="2019-04-19T00:00:00"/>
    <d v="2019-04-19T00:00:00"/>
    <s v="22h55"/>
    <x v="1"/>
    <s v="Tentative de suicide"/>
    <s v="Oui"/>
    <n v="55"/>
    <s v="Femme"/>
    <n v="44"/>
  </r>
  <r>
    <s v="190419-022"/>
    <n v="2"/>
    <s v="St-Jean-Baptiste"/>
    <d v="2019-04-19T00:00:00"/>
    <d v="2019-04-19T00:00:00"/>
    <s v="23h50"/>
    <x v="2"/>
    <s v="Danger faible"/>
    <s v="Non"/>
    <m/>
    <s v="Homme"/>
    <n v="41"/>
  </r>
  <r>
    <s v="190403-031"/>
    <n v="2"/>
    <s v="St-Jean-Baptiste"/>
    <d v="2019-04-03T00:00:00"/>
    <d v="2019-04-03T00:00:00"/>
    <s v="21h27"/>
    <x v="4"/>
    <s v="Danger faible"/>
    <s v="Non"/>
    <m/>
    <s v="Homme"/>
    <n v="14"/>
  </r>
  <r>
    <s v="191127-021"/>
    <n v="2"/>
    <s v="St-Mathieu-de-Beloeil"/>
    <d v="2019-11-27T00:00:00"/>
    <d v="2019-11-27T00:00:00"/>
    <s v="17h15"/>
    <x v="1"/>
    <s v="P.38 (non-consentant)"/>
    <s v="Oui"/>
    <n v="40"/>
    <s v="Homme"/>
    <n v="61"/>
  </r>
  <r>
    <s v="190908-002"/>
    <n v="2"/>
    <s v="St-Mathieu-de-Beloeil"/>
    <d v="2019-09-08T00:00:00"/>
    <d v="2019-09-08T00:00:00"/>
    <s v="03h30"/>
    <x v="1"/>
    <s v="P.38 (non-consentant)"/>
    <s v="Oui"/>
    <n v="31"/>
    <s v="Homme"/>
    <n v="18"/>
  </r>
  <r>
    <s v="190904-017"/>
    <n v="2"/>
    <s v="St-Mathieu-de-Beloeil"/>
    <d v="2019-09-04T00:00:00"/>
    <d v="2019-09-04T00:00:00"/>
    <s v="15h35"/>
    <x v="1"/>
    <s v="Danger grave et immédiat"/>
    <s v="Oui"/>
    <n v="33"/>
    <s v="Homme"/>
    <n v="52"/>
  </r>
  <r>
    <s v="190825-005"/>
    <n v="2"/>
    <s v="St-Mathieu-de-Beloeil"/>
    <d v="2019-08-25T00:00:00"/>
    <d v="2019-08-25T00:00:00"/>
    <s v="10h10"/>
    <x v="1"/>
    <s v="P.38 (non-consentant)"/>
    <s v="Oui"/>
    <m/>
    <s v="Homme"/>
    <n v="15"/>
  </r>
  <r>
    <s v="190823-006"/>
    <n v="2"/>
    <s v="St-Mathieu-de-Beloeil"/>
    <d v="2019-08-23T00:00:00"/>
    <d v="2019-08-23T00:00:00"/>
    <s v="09h50"/>
    <x v="3"/>
    <s v="Danger faible"/>
    <s v="Non"/>
    <m/>
    <s v="Homme"/>
    <n v="15"/>
  </r>
  <r>
    <s v="190805-015"/>
    <n v="2"/>
    <s v="St-Mathieu-de-Beloeil"/>
    <d v="2019-08-05T00:00:00"/>
    <d v="2019-08-05T00:00:00"/>
    <s v="13h00"/>
    <x v="1"/>
    <s v="Danger grave et immédiat"/>
    <s v="Oui"/>
    <n v="30"/>
    <s v="Homme"/>
    <n v="15"/>
  </r>
  <r>
    <s v="190726-004"/>
    <n v="2"/>
    <s v="St-Mathieu-de-Beloeil"/>
    <d v="2019-07-26T00:00:00"/>
    <d v="2019-07-26T00:00:00"/>
    <s v="08h45"/>
    <x v="1"/>
    <s v="P.38 (non-consentant)"/>
    <s v="Oui"/>
    <m/>
    <s v="Homme"/>
    <n v="17"/>
  </r>
  <r>
    <s v="190723-003"/>
    <n v="2"/>
    <s v="St-Mathieu-de-Beloeil"/>
    <d v="2019-07-23T00:00:00"/>
    <d v="2019-07-23T00:00:00"/>
    <s v="04h08"/>
    <x v="1"/>
    <s v="P.38 (non-consentant)"/>
    <s v="Oui"/>
    <m/>
    <s v="Homme"/>
    <n v="48"/>
  </r>
  <r>
    <s v="190705-040"/>
    <n v="2"/>
    <s v="St-Mathieu-de-Beloeil"/>
    <d v="2019-07-05T00:00:00"/>
    <d v="2019-07-05T00:00:00"/>
    <s v="23H42"/>
    <x v="1"/>
    <s v="P.38 (non-consentant)"/>
    <s v="Oui"/>
    <n v="39"/>
    <s v="Homme"/>
    <n v="41"/>
  </r>
  <r>
    <s v="190621-008"/>
    <n v="2"/>
    <s v="St-Mathieu-de-Beloeil"/>
    <d v="2019-06-21T00:00:00"/>
    <d v="2019-06-21T00:00:00"/>
    <s v="8h45"/>
    <x v="0"/>
    <s v="Danger faible"/>
    <s v="Non"/>
    <m/>
    <s v="Homme"/>
    <n v="80"/>
  </r>
  <r>
    <s v="190604-001"/>
    <n v="2"/>
    <s v="St-Mathieu-de-Beloeil"/>
    <d v="2019-06-04T00:00:00"/>
    <d v="2019-06-04T00:00:00"/>
    <s v="00h19"/>
    <x v="0"/>
    <s v="Danger grave mais non immédiat"/>
    <s v="Non"/>
    <m/>
    <s v="Femme"/>
    <n v="16"/>
  </r>
  <r>
    <s v="190307-006"/>
    <n v="2"/>
    <s v="St-Mathieu-de-Beloeil"/>
    <d v="2019-03-07T00:00:00"/>
    <d v="2019-03-07T00:00:00"/>
    <s v="10h58"/>
    <x v="1"/>
    <s v="Danger grave et immédiat"/>
    <s v="Oui"/>
    <n v="35"/>
    <s v="Homme"/>
    <n v="15"/>
  </r>
  <r>
    <s v="191128-002"/>
    <n v="3"/>
    <s v="Carignan"/>
    <d v="2019-11-28T00:00:00"/>
    <d v="2019-11-28T00:00:00"/>
    <s v="03h46"/>
    <x v="2"/>
    <s v="Danger faible"/>
    <s v="Non"/>
    <m/>
    <s v="Femme"/>
    <n v="19"/>
  </r>
  <r>
    <s v="191104-012"/>
    <n v="3"/>
    <s v="Carignan"/>
    <d v="2019-11-04T00:00:00"/>
    <d v="2019-11-04T00:00:00"/>
    <s v="11h56"/>
    <x v="3"/>
    <s v="absence de transport"/>
    <s v="Non"/>
    <m/>
    <s v="Homme"/>
    <n v="16"/>
  </r>
  <r>
    <s v="191027-004A"/>
    <n v="3"/>
    <s v="Carignan"/>
    <d v="2019-10-27T00:00:00"/>
    <d v="2019-10-27T00:00:00"/>
    <s v="01h50"/>
    <x v="1"/>
    <s v="P.38 (non-consentant)"/>
    <s v="Oui"/>
    <n v="27"/>
    <s v="Femme"/>
    <n v="33"/>
  </r>
  <r>
    <s v="191016-027"/>
    <n v="3"/>
    <s v="Carignan"/>
    <d v="2019-10-27T00:00:00"/>
    <d v="2019-10-27T00:00:00"/>
    <m/>
    <x v="2"/>
    <s v="Danger faible"/>
    <s v="Non"/>
    <m/>
    <s v="Homme"/>
    <n v="64"/>
  </r>
  <r>
    <s v="191016-019"/>
    <n v="3"/>
    <s v="Carignan"/>
    <d v="2019-10-16T00:00:00"/>
    <d v="2019-10-16T00:00:00"/>
    <s v="17h46"/>
    <x v="2"/>
    <s v="Danger faible"/>
    <s v="Non"/>
    <m/>
    <s v="Homme"/>
    <n v="26"/>
  </r>
  <r>
    <s v="191008-017"/>
    <n v="3"/>
    <s v="Carignan"/>
    <d v="2019-10-08T00:00:00"/>
    <d v="2019-10-08T00:00:00"/>
    <s v="13h45"/>
    <x v="3"/>
    <s v="Danger faible"/>
    <s v="Non"/>
    <m/>
    <s v="Homme"/>
    <n v="42"/>
  </r>
  <r>
    <s v="191003-036"/>
    <n v="3"/>
    <s v="Carignan"/>
    <d v="2019-10-03T00:00:00"/>
    <d v="2019-10-03T00:00:00"/>
    <s v="23h25"/>
    <x v="2"/>
    <s v="Danger faible"/>
    <s v="Non"/>
    <m/>
    <s v="Homme"/>
    <n v="27"/>
  </r>
  <r>
    <s v="190930-033"/>
    <n v="3"/>
    <s v="Carignan"/>
    <d v="2019-09-30T00:00:00"/>
    <d v="2019-09-30T00:00:00"/>
    <s v="23h58"/>
    <x v="1"/>
    <s v="Tentative de suicide"/>
    <s v="Oui"/>
    <n v="14"/>
    <s v="Femme"/>
    <n v="30"/>
  </r>
  <r>
    <s v="190929-001"/>
    <n v="3"/>
    <s v="Carignan"/>
    <d v="2019-09-29T00:00:00"/>
    <d v="2019-09-29T00:00:00"/>
    <s v="02h35"/>
    <x v="0"/>
    <s v="Absence de danger"/>
    <s v="Non"/>
    <m/>
    <s v="Homme"/>
    <n v="35"/>
  </r>
  <r>
    <s v="190928-006"/>
    <n v="3"/>
    <s v="Carignan"/>
    <d v="2019-09-28T00:00:00"/>
    <d v="2019-09-28T00:00:00"/>
    <s v="09h00"/>
    <x v="2"/>
    <s v="Absence de danger"/>
    <s v="Non"/>
    <m/>
    <s v="Homme"/>
    <n v="53"/>
  </r>
  <r>
    <s v="190918-024"/>
    <n v="3"/>
    <s v="Carignan"/>
    <d v="2019-09-18T00:00:00"/>
    <d v="2019-09-18T00:00:00"/>
    <s v="22h50"/>
    <x v="0"/>
    <s v="Danger faible"/>
    <s v="Non"/>
    <m/>
    <s v="Homme"/>
    <n v="20"/>
  </r>
  <r>
    <s v="190908-021"/>
    <n v="3"/>
    <s v="Carignan"/>
    <d v="2019-09-08T00:00:00"/>
    <d v="2019-09-08T00:00:00"/>
    <s v="23h08"/>
    <x v="1"/>
    <s v="Tentative de suicide"/>
    <s v="Oui"/>
    <n v="20"/>
    <s v="Femme"/>
    <n v="22"/>
  </r>
  <r>
    <s v="190906-016"/>
    <n v="3"/>
    <s v="Carignan"/>
    <d v="2019-09-06T00:00:00"/>
    <d v="2019-09-06T00:00:00"/>
    <s v="12h08"/>
    <x v="1"/>
    <s v="Tentative de suicide"/>
    <s v="Oui"/>
    <n v="46"/>
    <s v="Homme"/>
    <n v="51"/>
  </r>
  <r>
    <s v="190831-028"/>
    <n v="3"/>
    <s v="Carignan"/>
    <d v="2019-08-31T00:00:00"/>
    <d v="2019-08-31T00:00:00"/>
    <s v="20h30"/>
    <x v="2"/>
    <s v="Absence de danger"/>
    <s v="Non"/>
    <m/>
    <s v="Femme"/>
    <n v="24"/>
  </r>
  <r>
    <s v="190829-004"/>
    <n v="3"/>
    <s v="Carignan"/>
    <d v="2019-08-29T00:00:00"/>
    <d v="2019-08-29T00:00:00"/>
    <s v="02H26"/>
    <x v="1"/>
    <s v="P.38 (non-consentant)"/>
    <s v="Oui"/>
    <n v="33"/>
    <s v="Femme"/>
    <n v="51"/>
  </r>
  <r>
    <s v="190826-025"/>
    <n v="3"/>
    <s v="Carignan"/>
    <d v="2019-08-26T00:00:00"/>
    <d v="2019-08-26T00:00:00"/>
    <s v="18H45"/>
    <x v="2"/>
    <s v="Danger faible"/>
    <s v="Non"/>
    <m/>
    <s v="Homme"/>
    <n v="26"/>
  </r>
  <r>
    <s v="190824-002"/>
    <n v="3"/>
    <s v="Carignan"/>
    <d v="2019-08-24T00:00:00"/>
    <d v="2019-08-24T00:00:00"/>
    <s v="07h00"/>
    <x v="1"/>
    <s v="P.38 (non-consentant)"/>
    <s v="Oui"/>
    <n v="36"/>
    <s v="Homme"/>
    <n v="28"/>
  </r>
  <r>
    <s v="190818-009"/>
    <n v="3"/>
    <s v="Carignan"/>
    <d v="2019-08-19T00:00:00"/>
    <d v="2019-08-19T00:00:00"/>
    <s v="00h45"/>
    <x v="2"/>
    <s v="Danger faible"/>
    <s v="Non"/>
    <m/>
    <s v="Homme"/>
    <n v="61"/>
  </r>
  <r>
    <s v="190812-022"/>
    <n v="3"/>
    <s v="Carignan"/>
    <d v="2019-08-12T00:00:00"/>
    <d v="2019-08-12T00:00:00"/>
    <s v="17h32"/>
    <x v="2"/>
    <s v="Danger grave mais non immédiat"/>
    <s v="Oui"/>
    <n v="43"/>
    <s v="Femme"/>
    <n v="23"/>
  </r>
  <r>
    <s v="190731-023"/>
    <n v="3"/>
    <s v="Carignan"/>
    <d v="2019-07-31T00:00:00"/>
    <d v="2019-07-31T00:00:00"/>
    <s v="16H06"/>
    <x v="0"/>
    <s v="Danger modéré"/>
    <s v="Oui"/>
    <n v="36"/>
    <s v="Homme"/>
    <n v="22"/>
  </r>
  <r>
    <s v="190719-038"/>
    <n v="3"/>
    <s v="Carignan"/>
    <d v="2019-07-19T00:00:00"/>
    <d v="2019-07-19T00:00:00"/>
    <s v="23h54"/>
    <x v="2"/>
    <s v="Danger grave et immédiat"/>
    <s v="Oui"/>
    <n v="11"/>
    <s v="Homme"/>
    <n v="29"/>
  </r>
  <r>
    <s v="190709-014"/>
    <n v="3"/>
    <s v="Carignan"/>
    <d v="2019-07-09T00:00:00"/>
    <d v="2019-07-09T00:00:00"/>
    <s v="13h10"/>
    <x v="2"/>
    <s v="Absence de danger"/>
    <s v="Non"/>
    <m/>
    <s v="Homme"/>
    <n v="29"/>
  </r>
  <r>
    <s v="190706-022"/>
    <n v="3"/>
    <s v="Carignan"/>
    <d v="2019-07-06T00:00:00"/>
    <d v="2019-07-06T00:00:00"/>
    <s v="21H05"/>
    <x v="2"/>
    <m/>
    <s v="Non"/>
    <m/>
    <s v="Homme"/>
    <n v="19"/>
  </r>
  <r>
    <s v="190705-025"/>
    <n v="3"/>
    <s v="Carignan"/>
    <d v="2019-07-05T00:00:00"/>
    <d v="2019-07-05T00:00:00"/>
    <s v="17H25"/>
    <x v="2"/>
    <s v="Danger faible"/>
    <s v="Non"/>
    <m/>
    <s v="Femme"/>
    <n v="83"/>
  </r>
  <r>
    <s v="190623-030"/>
    <n v="3"/>
    <s v="Carignan"/>
    <d v="2019-06-23T00:00:00"/>
    <d v="2019-06-23T00:00:00"/>
    <s v="17H00"/>
    <x v="3"/>
    <s v="P.38 (non-consentant)"/>
    <s v="Oui"/>
    <n v="38"/>
    <s v="Homme"/>
    <s v=" "/>
  </r>
  <r>
    <s v="190621-014"/>
    <n v="3"/>
    <s v="Carignan"/>
    <d v="2019-06-21T00:00:00"/>
    <d v="2019-06-21T00:00:00"/>
    <s v="12h45"/>
    <x v="2"/>
    <s v="Danger faible"/>
    <s v="Non"/>
    <m/>
    <s v="Homme"/>
    <n v="23"/>
  </r>
  <r>
    <s v="190615-017a"/>
    <n v="3"/>
    <s v="Carignan"/>
    <d v="2019-06-15T00:00:00"/>
    <d v="2019-06-15T00:00:00"/>
    <s v="10h48"/>
    <x v="2"/>
    <s v="Danger faible"/>
    <s v="Non"/>
    <m/>
    <s v="Homme"/>
    <n v="43"/>
  </r>
  <r>
    <s v="190607-044"/>
    <n v="3"/>
    <s v="Carignan"/>
    <d v="2019-06-07T00:00:00"/>
    <d v="2019-06-07T00:00:00"/>
    <s v="22h40"/>
    <x v="2"/>
    <s v="Absence de danger"/>
    <s v="Non"/>
    <m/>
    <s v="Homme"/>
    <n v="41"/>
  </r>
  <r>
    <s v="190531-019"/>
    <n v="3"/>
    <s v="Carignan"/>
    <d v="2019-05-31T00:00:00"/>
    <d v="2019-05-31T00:00:00"/>
    <s v="14h19"/>
    <x v="2"/>
    <s v="Absence de danger"/>
    <s v="Non"/>
    <m/>
    <s v="Femme"/>
    <n v="66"/>
  </r>
  <r>
    <s v="190529-025"/>
    <n v="3"/>
    <s v="Carignan"/>
    <d v="2019-05-29T00:00:00"/>
    <d v="2019-05-29T00:00:00"/>
    <s v="19h00"/>
    <x v="3"/>
    <m/>
    <s v="Oui"/>
    <n v="46"/>
    <s v="Femme"/>
    <n v="15"/>
  </r>
  <r>
    <s v="190523-021"/>
    <n v="3"/>
    <s v="Carignan"/>
    <d v="2019-05-23T00:00:00"/>
    <d v="2019-05-23T00:00:00"/>
    <s v="18h18"/>
    <x v="3"/>
    <s v="Absence de danger"/>
    <s v="Non"/>
    <m/>
    <s v="Femme"/>
    <n v="10"/>
  </r>
  <r>
    <s v="190512-030 "/>
    <n v="3"/>
    <s v="Carignan"/>
    <d v="2019-05-12T00:00:00"/>
    <d v="2019-05-12T00:00:00"/>
    <s v="22h20"/>
    <x v="1"/>
    <s v="Tentative de suicide"/>
    <s v="Oui"/>
    <n v="22"/>
    <s v="Homme"/>
    <n v="37"/>
  </r>
  <r>
    <s v="190429-005"/>
    <n v="3"/>
    <s v="Carignan"/>
    <d v="2019-04-29T00:00:00"/>
    <d v="2019-04-29T00:00:00"/>
    <s v="10h10"/>
    <x v="2"/>
    <s v="P.38 (non-consentant)"/>
    <s v="Oui"/>
    <n v="30"/>
    <s v="Homme"/>
    <n v="17"/>
  </r>
  <r>
    <s v="190423-012"/>
    <n v="3"/>
    <s v="Carignan"/>
    <d v="2019-04-23T00:00:00"/>
    <d v="2019-04-23T00:00:00"/>
    <s v="10h33"/>
    <x v="2"/>
    <s v="Danger faible"/>
    <s v="Non"/>
    <m/>
    <s v="Femme"/>
    <n v="83"/>
  </r>
  <r>
    <s v="190331-014"/>
    <n v="3"/>
    <s v="Carignan"/>
    <d v="2019-03-31T00:00:00"/>
    <d v="2019-03-31T00:00:00"/>
    <s v="23h15"/>
    <x v="2"/>
    <s v="Absence de danger"/>
    <s v="Non"/>
    <m/>
    <s v="Femme"/>
    <n v="26"/>
  </r>
  <r>
    <s v="190326-012"/>
    <n v="3"/>
    <s v="Carignan"/>
    <d v="2019-03-26T00:00:00"/>
    <d v="2019-03-26T00:00:00"/>
    <s v="16h15"/>
    <x v="2"/>
    <s v="Danger faible"/>
    <s v="Non"/>
    <m/>
    <s v="Homme"/>
    <n v="23"/>
  </r>
  <r>
    <s v="190320-005"/>
    <n v="3"/>
    <s v="Carignan"/>
    <d v="2019-03-20T00:00:00"/>
    <d v="2019-03-20T00:00:00"/>
    <s v="08h30"/>
    <x v="3"/>
    <s v="P.38 (non-consentant)"/>
    <s v="Oui"/>
    <n v="35"/>
    <s v="Homme"/>
    <n v="13"/>
  </r>
  <r>
    <s v="190320-027"/>
    <n v="3"/>
    <s v="Carignan"/>
    <d v="2019-03-20T00:00:00"/>
    <d v="2019-03-20T00:00:00"/>
    <s v="20h45"/>
    <x v="2"/>
    <s v="Absence de danger"/>
    <s v="Non"/>
    <m/>
    <s v="Homme"/>
    <n v="27"/>
  </r>
  <r>
    <s v="190210-021"/>
    <n v="3"/>
    <s v="Carignan"/>
    <d v="2019-02-10T00:00:00"/>
    <d v="2019-02-10T00:00:00"/>
    <s v="17h08"/>
    <x v="0"/>
    <s v="Danger faible"/>
    <s v="Non"/>
    <m/>
    <s v="Homme"/>
    <n v="39"/>
  </r>
  <r>
    <s v="190125-006"/>
    <n v="3"/>
    <s v="Carignan"/>
    <d v="2019-01-25T00:00:00"/>
    <d v="2019-01-25T00:00:00"/>
    <s v="08h58"/>
    <x v="0"/>
    <s v="Tentative de suicide"/>
    <s v="Oui"/>
    <n v="31"/>
    <s v="Homme"/>
    <n v="26"/>
  </r>
  <r>
    <s v="190113-009"/>
    <n v="3"/>
    <s v="Carignan"/>
    <d v="2019-01-13T00:00:00"/>
    <d v="2019-01-13T00:00:00"/>
    <s v="16h35"/>
    <x v="2"/>
    <s v="Absence de danger"/>
    <s v="Non"/>
    <m/>
    <s v="Femme"/>
    <n v="33"/>
  </r>
  <r>
    <s v="191229-019"/>
    <n v="3"/>
    <s v="Chambly"/>
    <d v="2019-12-29T00:00:00"/>
    <d v="2019-12-29T00:00:00"/>
    <s v="19h50"/>
    <x v="2"/>
    <s v="Danger faible"/>
    <s v="Non"/>
    <m/>
    <s v="Homme"/>
    <n v="35"/>
  </r>
  <r>
    <s v="191228-016"/>
    <n v="3"/>
    <s v="Chambly"/>
    <d v="2019-12-28T00:00:00"/>
    <d v="2019-12-28T00:00:00"/>
    <s v="17h30"/>
    <x v="1"/>
    <s v="Tentative de suicide"/>
    <s v="Oui"/>
    <n v="17"/>
    <s v="Homme"/>
    <n v="16"/>
  </r>
  <r>
    <s v="191223-027"/>
    <n v="3"/>
    <s v="Chambly"/>
    <d v="2019-12-23T00:00:00"/>
    <d v="2019-12-23T00:00:00"/>
    <s v="22h45"/>
    <x v="0"/>
    <s v="Tentative de suicide"/>
    <s v="Oui"/>
    <n v="15"/>
    <s v="Femme"/>
    <n v="49"/>
  </r>
  <r>
    <s v="191222-008"/>
    <n v="3"/>
    <s v="Chambly"/>
    <d v="2019-12-22T00:00:00"/>
    <d v="2019-12-22T00:00:00"/>
    <s v="12h00"/>
    <x v="3"/>
    <s v="absence de transport"/>
    <s v="Non"/>
    <m/>
    <s v="Femme"/>
    <n v="16"/>
  </r>
  <r>
    <s v="191221-004"/>
    <n v="3"/>
    <s v="Chambly"/>
    <d v="2019-12-21T00:00:00"/>
    <d v="2019-12-21T00:00:00"/>
    <s v="03h19"/>
    <x v="2"/>
    <s v="Absence de danger"/>
    <s v="Non"/>
    <m/>
    <s v="Femme"/>
    <n v="38"/>
  </r>
  <r>
    <s v="191219-042"/>
    <n v="3"/>
    <s v="Chambly"/>
    <d v="2019-12-19T00:00:00"/>
    <d v="2019-12-19T00:00:00"/>
    <s v="11h30"/>
    <x v="2"/>
    <s v="Danger modéré"/>
    <s v="Oui"/>
    <n v="24"/>
    <s v="Homme"/>
    <n v="39"/>
  </r>
  <r>
    <s v="191219-027"/>
    <n v="3"/>
    <s v="Chambly"/>
    <d v="2019-12-19T00:00:00"/>
    <d v="2019-12-19T00:00:00"/>
    <s v="17h10"/>
    <x v="2"/>
    <s v="Danger grave mais non immédiat"/>
    <s v="Non"/>
    <m/>
    <s v="Homme"/>
    <n v="36"/>
  </r>
  <r>
    <s v="191219-037"/>
    <n v="3"/>
    <s v="Chambly"/>
    <d v="2019-12-19T00:00:00"/>
    <d v="2019-12-19T00:00:00"/>
    <s v="20h58"/>
    <x v="1"/>
    <s v="Tentative de suicide"/>
    <s v="Oui"/>
    <n v="25"/>
    <s v="Homme"/>
    <n v="56"/>
  </r>
  <r>
    <s v="191211-021"/>
    <n v="3"/>
    <s v="Chambly"/>
    <d v="2019-12-11T00:00:00"/>
    <d v="2019-12-11T00:00:00"/>
    <s v="17h10"/>
    <x v="2"/>
    <s v="Danger faible"/>
    <s v="Non"/>
    <m/>
    <s v="Homme"/>
    <n v="18"/>
  </r>
  <r>
    <s v="191207-005"/>
    <n v="3"/>
    <s v="Chambly"/>
    <d v="2019-12-07T00:00:00"/>
    <d v="2019-12-07T00:00:00"/>
    <m/>
    <x v="0"/>
    <s v="Danger faible"/>
    <s v="Non"/>
    <m/>
    <s v="Femme"/>
    <n v="43"/>
  </r>
  <r>
    <s v="191205-031"/>
    <n v="3"/>
    <s v="Chambly"/>
    <d v="2019-12-05T00:00:00"/>
    <d v="2019-12-05T00:00:00"/>
    <s v="17h57"/>
    <x v="1"/>
    <s v="Tentative de suicide"/>
    <s v="Oui"/>
    <n v="30"/>
    <s v="Femme"/>
    <n v="33"/>
  </r>
  <r>
    <s v="191201-017"/>
    <n v="3"/>
    <s v="Chambly"/>
    <d v="2019-12-01T00:00:00"/>
    <d v="2019-12-01T00:00:00"/>
    <s v="18h50"/>
    <x v="2"/>
    <s v="Danger faible"/>
    <s v="Non"/>
    <m/>
    <s v="Homme"/>
    <n v="32"/>
  </r>
  <r>
    <s v="191130-006"/>
    <n v="3"/>
    <s v="Chambly"/>
    <d v="2019-11-30T00:00:00"/>
    <d v="2019-11-30T00:00:00"/>
    <s v="10h21"/>
    <x v="1"/>
    <s v="Tentative de suicide"/>
    <s v="Non"/>
    <m/>
    <s v="Homme"/>
    <n v="69"/>
  </r>
  <r>
    <s v="191125-014"/>
    <n v="3"/>
    <s v="Chambly"/>
    <d v="2019-11-25T00:00:00"/>
    <d v="2019-11-25T00:00:00"/>
    <s v="12h15"/>
    <x v="3"/>
    <s v="Danger faible"/>
    <s v="Non"/>
    <m/>
    <s v="Homme"/>
    <n v="11"/>
  </r>
  <r>
    <s v="191121-009"/>
    <n v="3"/>
    <s v="Chambly"/>
    <d v="2019-11-21T00:00:00"/>
    <d v="2019-11-21T00:00:00"/>
    <s v="10H55"/>
    <x v="1"/>
    <s v="Tentative de suicide"/>
    <s v="Oui"/>
    <n v="33"/>
    <s v="Femme"/>
    <n v="18"/>
  </r>
  <r>
    <s v="191120-013A"/>
    <n v="3"/>
    <s v="Chambly"/>
    <d v="2019-11-20T00:00:00"/>
    <d v="2019-11-20T00:00:00"/>
    <s v="13H30"/>
    <x v="3"/>
    <s v="Absence de danger"/>
    <s v="Non"/>
    <m/>
    <s v="Homme"/>
    <n v="17"/>
  </r>
  <r>
    <s v="191114-038"/>
    <n v="3"/>
    <s v="Chambly"/>
    <d v="2019-11-14T00:00:00"/>
    <d v="2019-11-14T00:00:00"/>
    <s v="23h20"/>
    <x v="2"/>
    <s v="Danger grave et immédiat"/>
    <s v="Oui"/>
    <n v="21"/>
    <s v="Homme"/>
    <n v="20"/>
  </r>
  <r>
    <s v="191113-006"/>
    <n v="3"/>
    <s v="Chambly"/>
    <d v="2019-11-13T00:00:00"/>
    <d v="2019-11-13T00:00:00"/>
    <s v="09h30"/>
    <x v="2"/>
    <s v="Absence de danger"/>
    <s v="Non"/>
    <m/>
    <s v="Homme"/>
    <n v="55"/>
  </r>
  <r>
    <s v="191112-013"/>
    <n v="3"/>
    <s v="Chambly"/>
    <d v="2019-11-12T00:00:00"/>
    <d v="2019-11-12T00:00:00"/>
    <s v="09h56"/>
    <x v="3"/>
    <s v="Absence de danger"/>
    <s v="Non"/>
    <m/>
    <s v="Homme"/>
    <n v="15"/>
  </r>
  <r>
    <s v="191109-032"/>
    <n v="3"/>
    <s v="Chambly"/>
    <d v="2019-11-09T00:00:00"/>
    <d v="2019-11-09T00:00:00"/>
    <s v="00h00"/>
    <x v="1"/>
    <s v="Danger grave et immédiat"/>
    <s v="Oui"/>
    <n v="39"/>
    <s v="Femme"/>
    <n v="51"/>
  </r>
  <r>
    <s v="191109-003a"/>
    <n v="3"/>
    <s v="Chambly"/>
    <d v="2019-11-09T00:00:00"/>
    <d v="2019-11-09T00:00:00"/>
    <s v="02h45"/>
    <x v="2"/>
    <s v="Danger faible"/>
    <s v="Non"/>
    <m/>
    <s v="Femme"/>
    <n v="50"/>
  </r>
  <r>
    <s v="191029-030"/>
    <n v="3"/>
    <s v="Chambly"/>
    <d v="2019-10-29T00:00:00"/>
    <d v="2019-10-29T00:00:00"/>
    <s v="22h30"/>
    <x v="2"/>
    <s v="Danger faible"/>
    <s v="Non"/>
    <m/>
    <s v="Femme"/>
    <n v="72"/>
  </r>
  <r>
    <s v="191026-010"/>
    <n v="3"/>
    <s v="Chambly"/>
    <d v="2019-10-26T00:00:00"/>
    <d v="2019-10-26T00:00:00"/>
    <s v="13h56"/>
    <x v="2"/>
    <s v="Danger grave mais non immédiat"/>
    <s v="Oui"/>
    <n v="49"/>
    <s v="Homme"/>
    <n v="41"/>
  </r>
  <r>
    <s v="191024-022"/>
    <n v="3"/>
    <s v="Chambly"/>
    <d v="2019-10-24T00:00:00"/>
    <d v="2019-10-24T00:00:00"/>
    <s v="23h00"/>
    <x v="1"/>
    <s v="P.38 (non-consentant)"/>
    <s v="Oui"/>
    <n v="30"/>
    <s v="Femme"/>
    <n v="51"/>
  </r>
  <r>
    <s v="191023-008"/>
    <n v="3"/>
    <s v="Chambly"/>
    <d v="2019-10-23T00:00:00"/>
    <d v="2019-10-23T00:00:00"/>
    <s v="13h00"/>
    <x v="3"/>
    <s v="absence de transport"/>
    <s v="Non"/>
    <m/>
    <s v="Homme"/>
    <n v="12"/>
  </r>
  <r>
    <s v="191022-004"/>
    <n v="3"/>
    <s v="Chambly"/>
    <d v="2019-10-22T00:00:00"/>
    <d v="2019-10-22T00:00:00"/>
    <s v="00h44"/>
    <x v="3"/>
    <s v="P.38 (non-consentant)"/>
    <s v="Oui"/>
    <n v="28"/>
    <s v="Homme"/>
    <n v="17"/>
  </r>
  <r>
    <s v="191018-019"/>
    <n v="3"/>
    <s v="Chambly"/>
    <d v="2019-10-18T00:00:00"/>
    <d v="2019-10-18T00:00:00"/>
    <s v="19h23"/>
    <x v="2"/>
    <s v="Danger faible"/>
    <s v="Non"/>
    <m/>
    <s v="Femme"/>
    <n v="22"/>
  </r>
  <r>
    <s v="191018-028"/>
    <n v="3"/>
    <s v="Chambly"/>
    <d v="2019-10-18T00:00:00"/>
    <d v="2019-10-18T00:00:00"/>
    <s v="22h20"/>
    <x v="2"/>
    <s v="Danger faible"/>
    <s v="Non"/>
    <m/>
    <s v="Femme"/>
    <n v="52"/>
  </r>
  <r>
    <s v="191015-007"/>
    <n v="3"/>
    <s v="Chambly"/>
    <d v="2019-10-15T00:00:00"/>
    <d v="2019-10-15T00:00:00"/>
    <s v="08h10"/>
    <x v="3"/>
    <s v="Absence de danger"/>
    <s v="Non"/>
    <m/>
    <s v="Homme"/>
    <n v="11"/>
  </r>
  <r>
    <s v="191014-018a"/>
    <n v="3"/>
    <s v="Chambly"/>
    <d v="2019-10-14T00:00:00"/>
    <d v="2019-10-14T00:00:00"/>
    <s v="20h30"/>
    <x v="3"/>
    <s v="Danger grave et immédiat"/>
    <s v="Oui"/>
    <n v="33"/>
    <s v="Homme"/>
    <n v="13"/>
  </r>
  <r>
    <s v="191010-033"/>
    <n v="3"/>
    <s v="Chambly"/>
    <d v="2019-10-10T00:00:00"/>
    <d v="2019-10-10T00:00:00"/>
    <s v="21h45"/>
    <x v="3"/>
    <s v="P.38 (non-consentant)"/>
    <s v="Oui"/>
    <n v="44"/>
    <s v="Femme"/>
    <n v="17"/>
  </r>
  <r>
    <s v="190929-009"/>
    <n v="3"/>
    <s v="Chambly"/>
    <d v="2019-09-29T00:00:00"/>
    <d v="2019-09-29T00:00:00"/>
    <s v="15h30"/>
    <x v="2"/>
    <s v="Danger modéré"/>
    <s v="Non"/>
    <m/>
    <s v="Femme"/>
    <n v="39"/>
  </r>
  <r>
    <s v="190929-019"/>
    <n v="3"/>
    <s v="Chambly"/>
    <d v="2019-09-29T00:00:00"/>
    <d v="2019-09-29T00:00:00"/>
    <s v="20h19"/>
    <x v="2"/>
    <s v="Tentative de suicide"/>
    <s v="Oui"/>
    <n v="35"/>
    <s v="Homme"/>
    <n v="23"/>
  </r>
  <r>
    <s v="190929-024"/>
    <n v="3"/>
    <s v="Chambly"/>
    <d v="2019-09-29T00:00:00"/>
    <d v="2019-09-29T00:00:00"/>
    <s v="23h30"/>
    <x v="0"/>
    <s v="Danger modéré"/>
    <s v="Oui"/>
    <m/>
    <s v="Homme"/>
    <n v="19"/>
  </r>
  <r>
    <s v="190927-009"/>
    <n v="3"/>
    <s v="Chambly"/>
    <d v="2019-09-27T00:00:00"/>
    <d v="2019-09-27T00:00:00"/>
    <s v="11h46"/>
    <x v="1"/>
    <s v="Tentative de suicide"/>
    <s v="Oui"/>
    <n v="20"/>
    <s v="Femme"/>
    <n v="28"/>
  </r>
  <r>
    <s v="190923-019"/>
    <n v="3"/>
    <s v="Chambly"/>
    <d v="2019-09-23T00:00:00"/>
    <d v="2019-09-23T00:00:00"/>
    <s v="19h04"/>
    <x v="2"/>
    <s v="Danger faible"/>
    <s v="Non"/>
    <m/>
    <s v="Femme"/>
    <n v="30"/>
  </r>
  <r>
    <s v="190923-033"/>
    <n v="3"/>
    <s v="Chambly"/>
    <d v="2019-09-23T00:00:00"/>
    <d v="2019-09-23T00:00:00"/>
    <s v="22h01"/>
    <x v="2"/>
    <s v="Danger faible"/>
    <s v="Non"/>
    <m/>
    <s v="Femme"/>
    <n v="52"/>
  </r>
  <r>
    <s v="190923-033"/>
    <n v="3"/>
    <s v="Chambly"/>
    <d v="2019-09-23T00:00:00"/>
    <d v="2019-09-23T00:00:00"/>
    <s v="22h01"/>
    <x v="2"/>
    <s v="Absence de danger"/>
    <s v="Non"/>
    <m/>
    <s v="Femme"/>
    <n v="16"/>
  </r>
  <r>
    <s v="190918-021"/>
    <n v="3"/>
    <s v="Chambly"/>
    <d v="2019-09-18T00:00:00"/>
    <d v="2019-09-18T00:00:00"/>
    <s v="00h00"/>
    <x v="2"/>
    <s v="Danger faible"/>
    <s v="Non"/>
    <m/>
    <s v="Homme"/>
    <n v="23"/>
  </r>
  <r>
    <s v="190917-002"/>
    <n v="3"/>
    <s v="Chambly"/>
    <d v="2019-09-17T00:00:00"/>
    <d v="2019-09-17T00:00:00"/>
    <s v="05h30"/>
    <x v="3"/>
    <s v="Absence de danger"/>
    <s v="Non"/>
    <m/>
    <s v="Homme"/>
    <n v="16"/>
  </r>
  <r>
    <s v="190916-024"/>
    <n v="3"/>
    <s v="Chambly"/>
    <d v="2019-09-16T00:00:00"/>
    <d v="2019-09-16T00:00:00"/>
    <s v="16h13"/>
    <x v="1"/>
    <s v="Tentative de suicide"/>
    <s v="Oui"/>
    <n v="22"/>
    <s v="Femme"/>
    <n v="40"/>
  </r>
  <r>
    <s v="190916-028"/>
    <n v="3"/>
    <s v="Chambly"/>
    <d v="2019-09-16T00:00:00"/>
    <d v="2019-09-16T00:00:00"/>
    <s v="19h35"/>
    <x v="1"/>
    <s v="Tentative de suicide"/>
    <s v="Oui"/>
    <n v="39"/>
    <s v="Femme"/>
    <n v="14"/>
  </r>
  <r>
    <s v="190914-026"/>
    <n v="3"/>
    <s v="Chambly"/>
    <d v="2019-09-14T00:00:00"/>
    <d v="2019-09-14T00:00:00"/>
    <s v="16h22"/>
    <x v="2"/>
    <s v="Danger modéré"/>
    <s v="Non"/>
    <m/>
    <s v="Femme"/>
    <n v="33"/>
  </r>
  <r>
    <s v="190913-008"/>
    <n v="3"/>
    <s v="Chambly"/>
    <d v="2019-09-13T00:00:00"/>
    <d v="2019-09-13T00:00:00"/>
    <s v="08h22"/>
    <x v="2"/>
    <s v="Danger faible"/>
    <s v="Non"/>
    <m/>
    <s v="Homme"/>
    <n v="25"/>
  </r>
  <r>
    <s v="190909-029"/>
    <n v="3"/>
    <s v="Chambly"/>
    <d v="2019-09-09T00:00:00"/>
    <d v="2019-09-09T00:00:00"/>
    <s v="18h48"/>
    <x v="1"/>
    <s v="Tentative de suicide"/>
    <s v="Oui"/>
    <n v="30"/>
    <s v="Homme"/>
    <n v="34"/>
  </r>
  <r>
    <s v="190907-013"/>
    <n v="3"/>
    <s v="Chambly"/>
    <d v="2019-09-07T00:00:00"/>
    <d v="2019-09-07T00:00:00"/>
    <s v="10h45"/>
    <x v="2"/>
    <s v="P.38 (non-consentant)"/>
    <s v="Oui"/>
    <n v="43"/>
    <s v="Femme"/>
    <n v="44"/>
  </r>
  <r>
    <s v="190906-001"/>
    <n v="3"/>
    <s v="Chambly"/>
    <d v="2019-09-06T00:00:00"/>
    <d v="2019-09-06T00:00:00"/>
    <s v="00h37"/>
    <x v="1"/>
    <s v="Danger grave et immédiat"/>
    <s v="Oui"/>
    <n v="31"/>
    <s v="Femme"/>
    <n v="65"/>
  </r>
  <r>
    <s v="190903-053"/>
    <n v="3"/>
    <s v="Chambly"/>
    <d v="2019-09-03T00:00:00"/>
    <d v="2019-09-03T00:00:00"/>
    <s v="23h38"/>
    <x v="2"/>
    <s v="P.38 (non-consentant)"/>
    <s v="Oui"/>
    <n v="94"/>
    <s v="Femme"/>
    <n v="34"/>
  </r>
  <r>
    <s v="190902-001"/>
    <n v="3"/>
    <s v="Chambly"/>
    <d v="2019-09-02T00:00:00"/>
    <d v="2019-09-02T00:00:00"/>
    <s v="00h14"/>
    <x v="2"/>
    <s v="Danger faible"/>
    <s v="Non"/>
    <m/>
    <s v="Homme"/>
    <n v="24"/>
  </r>
  <r>
    <s v="190902-009"/>
    <n v="3"/>
    <s v="Chambly"/>
    <d v="2019-09-02T00:00:00"/>
    <d v="2019-09-02T00:00:00"/>
    <s v="14h23"/>
    <x v="2"/>
    <s v="Danger faible"/>
    <s v="Non"/>
    <m/>
    <s v="Homme"/>
    <n v="53"/>
  </r>
  <r>
    <s v="190901-030"/>
    <n v="3"/>
    <s v="Chambly"/>
    <d v="2019-09-01T00:00:00"/>
    <d v="2019-09-01T00:00:00"/>
    <s v="19h00"/>
    <x v="1"/>
    <s v="P.38 (non-consentant)"/>
    <s v="Oui"/>
    <n v="20"/>
    <s v="Femme"/>
    <n v="25"/>
  </r>
  <r>
    <s v="190831-003"/>
    <n v="3"/>
    <s v="Chambly"/>
    <d v="2019-08-31T00:00:00"/>
    <d v="2019-08-31T00:00:00"/>
    <s v="00h28"/>
    <x v="2"/>
    <s v="Danger faible"/>
    <s v="Oui"/>
    <m/>
    <s v="Femme"/>
    <n v="27"/>
  </r>
  <r>
    <s v="190831-006"/>
    <n v="3"/>
    <s v="Chambly"/>
    <d v="2019-08-31T00:00:00"/>
    <d v="2019-08-31T00:00:00"/>
    <s v="03h40"/>
    <x v="2"/>
    <s v="Danger faible"/>
    <s v="Non"/>
    <m/>
    <s v="Homme"/>
    <n v="35"/>
  </r>
  <r>
    <s v="190830-032"/>
    <n v="3"/>
    <s v="Chambly"/>
    <d v="2019-08-30T00:00:00"/>
    <d v="2019-08-30T00:00:00"/>
    <s v="22h00"/>
    <x v="1"/>
    <s v="Tentative de suicide"/>
    <s v="Oui"/>
    <n v="17"/>
    <s v="Homme"/>
    <n v="27"/>
  </r>
  <r>
    <s v="190824-016"/>
    <n v="3"/>
    <s v="Chambly"/>
    <d v="2019-08-24T00:00:00"/>
    <d v="2019-08-24T00:00:00"/>
    <s v="22h37"/>
    <x v="3"/>
    <s v="P.38 (non-consentant)"/>
    <s v="Oui"/>
    <n v="35"/>
    <s v="Femme"/>
    <n v="55"/>
  </r>
  <r>
    <s v="190824-016"/>
    <n v="3"/>
    <s v="Chambly"/>
    <d v="2019-08-24T00:00:00"/>
    <d v="2019-08-24T00:00:00"/>
    <s v="22h37"/>
    <x v="2"/>
    <s v="P.38 (non-consentant)"/>
    <s v="Oui"/>
    <n v="35"/>
    <s v="Femme"/>
    <n v="55"/>
  </r>
  <r>
    <s v="190823-032"/>
    <n v="3"/>
    <s v="Chambly"/>
    <d v="2019-08-23T00:00:00"/>
    <d v="2019-08-23T00:00:00"/>
    <s v="22h11"/>
    <x v="2"/>
    <s v="Danger faible"/>
    <s v="Non"/>
    <m/>
    <s v="Femme"/>
    <n v="48"/>
  </r>
  <r>
    <s v="190823-030"/>
    <n v="3"/>
    <s v="Chambly"/>
    <d v="2019-08-23T00:00:00"/>
    <d v="2019-08-23T00:00:00"/>
    <s v="19h27"/>
    <x v="3"/>
    <s v="Danger faible"/>
    <s v="Non"/>
    <m/>
    <s v="Homme"/>
    <n v="10"/>
  </r>
  <r>
    <s v="190820-035"/>
    <n v="3"/>
    <s v="Chambly"/>
    <d v="2019-08-20T00:00:00"/>
    <d v="2019-08-20T00:00:00"/>
    <s v="19h45"/>
    <x v="4"/>
    <s v="Danger faible"/>
    <s v="Non"/>
    <m/>
    <s v="Homme"/>
    <n v="21"/>
  </r>
  <r>
    <s v="190818-019"/>
    <n v="3"/>
    <s v="Chambly"/>
    <d v="2019-08-18T00:00:00"/>
    <d v="2019-08-18T00:00:00"/>
    <s v="17h02"/>
    <x v="1"/>
    <s v="Danger modéré"/>
    <s v="Oui"/>
    <m/>
    <s v="Femme"/>
    <n v="42"/>
  </r>
  <r>
    <s v="190817-04"/>
    <n v="3"/>
    <s v="Chambly"/>
    <d v="2019-08-17T00:00:00"/>
    <d v="2019-08-17T00:00:00"/>
    <s v="03h48"/>
    <x v="1"/>
    <s v="Tentative de suicide"/>
    <s v="Oui"/>
    <n v="40"/>
    <s v="Femme"/>
    <n v="41"/>
  </r>
  <r>
    <s v="190816-001"/>
    <n v="3"/>
    <s v="Chambly"/>
    <d v="2019-08-16T00:00:00"/>
    <d v="2019-08-16T00:00:00"/>
    <s v="18h00"/>
    <x v="1"/>
    <s v="Tentative de suicide"/>
    <s v="Oui"/>
    <m/>
    <s v="Homme"/>
    <n v="56"/>
  </r>
  <r>
    <s v="190816-018"/>
    <n v="3"/>
    <s v="Chambly"/>
    <d v="2019-08-16T00:00:00"/>
    <d v="2019-08-16T00:00:00"/>
    <s v="12h29"/>
    <x v="3"/>
    <s v="P.38 (non-consentant)"/>
    <s v="Oui"/>
    <m/>
    <s v="Homme"/>
    <n v="7"/>
  </r>
  <r>
    <s v="190810-010"/>
    <n v="3"/>
    <s v="Chambly"/>
    <d v="2019-08-10T00:00:00"/>
    <d v="2019-08-10T00:00:00"/>
    <s v="14h20"/>
    <x v="1"/>
    <s v="Danger grave mais non immédiat"/>
    <s v="Oui"/>
    <n v="20"/>
    <s v="Homme"/>
    <n v="45"/>
  </r>
  <r>
    <s v="190807-004"/>
    <n v="3"/>
    <s v="Chambly"/>
    <d v="2019-08-07T00:00:00"/>
    <d v="2019-08-07T00:00:00"/>
    <s v="07h30"/>
    <x v="1"/>
    <s v="P.38 (non-consentant)"/>
    <s v="Oui"/>
    <n v="26"/>
    <s v="Femme"/>
    <n v="28"/>
  </r>
  <r>
    <s v="190807-034"/>
    <n v="3"/>
    <s v="Chambly"/>
    <d v="2019-08-07T00:00:00"/>
    <d v="2019-08-07T00:00:00"/>
    <s v="21h50"/>
    <x v="1"/>
    <s v="Tentative de suicide"/>
    <s v="Oui"/>
    <n v="24"/>
    <s v="Femme"/>
    <n v="48"/>
  </r>
  <r>
    <s v="190806-002"/>
    <n v="3"/>
    <s v="Chambly"/>
    <d v="2019-08-06T00:00:00"/>
    <d v="2019-08-06T00:00:00"/>
    <s v="03h00"/>
    <x v="2"/>
    <s v="P.38 (non-consentant)"/>
    <s v="Oui"/>
    <n v="26"/>
    <s v="Homme"/>
    <n v="21"/>
  </r>
  <r>
    <s v="190806-028"/>
    <n v="3"/>
    <s v="Chambly"/>
    <d v="2019-08-06T00:00:00"/>
    <d v="2019-08-06T00:00:00"/>
    <s v="18h30"/>
    <x v="3"/>
    <s v="P.38 (non-consentant)"/>
    <s v="Oui"/>
    <n v="30"/>
    <s v="Homme"/>
    <n v="8"/>
  </r>
  <r>
    <s v="190803-021"/>
    <n v="3"/>
    <s v="Chambly"/>
    <d v="2019-08-03T00:00:00"/>
    <d v="2019-08-03T00:00:00"/>
    <s v="23h15"/>
    <x v="2"/>
    <s v="Absence de danger"/>
    <s v="Non"/>
    <m/>
    <s v="Homme"/>
    <n v="18"/>
  </r>
  <r>
    <s v="190731-019"/>
    <n v="3"/>
    <s v="Chambly"/>
    <d v="2019-07-31T00:00:00"/>
    <d v="2019-07-31T00:00:00"/>
    <s v="15h37"/>
    <x v="1"/>
    <s v="Tentative de suicide"/>
    <s v="Oui"/>
    <n v="20"/>
    <s v="Homme"/>
    <n v="16"/>
  </r>
  <r>
    <s v="190729-010"/>
    <n v="3"/>
    <s v="Chambly"/>
    <d v="2019-07-29T00:00:00"/>
    <d v="2019-07-29T00:00:00"/>
    <s v="10h30"/>
    <x v="1"/>
    <s v="Danger modéré"/>
    <s v="Oui"/>
    <n v="59"/>
    <s v="Homme"/>
    <n v="23"/>
  </r>
  <r>
    <s v="190727-003"/>
    <n v="3"/>
    <s v="Chambly"/>
    <d v="2019-07-27T00:00:00"/>
    <d v="2019-07-27T00:00:00"/>
    <s v="02h25"/>
    <x v="0"/>
    <s v="P.38 (non-consentant)"/>
    <s v="Oui"/>
    <n v="26"/>
    <s v="Homme"/>
    <n v="34"/>
  </r>
  <r>
    <s v="190726-003"/>
    <n v="3"/>
    <s v="Chambly"/>
    <d v="2019-07-26T00:00:00"/>
    <d v="2019-07-26T00:00:00"/>
    <s v="04h34"/>
    <x v="1"/>
    <s v="Tentative de suicide"/>
    <s v="Oui"/>
    <n v="9"/>
    <s v="Femme"/>
    <n v="49"/>
  </r>
  <r>
    <s v="190725-025"/>
    <n v="3"/>
    <s v="Chambly"/>
    <d v="2019-07-25T00:00:00"/>
    <d v="2019-07-25T00:00:00"/>
    <s v="20h23"/>
    <x v="2"/>
    <s v="Danger faible"/>
    <s v="Non"/>
    <m/>
    <s v="Femme"/>
    <n v="27"/>
  </r>
  <r>
    <s v="190719-007"/>
    <n v="3"/>
    <s v="Chambly"/>
    <d v="2019-07-18T00:00:00"/>
    <d v="2019-07-18T00:00:00"/>
    <s v="10h15"/>
    <x v="2"/>
    <m/>
    <s v="Non"/>
    <m/>
    <s v="Femme"/>
    <n v="60"/>
  </r>
  <r>
    <s v="190717-040"/>
    <n v="3"/>
    <s v="Chambly"/>
    <d v="2019-07-17T00:00:00"/>
    <d v="2019-07-17T00:00:00"/>
    <s v="?"/>
    <x v="0"/>
    <s v="Danger faible"/>
    <s v="Non"/>
    <m/>
    <s v="Homme"/>
    <n v="34"/>
  </r>
  <r>
    <s v="190717-026"/>
    <n v="3"/>
    <s v="Chambly"/>
    <d v="2019-07-17T00:00:00"/>
    <d v="2019-07-17T00:00:00"/>
    <s v="16h40"/>
    <x v="2"/>
    <s v="Danger faible"/>
    <s v="Non"/>
    <m/>
    <s v="Homme"/>
    <n v="45"/>
  </r>
  <r>
    <s v="190712-031A"/>
    <n v="3"/>
    <s v="Chambly"/>
    <d v="2019-07-12T00:00:00"/>
    <d v="2019-07-12T00:00:00"/>
    <s v="19H28"/>
    <x v="2"/>
    <s v="Absence de danger"/>
    <s v="Non"/>
    <m/>
    <s v="Homme"/>
    <n v="32"/>
  </r>
  <r>
    <s v="190711-036a"/>
    <n v="3"/>
    <s v="Chambly"/>
    <d v="2019-07-11T00:00:00"/>
    <d v="2019-07-11T00:00:00"/>
    <s v="00h50"/>
    <x v="2"/>
    <s v="Danger faible"/>
    <s v="Non"/>
    <m/>
    <s v="Femme"/>
    <n v="61"/>
  </r>
  <r>
    <s v="190707-003"/>
    <n v="3"/>
    <s v="Chambly"/>
    <d v="2019-07-07T00:00:00"/>
    <d v="2019-07-07T00:00:00"/>
    <s v="04H50"/>
    <x v="0"/>
    <s v="Danger faible"/>
    <s v="Non"/>
    <m/>
    <s v="Femme"/>
    <n v="26"/>
  </r>
  <r>
    <s v="190707-002"/>
    <n v="3"/>
    <s v="Chambly"/>
    <d v="2019-07-07T00:00:00"/>
    <d v="2019-07-07T00:00:00"/>
    <s v="03H07"/>
    <x v="2"/>
    <s v="Absence de danger"/>
    <s v="Non"/>
    <m/>
    <s v="Homme"/>
    <n v="22"/>
  </r>
  <r>
    <s v="190706-016"/>
    <n v="3"/>
    <s v="Chambly"/>
    <d v="2019-07-06T00:00:00"/>
    <d v="2019-07-06T00:00:00"/>
    <s v="15h34"/>
    <x v="3"/>
    <s v="P.38 (non-consentant)"/>
    <s v="Oui"/>
    <n v="45"/>
    <s v="Femme"/>
    <n v="13"/>
  </r>
  <r>
    <s v="190705-010"/>
    <n v="3"/>
    <s v="Chambly"/>
    <d v="2019-07-05T00:00:00"/>
    <d v="2019-07-05T00:00:00"/>
    <s v="11h25"/>
    <x v="4"/>
    <s v="Danger modéré"/>
    <s v="Oui"/>
    <m/>
    <s v="Homme"/>
    <n v="21"/>
  </r>
  <r>
    <s v="190627-009"/>
    <n v="3"/>
    <s v="Chambly"/>
    <d v="2019-06-27T00:00:00"/>
    <d v="2019-06-27T00:00:00"/>
    <s v="14h25"/>
    <x v="2"/>
    <s v="Absence de danger"/>
    <s v="Non"/>
    <m/>
    <s v="Femme"/>
    <n v="60"/>
  </r>
  <r>
    <s v="190626-032"/>
    <n v="3"/>
    <s v="Chambly"/>
    <d v="2019-06-26T00:00:00"/>
    <d v="2019-06-26T00:00:00"/>
    <s v="21H10"/>
    <x v="1"/>
    <s v="Tentative de suicide"/>
    <s v="Oui"/>
    <n v="22"/>
    <s v="Femme"/>
    <n v="32"/>
  </r>
  <r>
    <s v="190622-028"/>
    <n v="3"/>
    <s v="Chambly"/>
    <d v="2019-06-22T00:00:00"/>
    <d v="2019-06-22T00:00:00"/>
    <s v="22h30"/>
    <x v="1"/>
    <s v="P.38 (non-consentant)"/>
    <s v="Oui"/>
    <n v="10"/>
    <s v="Femme"/>
    <n v="23"/>
  </r>
  <r>
    <s v="190620-029"/>
    <n v="3"/>
    <s v="Chambly"/>
    <d v="2019-06-20T00:00:00"/>
    <d v="2019-06-20T00:00:00"/>
    <s v="20H17"/>
    <x v="2"/>
    <s v="Danger faible"/>
    <s v="Non"/>
    <m/>
    <s v="Homme"/>
    <n v="20"/>
  </r>
  <r>
    <s v="190618-007"/>
    <n v="3"/>
    <s v="Chambly"/>
    <d v="2019-06-18T00:00:00"/>
    <d v="2019-06-18T00:00:00"/>
    <s v="10h30"/>
    <x v="1"/>
    <s v="P.38 (non-consentant)"/>
    <s v="Oui"/>
    <n v="30"/>
    <s v="Homme"/>
    <n v="47"/>
  </r>
  <r>
    <s v="190611-048"/>
    <n v="3"/>
    <s v="Chambly"/>
    <d v="2019-06-11T00:00:00"/>
    <d v="2019-06-11T00:00:00"/>
    <s v="23H45"/>
    <x v="3"/>
    <s v="Danger grave mais non immédiat"/>
    <s v="Oui"/>
    <n v="31"/>
    <s v="Homme"/>
    <n v="16"/>
  </r>
  <r>
    <s v="190609-031"/>
    <n v="3"/>
    <s v="Chambly"/>
    <d v="2019-06-09T00:00:00"/>
    <d v="2019-06-09T00:00:00"/>
    <s v="23h00"/>
    <x v="1"/>
    <s v="P.38 (non-consentant)"/>
    <s v="Oui"/>
    <n v="12"/>
    <s v="Homme"/>
    <n v="17"/>
  </r>
  <r>
    <s v="190531-017"/>
    <n v="3"/>
    <s v="Chambly"/>
    <d v="2019-05-31T00:00:00"/>
    <d v="2019-05-31T00:00:00"/>
    <s v="12h25"/>
    <x v="1"/>
    <s v="Tentative de suicide"/>
    <s v="Oui"/>
    <n v="23"/>
    <s v="Homme"/>
    <n v="72"/>
  </r>
  <r>
    <s v="190531-023"/>
    <n v="3"/>
    <s v="Chambly"/>
    <d v="2019-05-31T00:00:00"/>
    <d v="2019-05-31T00:00:00"/>
    <s v="14h23"/>
    <x v="3"/>
    <s v="Danger faible"/>
    <s v="Non"/>
    <m/>
    <s v="Homme"/>
    <n v="17"/>
  </r>
  <r>
    <s v="190531-031"/>
    <n v="3"/>
    <s v="Chambly"/>
    <d v="2019-05-31T00:00:00"/>
    <d v="2019-05-31T00:00:00"/>
    <s v="23h38"/>
    <x v="2"/>
    <s v="Danger faible"/>
    <s v="Non"/>
    <m/>
    <s v="Homme"/>
    <n v="48"/>
  </r>
  <r>
    <s v="190529-020"/>
    <n v="3"/>
    <s v="Chambly"/>
    <d v="2019-05-29T00:00:00"/>
    <d v="2019-05-29T00:00:00"/>
    <s v="16h35"/>
    <x v="2"/>
    <s v="Danger grave et immédiat"/>
    <s v="Oui"/>
    <n v="29"/>
    <s v="Femme"/>
    <n v="60"/>
  </r>
  <r>
    <s v="190529- 024"/>
    <n v="3"/>
    <s v="Chambly"/>
    <d v="2019-05-29T00:00:00"/>
    <d v="2019-05-29T00:00:00"/>
    <s v="18h00"/>
    <x v="2"/>
    <s v="Danger grave mais non immédiat"/>
    <s v="Non"/>
    <m/>
    <s v="Homme"/>
    <n v="27"/>
  </r>
  <r>
    <s v="190523-025"/>
    <n v="3"/>
    <s v="Chambly"/>
    <d v="2019-05-23T00:00:00"/>
    <d v="2019-05-23T00:00:00"/>
    <s v="23h17"/>
    <x v="2"/>
    <s v="Absence de danger"/>
    <s v="Non"/>
    <m/>
    <s v="Femme"/>
    <n v="30"/>
  </r>
  <r>
    <s v="190521-019"/>
    <n v="3"/>
    <s v="Chambly"/>
    <d v="2019-05-21T00:00:00"/>
    <d v="2019-05-21T00:00:00"/>
    <s v="18h08"/>
    <x v="2"/>
    <s v="Tentative de suicide"/>
    <s v="Oui"/>
    <n v="24"/>
    <s v="Femme"/>
    <n v="72"/>
  </r>
  <r>
    <s v="190519-020A"/>
    <n v="3"/>
    <s v="Chambly"/>
    <d v="2019-05-19T00:00:00"/>
    <d v="2019-05-19T00:00:00"/>
    <s v="18h27"/>
    <x v="3"/>
    <m/>
    <s v="Non"/>
    <m/>
    <s v="Homme"/>
    <n v="16"/>
  </r>
  <r>
    <s v="190513-021"/>
    <n v="3"/>
    <s v="Chambly"/>
    <d v="2019-05-13T00:00:00"/>
    <d v="2019-05-13T00:00:00"/>
    <s v="18h53"/>
    <x v="1"/>
    <s v="Tentative de suicide"/>
    <s v="Oui"/>
    <n v="13"/>
    <s v="Femme"/>
    <n v="87"/>
  </r>
  <r>
    <s v="190509-024"/>
    <n v="3"/>
    <s v="Chambly"/>
    <d v="2019-05-09T00:00:00"/>
    <d v="2019-05-09T00:00:00"/>
    <s v="17h30"/>
    <x v="2"/>
    <s v="P.38 (non-consentant)"/>
    <s v="Oui"/>
    <n v="20"/>
    <s v="Femme"/>
    <n v="60"/>
  </r>
  <r>
    <s v="190505-018"/>
    <n v="3"/>
    <s v="Chambly"/>
    <d v="2019-05-05T00:00:00"/>
    <d v="2019-05-05T00:00:00"/>
    <s v="15h30"/>
    <x v="3"/>
    <s v="Absence de danger"/>
    <s v="Non"/>
    <m/>
    <s v="Homme"/>
    <n v="14"/>
  </r>
  <r>
    <s v="190501-032"/>
    <n v="3"/>
    <s v="Chambly"/>
    <d v="2019-05-01T00:00:00"/>
    <d v="2019-05-01T00:00:00"/>
    <s v="19h00"/>
    <x v="1"/>
    <s v="Tentative de suicide"/>
    <s v="Oui"/>
    <n v="30"/>
    <s v="Femme"/>
    <n v="17"/>
  </r>
  <r>
    <s v="190424-019"/>
    <n v="3"/>
    <s v="Chambly"/>
    <d v="2019-04-24T00:00:00"/>
    <d v="2019-04-24T00:00:00"/>
    <s v="18h00"/>
    <x v="1"/>
    <s v="P.38 (non-consentant)"/>
    <s v="Oui"/>
    <n v="55"/>
    <s v="Femme"/>
    <n v="60"/>
  </r>
  <r>
    <s v="190423-030A"/>
    <n v="3"/>
    <s v="Chambly"/>
    <d v="2019-04-23T00:00:00"/>
    <d v="2019-04-23T00:00:00"/>
    <s v="23h50"/>
    <x v="2"/>
    <s v="Danger faible"/>
    <s v="Non"/>
    <m/>
    <s v="Femme"/>
    <n v="20"/>
  </r>
  <r>
    <s v="190419-001"/>
    <n v="3"/>
    <s v="Chambly"/>
    <d v="2019-04-19T00:00:00"/>
    <d v="2019-04-19T00:00:00"/>
    <s v="01h55"/>
    <x v="2"/>
    <s v="Danger modéré"/>
    <s v="Non"/>
    <m/>
    <s v="Femme"/>
    <n v="60"/>
  </r>
  <r>
    <s v="190418-018"/>
    <n v="3"/>
    <s v="Chambly"/>
    <d v="2019-04-18T00:00:00"/>
    <d v="2019-04-18T00:00:00"/>
    <s v="14h20"/>
    <x v="1"/>
    <s v="Tentative de suicide"/>
    <s v="Oui"/>
    <n v="33"/>
    <s v="Homme"/>
    <n v="17"/>
  </r>
  <r>
    <s v="190417-028"/>
    <n v="3"/>
    <s v="Chambly"/>
    <d v="2019-04-17T00:00:00"/>
    <d v="2019-04-17T00:00:00"/>
    <s v="20h10"/>
    <x v="2"/>
    <s v="Danger faible"/>
    <s v="Non"/>
    <m/>
    <s v="Homme"/>
    <n v="64"/>
  </r>
  <r>
    <s v="190414-001"/>
    <n v="3"/>
    <s v="Chambly"/>
    <d v="2019-04-14T00:00:00"/>
    <d v="2019-04-14T00:00:00"/>
    <s v="00h56"/>
    <x v="2"/>
    <s v="Danger faible"/>
    <s v="Non"/>
    <m/>
    <s v="Femme"/>
    <n v="43"/>
  </r>
  <r>
    <s v="190412-003"/>
    <n v="3"/>
    <s v="Chambly"/>
    <d v="2019-04-12T00:00:00"/>
    <d v="2019-04-12T00:00:00"/>
    <s v="6h50"/>
    <x v="3"/>
    <s v="P.38 (non-consentant)"/>
    <s v="Oui"/>
    <n v="65"/>
    <s v="Homme"/>
    <n v="13"/>
  </r>
  <r>
    <s v="190410-023"/>
    <n v="3"/>
    <s v="Chambly"/>
    <d v="2019-04-10T00:00:00"/>
    <d v="2019-04-10T00:00:00"/>
    <s v="19h20"/>
    <x v="2"/>
    <s v="Absence de danger"/>
    <s v="Non"/>
    <m/>
    <s v="Homme"/>
    <n v="45"/>
  </r>
  <r>
    <s v="190409-010"/>
    <n v="3"/>
    <s v="Chambly"/>
    <d v="2019-04-09T00:00:00"/>
    <d v="2019-04-09T00:00:00"/>
    <s v="10h00"/>
    <x v="2"/>
    <s v="P.38 (non-consentant)"/>
    <s v="Oui"/>
    <n v="29"/>
    <s v="Homme"/>
    <n v="53"/>
  </r>
  <r>
    <s v="190405-023"/>
    <n v="3"/>
    <s v="Chambly"/>
    <d v="2019-04-05T00:00:00"/>
    <d v="2019-04-05T00:00:00"/>
    <s v="21h28"/>
    <x v="2"/>
    <s v="Danger faible"/>
    <s v="Non"/>
    <m/>
    <s v="Femme"/>
    <n v="60"/>
  </r>
  <r>
    <s v="190404-013"/>
    <n v="3"/>
    <s v="Chambly"/>
    <d v="2019-04-04T00:00:00"/>
    <d v="2019-04-04T00:00:00"/>
    <s v="12h27"/>
    <x v="1"/>
    <s v="Tentative de suicide"/>
    <s v="Oui"/>
    <n v="35"/>
    <s v="Femme"/>
    <n v="22"/>
  </r>
  <r>
    <s v="190403-020"/>
    <n v="3"/>
    <s v="Chambly"/>
    <d v="2019-04-03T00:00:00"/>
    <d v="2019-04-03T00:00:00"/>
    <s v="17h45"/>
    <x v="1"/>
    <s v="P.38 (non-consentant)"/>
    <s v="Oui"/>
    <n v="11"/>
    <s v="Homme"/>
    <n v="53"/>
  </r>
  <r>
    <s v="190403-028"/>
    <n v="3"/>
    <s v="Chambly"/>
    <d v="2019-04-03T00:00:00"/>
    <d v="2019-04-03T00:00:00"/>
    <s v="20h24"/>
    <x v="2"/>
    <s v="Danger faible"/>
    <s v="Non"/>
    <m/>
    <s v="Homme"/>
    <n v="74"/>
  </r>
  <r>
    <s v="190329-008"/>
    <n v="3"/>
    <s v="Chambly"/>
    <d v="2019-03-29T00:00:00"/>
    <d v="2019-03-29T00:00:00"/>
    <s v="11h16"/>
    <x v="2"/>
    <s v="Absence de danger"/>
    <s v="Non"/>
    <m/>
    <s v="Femme"/>
    <n v="36"/>
  </r>
  <r>
    <s v="190329-016"/>
    <n v="3"/>
    <s v="Chambly"/>
    <d v="2019-03-29T00:00:00"/>
    <d v="2019-03-29T00:00:00"/>
    <s v="15h31"/>
    <x v="3"/>
    <s v="P.38 (non-consentant)"/>
    <s v="Non"/>
    <m/>
    <s v="Femme"/>
    <n v="13"/>
  </r>
  <r>
    <s v="190329-021"/>
    <n v="3"/>
    <s v="Chambly"/>
    <d v="2019-03-29T00:00:00"/>
    <d v="2019-03-29T00:00:00"/>
    <s v="20h45"/>
    <x v="3"/>
    <s v="P.38 (non-consentant)"/>
    <s v="Oui"/>
    <n v="34"/>
    <s v="Femme"/>
    <n v="13"/>
  </r>
  <r>
    <s v="190328-033"/>
    <n v="3"/>
    <s v="Chambly"/>
    <d v="2019-03-28T00:00:00"/>
    <d v="2019-03-28T00:00:00"/>
    <s v="22h06"/>
    <x v="2"/>
    <s v="Danger faible"/>
    <s v="Non"/>
    <m/>
    <s v="Femme"/>
    <n v="36"/>
  </r>
  <r>
    <s v="190327-018"/>
    <n v="3"/>
    <s v="Chambly"/>
    <d v="2019-03-27T00:00:00"/>
    <d v="2019-03-27T00:00:00"/>
    <s v="18h12"/>
    <x v="4"/>
    <s v="Danger faible"/>
    <s v="Non"/>
    <m/>
    <s v="Femme"/>
    <n v="36"/>
  </r>
  <r>
    <s v="190327-021"/>
    <n v="3"/>
    <s v="Chambly"/>
    <d v="2019-03-27T00:00:00"/>
    <d v="2019-03-27T00:00:00"/>
    <s v="19h45"/>
    <x v="2"/>
    <s v="Danger faible"/>
    <s v="Non"/>
    <m/>
    <s v="Homme"/>
    <n v="57"/>
  </r>
  <r>
    <s v="190326-018"/>
    <n v="3"/>
    <s v="Chambly"/>
    <d v="2019-03-26T00:00:00"/>
    <d v="2019-03-26T00:00:00"/>
    <s v="20h26"/>
    <x v="2"/>
    <s v="Danger faible"/>
    <s v="Non"/>
    <m/>
    <s v="Femme"/>
    <n v="60"/>
  </r>
  <r>
    <s v="190326-008"/>
    <n v="3"/>
    <s v="Chambly"/>
    <d v="2019-03-26T00:00:00"/>
    <d v="2019-03-26T00:00:00"/>
    <s v="14h00"/>
    <x v="1"/>
    <s v="Tentative de suicide"/>
    <s v="Oui"/>
    <n v="20"/>
    <s v="Homme"/>
    <n v="25"/>
  </r>
  <r>
    <s v="190323-030"/>
    <n v="3"/>
    <s v="Chambly"/>
    <d v="2019-03-23T00:00:00"/>
    <d v="2019-03-23T00:00:00"/>
    <s v="21h00"/>
    <x v="2"/>
    <s v="Danger faible"/>
    <s v="Non"/>
    <m/>
    <s v="Femme"/>
    <n v="20"/>
  </r>
  <r>
    <s v="190322-004"/>
    <n v="3"/>
    <s v="Chambly"/>
    <d v="2019-03-22T00:00:00"/>
    <d v="2019-03-22T00:00:00"/>
    <s v="11h55"/>
    <x v="2"/>
    <s v="P.38 (non-consentant)"/>
    <s v="Oui"/>
    <n v="60"/>
    <s v="Femme"/>
    <n v="60"/>
  </r>
  <r>
    <s v="190322-022"/>
    <n v="3"/>
    <s v="Chambly"/>
    <d v="2019-03-22T00:00:00"/>
    <d v="2019-03-22T00:00:00"/>
    <s v="18h33"/>
    <x v="2"/>
    <s v="Danger faible"/>
    <s v="Non"/>
    <m/>
    <s v="Femme"/>
    <n v="18"/>
  </r>
  <r>
    <s v="190322-024"/>
    <n v="3"/>
    <s v="Chambly"/>
    <d v="2019-03-22T00:00:00"/>
    <d v="2019-03-22T00:00:00"/>
    <s v="19h45"/>
    <x v="2"/>
    <s v="Danger faible"/>
    <s v="Non"/>
    <m/>
    <s v="Homme"/>
    <n v="73"/>
  </r>
  <r>
    <s v="190315-027"/>
    <n v="3"/>
    <s v="Chambly"/>
    <d v="2019-03-15T00:00:00"/>
    <d v="2019-03-15T00:00:00"/>
    <s v="22h16"/>
    <x v="2"/>
    <s v="Danger faible"/>
    <s v="Non"/>
    <m/>
    <s v="Femme"/>
    <n v="13"/>
  </r>
  <r>
    <s v="190311-007"/>
    <n v="3"/>
    <s v="Chambly"/>
    <d v="2019-03-11T00:00:00"/>
    <d v="2019-03-11T00:00:00"/>
    <s v="11h15"/>
    <x v="1"/>
    <s v="Tentative de suicide"/>
    <s v="Oui"/>
    <n v="30"/>
    <s v="Femme"/>
    <n v="18"/>
  </r>
  <r>
    <s v="190305-029"/>
    <n v="3"/>
    <s v="Chambly"/>
    <d v="2019-03-06T00:00:00"/>
    <d v="2019-03-06T00:00:00"/>
    <s v="00h01"/>
    <x v="2"/>
    <s v="Danger modéré"/>
    <s v="Oui"/>
    <n v="44"/>
    <s v="Femme"/>
    <n v="18"/>
  </r>
  <r>
    <s v="190304-009"/>
    <n v="3"/>
    <s v="Chambly"/>
    <d v="2019-03-05T00:00:00"/>
    <d v="2019-03-05T00:00:00"/>
    <s v="12h29"/>
    <x v="2"/>
    <s v="Danger grave et immédiat"/>
    <s v="Oui"/>
    <n v="47"/>
    <s v="Femme"/>
    <n v="54"/>
  </r>
  <r>
    <s v="190301-013"/>
    <n v="3"/>
    <s v="Chambly"/>
    <d v="2019-03-01T00:00:00"/>
    <d v="2019-03-01T00:00:00"/>
    <s v="13h20"/>
    <x v="4"/>
    <s v="P.38 (non-consentant)"/>
    <s v="Oui"/>
    <n v="29"/>
    <s v="Femme"/>
    <n v="32"/>
  </r>
  <r>
    <s v="190301-020"/>
    <n v="3"/>
    <s v="Chambly"/>
    <d v="2019-03-01T00:00:00"/>
    <d v="2019-03-01T00:00:00"/>
    <s v="17h00"/>
    <x v="1"/>
    <s v="Tentative de suicide"/>
    <s v="Oui"/>
    <n v="62"/>
    <s v="Femme"/>
    <n v="29"/>
  </r>
  <r>
    <s v="190227-036"/>
    <n v="3"/>
    <s v="Chambly"/>
    <d v="2019-02-27T00:00:00"/>
    <d v="2019-02-27T00:00:00"/>
    <s v="17h40"/>
    <x v="2"/>
    <s v="Danger grave mais non immédiat"/>
    <s v="Non"/>
    <m/>
    <s v="Femme"/>
    <n v="58"/>
  </r>
  <r>
    <s v="190223-003"/>
    <n v="3"/>
    <s v="Chambly"/>
    <d v="2019-02-23T00:00:00"/>
    <d v="2019-02-23T00:00:00"/>
    <s v="3h05"/>
    <x v="0"/>
    <s v="Absence de danger"/>
    <s v="Non"/>
    <m/>
    <s v="Femme"/>
    <s v="16???"/>
  </r>
  <r>
    <s v="190209-012"/>
    <n v="3"/>
    <s v="Chambly"/>
    <d v="2019-02-09T00:00:00"/>
    <d v="2019-02-09T00:00:00"/>
    <s v="14h39"/>
    <x v="0"/>
    <s v="Danger faible"/>
    <s v="Non"/>
    <m/>
    <s v="Homme"/>
    <n v="16"/>
  </r>
  <r>
    <s v="190207-011"/>
    <n v="3"/>
    <s v="Chambly"/>
    <d v="2019-02-07T00:00:00"/>
    <d v="2019-02-07T00:00:00"/>
    <s v="13h48"/>
    <x v="0"/>
    <s v="Absence de danger"/>
    <s v="Non"/>
    <m/>
    <s v="Homme"/>
    <n v="43"/>
  </r>
  <r>
    <s v="190205-003"/>
    <n v="3"/>
    <s v="Chambly"/>
    <d v="2019-02-05T00:00:00"/>
    <d v="2019-02-05T00:00:00"/>
    <s v="08h20"/>
    <x v="2"/>
    <s v="Danger modéré"/>
    <s v="Non"/>
    <m/>
    <s v="Homme"/>
    <n v="56"/>
  </r>
  <r>
    <s v="190204-06"/>
    <n v="3"/>
    <s v="Chambly"/>
    <d v="2019-02-04T00:00:00"/>
    <d v="2019-02-04T00:00:00"/>
    <s v="08h25"/>
    <x v="2"/>
    <s v="Danger modéré"/>
    <s v="Non"/>
    <m/>
    <s v="Femme"/>
    <n v="41"/>
  </r>
  <r>
    <s v="190201-009"/>
    <n v="3"/>
    <s v="Chambly"/>
    <d v="2019-02-01T00:00:00"/>
    <d v="2019-02-01T00:00:00"/>
    <s v="09h48"/>
    <x v="1"/>
    <s v="Tentative de suicide"/>
    <s v="Oui"/>
    <n v="34"/>
    <s v="Homme"/>
    <n v="21"/>
  </r>
  <r>
    <s v="190131-009"/>
    <n v="3"/>
    <s v="Chambly"/>
    <d v="2019-01-31T00:00:00"/>
    <d v="2019-01-31T00:00:00"/>
    <s v="11h20"/>
    <x v="2"/>
    <s v="Absence de danger"/>
    <s v="Non"/>
    <m/>
    <s v="Homme"/>
    <n v="25"/>
  </r>
  <r>
    <s v="190131-019"/>
    <n v="3"/>
    <s v="Chambly"/>
    <d v="2019-01-31T00:00:00"/>
    <d v="2019-01-31T00:00:00"/>
    <s v="16h38"/>
    <x v="3"/>
    <m/>
    <s v="Non"/>
    <m/>
    <s v="Homme"/>
    <n v="12"/>
  </r>
  <r>
    <s v="190127-017"/>
    <n v="3"/>
    <s v="Chambly"/>
    <d v="2019-01-27T00:00:00"/>
    <d v="2019-01-27T00:00:00"/>
    <s v="22h26"/>
    <x v="2"/>
    <s v="Danger faible"/>
    <s v="Non"/>
    <m/>
    <s v="Femme"/>
    <n v="41"/>
  </r>
  <r>
    <s v="190122-045"/>
    <n v="3"/>
    <s v="Chambly"/>
    <d v="2019-01-22T00:00:00"/>
    <d v="2019-01-22T00:00:00"/>
    <s v="22h45"/>
    <x v="1"/>
    <s v="P.38 (non-consentant)"/>
    <s v="Oui"/>
    <n v="85"/>
    <s v="Homme"/>
    <n v="56"/>
  </r>
  <r>
    <s v="190117-002"/>
    <n v="3"/>
    <s v="Chambly"/>
    <d v="2019-01-17T00:00:00"/>
    <d v="2019-01-17T00:00:00"/>
    <s v="06h58"/>
    <x v="3"/>
    <s v="Danger faible"/>
    <s v="Non"/>
    <m/>
    <s v="Homme"/>
    <n v="8"/>
  </r>
  <r>
    <s v="190110-037"/>
    <n v="3"/>
    <s v="Chambly"/>
    <d v="2019-01-10T00:00:00"/>
    <d v="2019-01-10T00:00:00"/>
    <s v="21h53"/>
    <x v="3"/>
    <s v="Danger faible"/>
    <s v="Non"/>
    <m/>
    <s v="Femme"/>
    <n v="13"/>
  </r>
  <r>
    <s v="190106-018"/>
    <n v="3"/>
    <s v="Chambly"/>
    <d v="2019-01-06T00:00:00"/>
    <d v="2019-01-06T00:00:00"/>
    <s v="21h40"/>
    <x v="2"/>
    <s v="Danger grave et immédiat"/>
    <s v="Oui"/>
    <s v="17 mins"/>
    <s v="Homme"/>
    <n v="19"/>
  </r>
  <r>
    <s v="190102-013"/>
    <n v="3"/>
    <s v="Chambly"/>
    <d v="2019-01-02T00:00:00"/>
    <d v="2019-01-02T00:00:00"/>
    <s v="17h16"/>
    <x v="2"/>
    <s v="Danger faible"/>
    <s v="Non"/>
    <m/>
    <s v="Homme"/>
    <n v="68"/>
  </r>
  <r>
    <s v="190101-012"/>
    <n v="3"/>
    <s v="Chambly"/>
    <d v="2019-01-01T00:00:00"/>
    <d v="2019-01-01T00:00:00"/>
    <s v="05h02"/>
    <x v="2"/>
    <s v="Danger grave et immédiat"/>
    <s v="Oui"/>
    <s v="16 mins"/>
    <s v="Femme"/>
    <n v="20"/>
  </r>
  <r>
    <s v="191231-003"/>
    <n v="3"/>
    <s v="Richelieu"/>
    <d v="2019-12-31T00:00:00"/>
    <d v="2019-12-31T00:00:00"/>
    <s v="09h35"/>
    <x v="2"/>
    <s v="Danger faible"/>
    <s v="Non"/>
    <m/>
    <s v="Femme"/>
    <n v="56"/>
  </r>
  <r>
    <s v="191229-018a"/>
    <n v="3"/>
    <s v="Richelieu"/>
    <d v="2019-12-29T00:00:00"/>
    <d v="2019-12-29T00:00:00"/>
    <s v="19h08"/>
    <x v="2"/>
    <s v="Tentative de suicide"/>
    <s v="Oui"/>
    <n v="17"/>
    <s v="Femme"/>
    <n v="22"/>
  </r>
  <r>
    <s v="191228-013"/>
    <n v="3"/>
    <s v="Richelieu"/>
    <d v="2019-12-28T00:00:00"/>
    <d v="2019-12-28T00:00:00"/>
    <s v="16h00"/>
    <x v="2"/>
    <s v="Absence de danger"/>
    <s v="Non"/>
    <m/>
    <s v="Homme"/>
    <n v="92"/>
  </r>
  <r>
    <s v="191217-027"/>
    <n v="3"/>
    <s v="Richelieu"/>
    <d v="2019-12-17T00:00:00"/>
    <d v="2019-12-17T00:00:00"/>
    <s v="18H20"/>
    <x v="0"/>
    <s v="P.38 (non-consentant)"/>
    <s v="Oui"/>
    <n v="25"/>
    <s v="Homme"/>
    <n v="21"/>
  </r>
  <r>
    <s v="191129-026"/>
    <n v="3"/>
    <s v="Richelieu"/>
    <d v="2019-11-29T00:00:00"/>
    <d v="2019-11-29T00:00:00"/>
    <s v="17h00"/>
    <x v="1"/>
    <s v="Tentative de suicide"/>
    <s v="Non"/>
    <m/>
    <s v="Femme"/>
    <n v="54"/>
  </r>
  <r>
    <s v="191105-016"/>
    <n v="3"/>
    <s v="Richelieu"/>
    <d v="2019-11-05T00:00:00"/>
    <d v="2019-11-05T00:00:00"/>
    <s v="13h20"/>
    <x v="0"/>
    <s v="Danger faible"/>
    <s v="Non"/>
    <m/>
    <s v="Homme"/>
    <n v="59"/>
  </r>
  <r>
    <s v="191104-039"/>
    <n v="3"/>
    <s v="Richelieu"/>
    <d v="2019-11-04T00:00:00"/>
    <d v="2019-11-04T00:00:00"/>
    <s v="21h10"/>
    <x v="0"/>
    <s v="Danger faible"/>
    <s v="Non"/>
    <m/>
    <s v="Homme"/>
    <n v="40"/>
  </r>
  <r>
    <s v="191102-019"/>
    <n v="3"/>
    <s v="Richelieu"/>
    <d v="2019-11-02T00:00:00"/>
    <d v="2019-11-02T00:00:00"/>
    <s v="19h42"/>
    <x v="0"/>
    <s v="Danger modéré"/>
    <s v="Oui"/>
    <n v="24"/>
    <s v="Femme"/>
    <n v="46"/>
  </r>
  <r>
    <s v="190929-017"/>
    <n v="3"/>
    <s v="Richelieu"/>
    <d v="2019-09-29T00:00:00"/>
    <d v="2019-09-29T00:00:00"/>
    <s v="19h44"/>
    <x v="2"/>
    <s v="Tentative de suicide"/>
    <s v="Oui"/>
    <n v="59"/>
    <s v="Homme"/>
    <n v="40"/>
  </r>
  <r>
    <s v="190928-018"/>
    <n v="3"/>
    <s v="Richelieu"/>
    <d v="2019-09-28T00:00:00"/>
    <d v="2019-09-28T00:00:00"/>
    <s v="18h00"/>
    <x v="2"/>
    <s v="Tentative de suicide"/>
    <s v="Oui"/>
    <n v="27"/>
    <s v="Femme"/>
    <n v="85"/>
  </r>
  <r>
    <s v="190908-009"/>
    <n v="3"/>
    <s v="Richelieu"/>
    <d v="2019-09-08T00:00:00"/>
    <d v="2019-09-08T00:00:00"/>
    <s v="11h40"/>
    <x v="2"/>
    <s v="Danger modéré"/>
    <s v="Non"/>
    <m/>
    <s v="Femme"/>
    <n v="24"/>
  </r>
  <r>
    <s v="190819-022"/>
    <n v="3"/>
    <s v="Richelieu"/>
    <d v="2019-08-19T00:00:00"/>
    <d v="2019-08-19T00:00:00"/>
    <s v="20h45"/>
    <x v="1"/>
    <s v="P.38 (non-consentant)"/>
    <s v="Oui"/>
    <n v="20"/>
    <s v="Homme"/>
    <n v="21"/>
  </r>
  <r>
    <s v="190806-001"/>
    <n v="3"/>
    <s v="Richelieu"/>
    <d v="2019-08-06T00:00:00"/>
    <d v="2019-08-06T00:00:00"/>
    <s v="01h35"/>
    <x v="1"/>
    <s v="P.38 (non-consentant)"/>
    <s v="Oui"/>
    <n v="23"/>
    <s v="Femme"/>
    <n v="87"/>
  </r>
  <r>
    <s v="190730-029a"/>
    <n v="3"/>
    <s v="Richelieu"/>
    <d v="2019-07-30T00:00:00"/>
    <d v="2019-07-30T00:00:00"/>
    <s v="21h00"/>
    <x v="0"/>
    <s v="Danger faible"/>
    <s v="Non"/>
    <m/>
    <s v="Homme"/>
    <n v="37"/>
  </r>
  <r>
    <s v="190704-028"/>
    <n v="3"/>
    <s v="Richelieu"/>
    <d v="2019-07-04T00:00:00"/>
    <d v="2019-07-04T00:00:00"/>
    <s v="20h40"/>
    <x v="1"/>
    <s v="Tentative de suicide"/>
    <s v="Oui"/>
    <m/>
    <s v="Homme"/>
    <n v="85"/>
  </r>
  <r>
    <s v="190621-004"/>
    <n v="3"/>
    <s v="Richelieu"/>
    <d v="2019-06-21T00:00:00"/>
    <d v="2019-06-21T00:00:00"/>
    <s v="3h00"/>
    <x v="2"/>
    <s v="P.38 (non-consentant)"/>
    <s v="Oui"/>
    <n v="15"/>
    <s v="Femme"/>
    <n v="55"/>
  </r>
  <r>
    <s v="190615-008"/>
    <n v="3"/>
    <s v="Richelieu"/>
    <d v="2019-06-15T00:00:00"/>
    <d v="2019-06-15T00:00:00"/>
    <s v="15h30"/>
    <x v="0"/>
    <s v="P.38 (non-consentant)"/>
    <s v="Oui"/>
    <n v="39"/>
    <s v="Homme"/>
    <n v="61"/>
  </r>
  <r>
    <s v="190603-021B"/>
    <n v="3"/>
    <s v="Richelieu"/>
    <d v="2019-06-03T00:00:00"/>
    <d v="2019-06-03T00:00:00"/>
    <s v="19h01"/>
    <x v="1"/>
    <s v="Tentative de suicide"/>
    <s v="Oui"/>
    <n v="17"/>
    <s v="Homme"/>
    <n v="18"/>
  </r>
  <r>
    <s v="190601-005"/>
    <n v="3"/>
    <s v="Richelieu"/>
    <d v="2019-06-01T00:00:00"/>
    <d v="2019-06-01T00:00:00"/>
    <s v="07h20"/>
    <x v="1"/>
    <s v="Tentative de suicide"/>
    <s v="Oui"/>
    <n v="28"/>
    <s v="Femme"/>
    <n v="47"/>
  </r>
  <r>
    <s v="190511-028"/>
    <n v="3"/>
    <s v="Richelieu"/>
    <d v="2019-05-12T00:00:00"/>
    <d v="2019-05-12T00:00:00"/>
    <s v="00h00"/>
    <x v="2"/>
    <s v="Danger grave mais non immédiat"/>
    <s v="Non"/>
    <m/>
    <s v="Femme"/>
    <n v="27"/>
  </r>
  <r>
    <s v="190408-016"/>
    <n v="3"/>
    <s v="Richelieu"/>
    <d v="2019-04-08T00:00:00"/>
    <d v="2019-04-08T00:00:00"/>
    <s v="16h00"/>
    <x v="2"/>
    <s v="Danger faible"/>
    <s v="Non"/>
    <m/>
    <s v="Homme"/>
    <n v="69"/>
  </r>
  <r>
    <s v="190329-027"/>
    <n v="3"/>
    <s v="Richelieu"/>
    <d v="2019-03-29T00:00:00"/>
    <d v="2019-03-29T00:00:00"/>
    <s v="23h27"/>
    <x v="2"/>
    <s v="Danger faible"/>
    <s v="Non"/>
    <m/>
    <s v="Femme"/>
    <n v="46"/>
  </r>
  <r>
    <s v="190329-009"/>
    <n v="3"/>
    <s v="Richelieu"/>
    <d v="2019-03-29T00:00:00"/>
    <d v="2019-03-29T00:00:00"/>
    <s v="11h30"/>
    <x v="3"/>
    <s v="P.38 (non-consentant)"/>
    <s v="Non"/>
    <m/>
    <s v="Homme"/>
    <n v="17"/>
  </r>
  <r>
    <s v="190317-001"/>
    <n v="3"/>
    <s v="Richelieu"/>
    <d v="2019-03-17T00:00:00"/>
    <d v="2019-03-17T00:00:00"/>
    <s v="02h30"/>
    <x v="0"/>
    <s v="Danger faible"/>
    <s v="Non"/>
    <m/>
    <s v="Femme"/>
    <n v="26"/>
  </r>
  <r>
    <s v="190221-005"/>
    <n v="3"/>
    <s v="Richelieu"/>
    <d v="2019-02-21T00:00:00"/>
    <d v="2019-02-21T00:00:00"/>
    <s v="6h30"/>
    <x v="1"/>
    <m/>
    <s v="Oui"/>
    <n v="105"/>
    <s v="Homme"/>
    <n v="39"/>
  </r>
  <r>
    <s v="190112-020"/>
    <n v="3"/>
    <s v="Richelieu"/>
    <d v="2019-01-12T00:00:00"/>
    <d v="2019-01-12T00:00:00"/>
    <s v="20h08"/>
    <x v="2"/>
    <s v="Danger modéré"/>
    <s v="Oui"/>
    <s v="25 mins"/>
    <s v="Femme"/>
    <n v="58"/>
  </r>
  <r>
    <s v="190105-013"/>
    <n v="3"/>
    <s v="Richelieu"/>
    <d v="2019-01-05T00:00:00"/>
    <d v="2019-01-05T00:00:00"/>
    <s v="20h00"/>
    <x v="2"/>
    <s v="Danger faible"/>
    <s v="Non"/>
    <m/>
    <s v="Homme"/>
    <n v="55"/>
  </r>
  <r>
    <s v="190102-002"/>
    <n v="3"/>
    <s v="Richelieu"/>
    <d v="2019-01-02T00:00:00"/>
    <d v="2019-01-02T00:00:00"/>
    <s v="00h55"/>
    <x v="2"/>
    <s v="Danger faible"/>
    <s v="Non"/>
    <m/>
    <s v="Homme"/>
    <n v="18"/>
  </r>
  <r>
    <s v="191130-008"/>
    <n v="3"/>
    <s v="St-Mathias sur Richelieu"/>
    <d v="2019-11-30T00:00:00"/>
    <d v="2019-11-30T00:00:00"/>
    <s v="11h14"/>
    <x v="2"/>
    <s v="Danger faible"/>
    <s v="Non"/>
    <m/>
    <s v="Homme"/>
    <n v="46"/>
  </r>
  <r>
    <s v="191128-039"/>
    <n v="3"/>
    <s v="St-Mathias sur Richelieu"/>
    <d v="2019-11-28T00:00:00"/>
    <d v="2019-11-28T00:00:00"/>
    <s v="21h35"/>
    <x v="2"/>
    <s v="Danger faible"/>
    <s v="Non"/>
    <m/>
    <s v="Homme"/>
    <n v="29"/>
  </r>
  <r>
    <s v="191127-001"/>
    <n v="3"/>
    <s v="St-Mathias sur Richelieu"/>
    <d v="2019-11-27T00:00:00"/>
    <d v="2019-11-27T00:00:00"/>
    <s v="00h15"/>
    <x v="1"/>
    <s v="P.38 (non-consentant)"/>
    <s v="Oui"/>
    <n v="48"/>
    <s v="Femme"/>
    <n v="42"/>
  </r>
  <r>
    <s v="191120-002"/>
    <n v="3"/>
    <s v="St-Mathias sur Richelieu"/>
    <d v="2019-11-20T00:00:00"/>
    <d v="2019-11-20T00:00:00"/>
    <s v="07h02"/>
    <x v="0"/>
    <s v="Danger modéré"/>
    <s v="Non"/>
    <m/>
    <s v="Femme"/>
    <n v="47"/>
  </r>
  <r>
    <s v="191027-025"/>
    <n v="3"/>
    <s v="St-Mathias sur Richelieu"/>
    <d v="2019-10-27T00:00:00"/>
    <d v="2019-10-27T00:00:00"/>
    <s v="21h15"/>
    <x v="2"/>
    <s v="Danger modéré"/>
    <s v="Non"/>
    <m/>
    <s v="Femme"/>
    <n v="37"/>
  </r>
  <r>
    <s v="190708-021"/>
    <n v="3"/>
    <s v="St-Mathias sur Richelieu"/>
    <d v="2019-07-08T00:00:00"/>
    <d v="2019-07-08T00:00:00"/>
    <s v="16H40"/>
    <x v="1"/>
    <s v="Tentative de suicide"/>
    <s v="Oui"/>
    <m/>
    <s v="Homme"/>
    <n v="16"/>
  </r>
  <r>
    <s v="190702-016"/>
    <n v="3"/>
    <s v="St-Mathias sur Richelieu"/>
    <d v="2019-07-02T00:00:00"/>
    <d v="2019-07-02T00:00:00"/>
    <s v="13h00"/>
    <x v="2"/>
    <s v="Absence de danger"/>
    <s v="Non"/>
    <m/>
    <s v="Femme"/>
    <n v="43"/>
  </r>
  <r>
    <s v="190521-012"/>
    <n v="3"/>
    <s v="St-Mathias sur Richelieu"/>
    <d v="2019-05-21T00:00:00"/>
    <d v="2019-05-21T00:00:00"/>
    <s v="17h00"/>
    <x v="0"/>
    <s v="P.38 (non-consentant)"/>
    <s v="Oui"/>
    <n v="33"/>
    <s v="Homme"/>
    <n v="17"/>
  </r>
  <r>
    <s v="190518-020"/>
    <n v="3"/>
    <s v="St-Mathias sur Richelieu"/>
    <d v="2019-05-18T00:00:00"/>
    <d v="2019-05-18T00:00:00"/>
    <s v="22h00"/>
    <x v="3"/>
    <s v="Danger faible"/>
    <s v="Non"/>
    <m/>
    <s v="Homme"/>
    <n v="17"/>
  </r>
  <r>
    <s v="190509-037"/>
    <n v="3"/>
    <s v="St-Mathias sur Richelieu"/>
    <d v="2019-05-09T00:00:00"/>
    <d v="2019-05-09T00:00:00"/>
    <s v="22h00"/>
    <x v="2"/>
    <s v="Danger faible"/>
    <s v="Oui"/>
    <m/>
    <s v="Homme"/>
    <n v="35"/>
  </r>
  <r>
    <s v="190426-018"/>
    <n v="3"/>
    <s v="St-Mathias sur Richelieu"/>
    <d v="2019-04-26T00:00:00"/>
    <d v="2019-04-26T00:00:00"/>
    <s v="17h51"/>
    <x v="1"/>
    <s v="Tentative de suicide"/>
    <s v="Oui"/>
    <n v="41"/>
    <s v="Femme"/>
    <n v="44"/>
  </r>
  <r>
    <s v="190421-020"/>
    <n v="3"/>
    <s v="St-Mathias sur Richelieu"/>
    <d v="2019-04-21T00:00:00"/>
    <d v="2019-04-21T00:00:00"/>
    <s v="18h03"/>
    <x v="2"/>
    <s v="Danger modéré"/>
    <s v="Non"/>
    <m/>
    <s v="Femme"/>
    <n v="27"/>
  </r>
  <r>
    <s v="190417-008"/>
    <n v="3"/>
    <s v="St-Mathias sur Richelieu"/>
    <d v="2019-04-17T00:00:00"/>
    <d v="2019-04-17T00:00:00"/>
    <s v="12h07"/>
    <x v="2"/>
    <s v="Danger faible"/>
    <s v="Non"/>
    <m/>
    <s v="Femme"/>
    <n v="58"/>
  </r>
  <r>
    <s v="190216-017"/>
    <n v="3"/>
    <s v="St-Mathias sur Richelieu"/>
    <d v="2019-02-16T00:00:00"/>
    <d v="2019-02-16T00:00:00"/>
    <s v="20h40"/>
    <x v="3"/>
    <s v="Danger faible"/>
    <s v="Non"/>
    <m/>
    <s v="Homme"/>
    <n v="18"/>
  </r>
  <r>
    <s v="190130-026"/>
    <n v="3"/>
    <s v="St-Mathias sur Richelieu"/>
    <d v="2019-01-30T00:00:00"/>
    <d v="2019-01-30T00:00:00"/>
    <s v="23h38"/>
    <x v="1"/>
    <s v="Tentative de suicide"/>
    <s v="Oui"/>
    <n v="104"/>
    <s v="Femme"/>
    <n v="23"/>
  </r>
  <r>
    <s v="190513-026"/>
    <e v="#N/A"/>
    <m/>
    <d v="2019-05-13T00:00:00"/>
    <d v="2019-05-13T00:00:00"/>
    <s v="19h15"/>
    <x v="2"/>
    <s v="Danger grave mais non immédiat"/>
    <s v="Oui"/>
    <n v="22"/>
    <s v="Homme"/>
    <n v="47"/>
  </r>
  <r>
    <s v="190304-010"/>
    <e v="#N/A"/>
    <m/>
    <d v="2019-03-04T00:00:00"/>
    <d v="2019-03-04T00:00:00"/>
    <s v="11h45"/>
    <x v="1"/>
    <m/>
    <s v="Oui"/>
    <n v="75"/>
    <s v="Homme"/>
    <n v="21"/>
  </r>
  <r>
    <s v="190225-001"/>
    <e v="#N/A"/>
    <m/>
    <d v="2019-02-25T00:00:00"/>
    <d v="2019-02-25T00:00:00"/>
    <s v="00h35"/>
    <x v="0"/>
    <s v="Danger faible"/>
    <s v="Non"/>
    <m/>
    <s v="Homme"/>
    <n v="49"/>
  </r>
  <r>
    <s v="190224-004"/>
    <e v="#N/A"/>
    <m/>
    <d v="2019-02-24T00:00:00"/>
    <d v="2019-02-24T00:00:00"/>
    <m/>
    <x v="2"/>
    <m/>
    <m/>
    <m/>
    <s v="Homme"/>
    <n v="23"/>
  </r>
  <r>
    <s v="190119-018"/>
    <e v="#N/A"/>
    <m/>
    <d v="2019-01-19T00:00:00"/>
    <d v="2019-01-19T00:00:00"/>
    <s v="20h05"/>
    <x v="0"/>
    <s v="Danger faible"/>
    <s v="Non"/>
    <m/>
    <s v="Homme"/>
    <n v="19"/>
  </r>
  <r>
    <m/>
    <e v="#N/A"/>
    <m/>
    <m/>
    <s v=""/>
    <m/>
    <x v="1"/>
    <m/>
    <m/>
    <m/>
    <m/>
    <m/>
  </r>
  <r>
    <m/>
    <e v="#N/A"/>
    <m/>
    <m/>
    <s v=""/>
    <m/>
    <x v="1"/>
    <m/>
    <m/>
    <m/>
    <m/>
    <m/>
  </r>
  <r>
    <m/>
    <e v="#N/A"/>
    <m/>
    <m/>
    <s v=""/>
    <m/>
    <x v="1"/>
    <m/>
    <m/>
    <m/>
    <m/>
    <m/>
  </r>
  <r>
    <m/>
    <e v="#N/A"/>
    <m/>
    <m/>
    <s v=""/>
    <m/>
    <x v="1"/>
    <m/>
    <m/>
    <m/>
    <m/>
    <m/>
  </r>
  <r>
    <m/>
    <e v="#N/A"/>
    <m/>
    <m/>
    <s v=""/>
    <m/>
    <x v="1"/>
    <m/>
    <m/>
    <m/>
    <m/>
    <m/>
  </r>
  <r>
    <m/>
    <e v="#N/A"/>
    <m/>
    <m/>
    <s v=""/>
    <m/>
    <x v="1"/>
    <m/>
    <m/>
    <m/>
    <m/>
    <m/>
  </r>
  <r>
    <m/>
    <e v="#N/A"/>
    <m/>
    <m/>
    <s v=""/>
    <m/>
    <x v="1"/>
    <m/>
    <m/>
    <m/>
    <m/>
    <m/>
  </r>
  <r>
    <m/>
    <e v="#N/A"/>
    <m/>
    <m/>
    <s v=""/>
    <m/>
    <x v="1"/>
    <m/>
    <m/>
    <m/>
    <m/>
    <m/>
  </r>
  <r>
    <m/>
    <e v="#N/A"/>
    <m/>
    <m/>
    <s v=""/>
    <m/>
    <x v="1"/>
    <m/>
    <m/>
    <m/>
    <m/>
    <m/>
  </r>
  <r>
    <m/>
    <e v="#N/A"/>
    <m/>
    <m/>
    <s v=""/>
    <m/>
    <x v="1"/>
    <m/>
    <m/>
    <m/>
    <m/>
    <m/>
  </r>
  <r>
    <m/>
    <e v="#N/A"/>
    <m/>
    <m/>
    <s v=""/>
    <m/>
    <x v="1"/>
    <m/>
    <m/>
    <m/>
    <m/>
    <m/>
  </r>
  <r>
    <m/>
    <e v="#N/A"/>
    <m/>
    <m/>
    <s v=""/>
    <m/>
    <x v="1"/>
    <m/>
    <m/>
    <m/>
    <m/>
    <m/>
  </r>
  <r>
    <m/>
    <e v="#N/A"/>
    <m/>
    <m/>
    <s v=""/>
    <m/>
    <x v="1"/>
    <m/>
    <m/>
    <m/>
    <m/>
    <m/>
  </r>
  <r>
    <m/>
    <e v="#N/A"/>
    <m/>
    <m/>
    <s v=""/>
    <m/>
    <x v="1"/>
    <m/>
    <m/>
    <m/>
    <m/>
    <m/>
  </r>
  <r>
    <m/>
    <e v="#N/A"/>
    <m/>
    <m/>
    <s v=""/>
    <m/>
    <x v="1"/>
    <m/>
    <m/>
    <m/>
    <m/>
    <m/>
  </r>
  <r>
    <m/>
    <e v="#N/A"/>
    <m/>
    <m/>
    <s v=""/>
    <m/>
    <x v="1"/>
    <m/>
    <m/>
    <m/>
    <m/>
    <m/>
  </r>
  <r>
    <m/>
    <e v="#N/A"/>
    <m/>
    <m/>
    <s v=""/>
    <m/>
    <x v="1"/>
    <m/>
    <m/>
    <m/>
    <m/>
    <m/>
  </r>
  <r>
    <m/>
    <e v="#N/A"/>
    <m/>
    <m/>
    <s v=""/>
    <m/>
    <x v="1"/>
    <m/>
    <m/>
    <m/>
    <m/>
    <m/>
  </r>
  <r>
    <m/>
    <e v="#N/A"/>
    <m/>
    <m/>
    <s v=""/>
    <m/>
    <x v="1"/>
    <m/>
    <m/>
    <m/>
    <m/>
    <m/>
  </r>
  <r>
    <m/>
    <e v="#N/A"/>
    <m/>
    <m/>
    <s v=""/>
    <m/>
    <x v="1"/>
    <m/>
    <m/>
    <m/>
    <m/>
    <m/>
  </r>
  <r>
    <m/>
    <e v="#N/A"/>
    <m/>
    <m/>
    <s v=""/>
    <m/>
    <x v="1"/>
    <m/>
    <m/>
    <m/>
    <m/>
    <m/>
  </r>
  <r>
    <m/>
    <e v="#N/A"/>
    <m/>
    <m/>
    <s v=""/>
    <m/>
    <x v="1"/>
    <m/>
    <m/>
    <m/>
    <m/>
    <m/>
  </r>
  <r>
    <m/>
    <e v="#N/A"/>
    <m/>
    <m/>
    <s v=""/>
    <m/>
    <x v="1"/>
    <m/>
    <m/>
    <m/>
    <m/>
    <m/>
  </r>
  <r>
    <m/>
    <e v="#N/A"/>
    <m/>
    <m/>
    <s v=""/>
    <m/>
    <x v="1"/>
    <m/>
    <m/>
    <m/>
    <m/>
    <m/>
  </r>
  <r>
    <m/>
    <e v="#N/A"/>
    <m/>
    <m/>
    <s v=""/>
    <m/>
    <x v="1"/>
    <m/>
    <m/>
    <m/>
    <m/>
    <m/>
  </r>
  <r>
    <m/>
    <e v="#N/A"/>
    <m/>
    <m/>
    <s v=""/>
    <m/>
    <x v="1"/>
    <m/>
    <m/>
    <m/>
    <m/>
    <m/>
  </r>
  <r>
    <m/>
    <e v="#N/A"/>
    <m/>
    <m/>
    <s v=""/>
    <m/>
    <x v="1"/>
    <m/>
    <m/>
    <m/>
    <m/>
    <m/>
  </r>
  <r>
    <m/>
    <e v="#N/A"/>
    <m/>
    <m/>
    <s v=""/>
    <m/>
    <x v="1"/>
    <m/>
    <m/>
    <m/>
    <m/>
    <m/>
  </r>
  <r>
    <m/>
    <e v="#N/A"/>
    <m/>
    <m/>
    <s v=""/>
    <m/>
    <x v="1"/>
    <m/>
    <m/>
    <m/>
    <m/>
    <m/>
  </r>
  <r>
    <m/>
    <e v="#N/A"/>
    <m/>
    <m/>
    <s v=""/>
    <m/>
    <x v="1"/>
    <m/>
    <m/>
    <m/>
    <m/>
    <m/>
  </r>
  <r>
    <m/>
    <e v="#N/A"/>
    <m/>
    <m/>
    <s v=""/>
    <m/>
    <x v="1"/>
    <m/>
    <m/>
    <m/>
    <m/>
    <m/>
  </r>
  <r>
    <m/>
    <e v="#N/A"/>
    <m/>
    <m/>
    <s v=""/>
    <m/>
    <x v="1"/>
    <m/>
    <m/>
    <m/>
    <m/>
    <m/>
  </r>
  <r>
    <m/>
    <e v="#N/A"/>
    <m/>
    <m/>
    <s v=""/>
    <m/>
    <x v="1"/>
    <m/>
    <m/>
    <m/>
    <m/>
    <m/>
  </r>
  <r>
    <m/>
    <e v="#N/A"/>
    <m/>
    <m/>
    <s v=""/>
    <m/>
    <x v="1"/>
    <m/>
    <m/>
    <m/>
    <m/>
    <m/>
  </r>
  <r>
    <m/>
    <e v="#N/A"/>
    <m/>
    <m/>
    <s v=""/>
    <m/>
    <x v="1"/>
    <m/>
    <m/>
    <m/>
    <m/>
    <m/>
  </r>
  <r>
    <m/>
    <e v="#N/A"/>
    <m/>
    <m/>
    <s v=""/>
    <m/>
    <x v="1"/>
    <m/>
    <m/>
    <m/>
    <m/>
    <m/>
  </r>
  <r>
    <m/>
    <e v="#N/A"/>
    <m/>
    <m/>
    <s v=""/>
    <m/>
    <x v="1"/>
    <m/>
    <m/>
    <m/>
    <m/>
    <m/>
  </r>
  <r>
    <m/>
    <e v="#N/A"/>
    <m/>
    <m/>
    <s v=""/>
    <m/>
    <x v="1"/>
    <m/>
    <m/>
    <m/>
    <m/>
    <m/>
  </r>
  <r>
    <m/>
    <e v="#N/A"/>
    <m/>
    <m/>
    <s v=""/>
    <m/>
    <x v="1"/>
    <m/>
    <m/>
    <m/>
    <m/>
    <m/>
  </r>
  <r>
    <m/>
    <e v="#N/A"/>
    <m/>
    <m/>
    <s v=""/>
    <m/>
    <x v="1"/>
    <m/>
    <m/>
    <m/>
    <m/>
    <m/>
  </r>
  <r>
    <m/>
    <e v="#N/A"/>
    <m/>
    <m/>
    <s v=""/>
    <m/>
    <x v="1"/>
    <m/>
    <m/>
    <m/>
    <m/>
    <m/>
  </r>
  <r>
    <m/>
    <e v="#N/A"/>
    <m/>
    <m/>
    <s v=""/>
    <m/>
    <x v="1"/>
    <m/>
    <m/>
    <m/>
    <m/>
    <m/>
  </r>
  <r>
    <m/>
    <e v="#N/A"/>
    <m/>
    <m/>
    <s v=""/>
    <m/>
    <x v="1"/>
    <m/>
    <m/>
    <m/>
    <m/>
    <m/>
  </r>
  <r>
    <m/>
    <e v="#N/A"/>
    <m/>
    <m/>
    <s v=""/>
    <m/>
    <x v="1"/>
    <m/>
    <m/>
    <m/>
    <m/>
    <m/>
  </r>
  <r>
    <m/>
    <e v="#N/A"/>
    <m/>
    <m/>
    <s v=""/>
    <m/>
    <x v="1"/>
    <m/>
    <m/>
    <m/>
    <m/>
    <m/>
  </r>
  <r>
    <m/>
    <e v="#N/A"/>
    <m/>
    <m/>
    <s v=""/>
    <m/>
    <x v="1"/>
    <m/>
    <m/>
    <m/>
    <m/>
    <m/>
  </r>
  <r>
    <m/>
    <e v="#N/A"/>
    <m/>
    <m/>
    <s v=""/>
    <m/>
    <x v="1"/>
    <m/>
    <m/>
    <m/>
    <m/>
    <m/>
  </r>
  <r>
    <m/>
    <e v="#N/A"/>
    <m/>
    <m/>
    <s v=""/>
    <m/>
    <x v="1"/>
    <m/>
    <m/>
    <m/>
    <m/>
    <m/>
  </r>
  <r>
    <m/>
    <e v="#N/A"/>
    <m/>
    <m/>
    <s v=""/>
    <m/>
    <x v="1"/>
    <m/>
    <m/>
    <m/>
    <m/>
    <m/>
  </r>
  <r>
    <m/>
    <e v="#N/A"/>
    <m/>
    <m/>
    <s v=""/>
    <m/>
    <x v="1"/>
    <m/>
    <m/>
    <m/>
    <m/>
    <m/>
  </r>
  <r>
    <m/>
    <e v="#N/A"/>
    <m/>
    <m/>
    <s v=""/>
    <m/>
    <x v="1"/>
    <m/>
    <m/>
    <m/>
    <m/>
    <m/>
  </r>
  <r>
    <m/>
    <e v="#N/A"/>
    <m/>
    <m/>
    <s v=""/>
    <m/>
    <x v="1"/>
    <m/>
    <m/>
    <m/>
    <m/>
    <m/>
  </r>
  <r>
    <m/>
    <e v="#N/A"/>
    <m/>
    <m/>
    <s v=""/>
    <m/>
    <x v="1"/>
    <m/>
    <m/>
    <m/>
    <m/>
    <m/>
  </r>
  <r>
    <m/>
    <e v="#N/A"/>
    <m/>
    <m/>
    <s v=""/>
    <m/>
    <x v="1"/>
    <m/>
    <m/>
    <m/>
    <m/>
    <m/>
  </r>
  <r>
    <m/>
    <e v="#N/A"/>
    <m/>
    <m/>
    <s v=""/>
    <m/>
    <x v="1"/>
    <m/>
    <m/>
    <m/>
    <m/>
    <m/>
  </r>
  <r>
    <m/>
    <e v="#N/A"/>
    <m/>
    <m/>
    <s v=""/>
    <m/>
    <x v="1"/>
    <m/>
    <m/>
    <m/>
    <m/>
    <m/>
  </r>
  <r>
    <m/>
    <e v="#N/A"/>
    <m/>
    <m/>
    <s v=""/>
    <m/>
    <x v="1"/>
    <m/>
    <m/>
    <m/>
    <m/>
    <m/>
  </r>
  <r>
    <m/>
    <e v="#N/A"/>
    <m/>
    <m/>
    <s v=""/>
    <m/>
    <x v="1"/>
    <m/>
    <m/>
    <m/>
    <m/>
    <m/>
  </r>
  <r>
    <m/>
    <e v="#N/A"/>
    <m/>
    <m/>
    <s v=""/>
    <m/>
    <x v="1"/>
    <m/>
    <m/>
    <m/>
    <m/>
    <m/>
  </r>
  <r>
    <m/>
    <e v="#N/A"/>
    <m/>
    <m/>
    <s v=""/>
    <m/>
    <x v="1"/>
    <m/>
    <m/>
    <m/>
    <m/>
    <m/>
  </r>
  <r>
    <m/>
    <e v="#N/A"/>
    <m/>
    <m/>
    <s v=""/>
    <m/>
    <x v="1"/>
    <m/>
    <m/>
    <m/>
    <m/>
    <m/>
  </r>
  <r>
    <m/>
    <e v="#N/A"/>
    <m/>
    <m/>
    <s v=""/>
    <m/>
    <x v="1"/>
    <m/>
    <m/>
    <m/>
    <m/>
    <m/>
  </r>
  <r>
    <m/>
    <e v="#N/A"/>
    <m/>
    <m/>
    <s v=""/>
    <m/>
    <x v="1"/>
    <m/>
    <m/>
    <m/>
    <m/>
    <m/>
  </r>
  <r>
    <m/>
    <e v="#N/A"/>
    <m/>
    <m/>
    <s v=""/>
    <m/>
    <x v="1"/>
    <m/>
    <m/>
    <m/>
    <m/>
    <m/>
  </r>
  <r>
    <m/>
    <e v="#N/A"/>
    <m/>
    <m/>
    <s v=""/>
    <m/>
    <x v="1"/>
    <m/>
    <m/>
    <m/>
    <m/>
    <m/>
  </r>
  <r>
    <m/>
    <e v="#N/A"/>
    <m/>
    <m/>
    <s v=""/>
    <m/>
    <x v="1"/>
    <m/>
    <m/>
    <m/>
    <m/>
    <m/>
  </r>
  <r>
    <m/>
    <e v="#N/A"/>
    <m/>
    <m/>
    <s v=""/>
    <m/>
    <x v="1"/>
    <m/>
    <m/>
    <m/>
    <m/>
    <m/>
  </r>
  <r>
    <m/>
    <e v="#N/A"/>
    <m/>
    <m/>
    <s v=""/>
    <m/>
    <x v="1"/>
    <m/>
    <m/>
    <m/>
    <m/>
    <m/>
  </r>
  <r>
    <m/>
    <e v="#N/A"/>
    <m/>
    <m/>
    <s v=""/>
    <m/>
    <x v="1"/>
    <m/>
    <m/>
    <m/>
    <m/>
    <m/>
  </r>
  <r>
    <m/>
    <e v="#N/A"/>
    <m/>
    <m/>
    <s v=""/>
    <m/>
    <x v="1"/>
    <m/>
    <m/>
    <m/>
    <m/>
    <m/>
  </r>
  <r>
    <m/>
    <e v="#N/A"/>
    <m/>
    <m/>
    <s v=""/>
    <m/>
    <x v="1"/>
    <m/>
    <m/>
    <m/>
    <m/>
    <m/>
  </r>
  <r>
    <m/>
    <e v="#N/A"/>
    <m/>
    <m/>
    <s v=""/>
    <m/>
    <x v="1"/>
    <m/>
    <m/>
    <m/>
    <m/>
    <m/>
  </r>
  <r>
    <m/>
    <e v="#N/A"/>
    <m/>
    <m/>
    <s v=""/>
    <m/>
    <x v="1"/>
    <m/>
    <m/>
    <m/>
    <m/>
    <m/>
  </r>
  <r>
    <m/>
    <e v="#N/A"/>
    <m/>
    <m/>
    <s v=""/>
    <m/>
    <x v="1"/>
    <m/>
    <m/>
    <m/>
    <m/>
    <m/>
  </r>
  <r>
    <m/>
    <e v="#N/A"/>
    <m/>
    <m/>
    <s v=""/>
    <m/>
    <x v="1"/>
    <m/>
    <m/>
    <m/>
    <m/>
    <m/>
  </r>
  <r>
    <m/>
    <e v="#N/A"/>
    <m/>
    <m/>
    <s v=""/>
    <m/>
    <x v="1"/>
    <m/>
    <m/>
    <m/>
    <m/>
    <m/>
  </r>
  <r>
    <m/>
    <e v="#N/A"/>
    <m/>
    <m/>
    <s v=""/>
    <m/>
    <x v="1"/>
    <m/>
    <m/>
    <m/>
    <m/>
    <m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count="998">
  <r>
    <s v="190716-029"/>
    <n v="1"/>
    <s v="Calixa-Lavallée"/>
    <d v="2019-07-16T00:00:00"/>
    <d v="2019-07-16T00:00:00"/>
    <s v="18h18"/>
    <s v="ACCÈS"/>
    <x v="0"/>
    <s v="Non"/>
    <m/>
    <s v="Femme"/>
    <n v="30"/>
  </r>
  <r>
    <s v="190701-002"/>
    <n v="1"/>
    <s v="Calixa-Lavallée"/>
    <d v="2019-07-01T00:00:00"/>
    <d v="2019-07-01T00:00:00"/>
    <s v="03h16"/>
    <s v="ACCÈS"/>
    <x v="1"/>
    <s v="Non"/>
    <m/>
    <s v="Homme"/>
    <n v="42"/>
  </r>
  <r>
    <s v="190121-012"/>
    <n v="1"/>
    <s v="Contrecoeur"/>
    <d v="2019-01-21T00:00:00"/>
    <d v="2019-01-21T00:00:00"/>
    <s v="10h04"/>
    <s v="ACCÈS"/>
    <x v="2"/>
    <s v="Oui"/>
    <s v="70 mins"/>
    <s v="Homme"/>
    <n v="57"/>
  </r>
  <r>
    <s v="191210-012"/>
    <n v="1"/>
    <s v="Contrecoeur"/>
    <d v="2019-12-10T00:00:00"/>
    <d v="2019-12-10T00:00:00"/>
    <s v="14h30"/>
    <s v="ACCÈS"/>
    <x v="1"/>
    <s v="Non"/>
    <m/>
    <s v="Femme"/>
    <n v="50"/>
  </r>
  <r>
    <s v="191111-032"/>
    <n v="1"/>
    <s v="Contrecoeur"/>
    <d v="2019-11-11T00:00:00"/>
    <d v="2019-11-11T00:00:00"/>
    <s v="20h31"/>
    <s v="ACCÈS"/>
    <x v="0"/>
    <s v="Non"/>
    <m/>
    <s v="Homme"/>
    <n v="36"/>
  </r>
  <r>
    <s v="191110-009"/>
    <n v="1"/>
    <s v="Contrecoeur"/>
    <d v="2019-11-10T00:00:00"/>
    <d v="2019-11-10T00:00:00"/>
    <s v="11h00"/>
    <s v="ACCÈS"/>
    <x v="1"/>
    <s v="Non"/>
    <m/>
    <s v="Homme"/>
    <n v="29"/>
  </r>
  <r>
    <s v="191106-023"/>
    <n v="1"/>
    <s v="Contrecoeur"/>
    <d v="2019-11-06T00:00:00"/>
    <d v="2019-11-06T00:00:00"/>
    <s v="18h40"/>
    <s v="ACCÈS"/>
    <x v="1"/>
    <s v="Non"/>
    <m/>
    <s v="Femme"/>
    <n v="58"/>
  </r>
  <r>
    <s v="191104-020"/>
    <n v="1"/>
    <s v="Contrecoeur"/>
    <d v="2019-11-04T00:00:00"/>
    <d v="2019-11-04T00:00:00"/>
    <s v="15h35"/>
    <s v="ACCÈS"/>
    <x v="0"/>
    <s v="Non"/>
    <m/>
    <s v="Homme"/>
    <n v="53"/>
  </r>
  <r>
    <s v="191023-029"/>
    <n v="1"/>
    <s v="Contrecoeur"/>
    <d v="2019-10-23T00:00:00"/>
    <d v="2019-10-23T00:00:00"/>
    <s v="19h15"/>
    <s v="ACCÈS"/>
    <x v="0"/>
    <s v="Non"/>
    <m/>
    <s v="Homme"/>
    <n v="58"/>
  </r>
  <r>
    <s v="191014-028"/>
    <n v="1"/>
    <s v="Contrecoeur"/>
    <d v="2019-10-14T00:00:00"/>
    <d v="2019-10-14T00:00:00"/>
    <s v="23h08"/>
    <s v="ACCÈS"/>
    <x v="0"/>
    <s v="Non"/>
    <m/>
    <s v="Femme"/>
    <n v="18"/>
  </r>
  <r>
    <s v="190406-001"/>
    <n v="1"/>
    <s v="Contrecoeur"/>
    <d v="2019-04-06T00:00:00"/>
    <d v="2019-04-06T00:00:00"/>
    <s v="02h00"/>
    <m/>
    <x v="3"/>
    <s v="Oui"/>
    <m/>
    <s v="Homme"/>
    <n v="28"/>
  </r>
  <r>
    <s v="190408-001"/>
    <n v="1"/>
    <s v="Contrecoeur"/>
    <d v="2019-04-08T00:00:00"/>
    <d v="2019-04-08T00:00:00"/>
    <s v="02h30"/>
    <m/>
    <x v="2"/>
    <s v="Oui"/>
    <m/>
    <s v="Femme"/>
    <n v="56"/>
  </r>
  <r>
    <s v="190409-037"/>
    <n v="1"/>
    <s v="Contrecoeur"/>
    <d v="2019-04-09T00:00:00"/>
    <d v="2019-04-09T00:00:00"/>
    <s v="17h30"/>
    <m/>
    <x v="2"/>
    <s v="Oui"/>
    <n v="43"/>
    <s v="Homme"/>
    <n v="68"/>
  </r>
  <r>
    <s v="191002-031"/>
    <n v="1"/>
    <s v="Contrecoeur"/>
    <d v="2019-10-02T00:00:00"/>
    <d v="2019-10-02T00:00:00"/>
    <s v="10h40"/>
    <m/>
    <x v="4"/>
    <s v="Oui"/>
    <n v="20"/>
    <s v="Homme"/>
    <n v="58"/>
  </r>
  <r>
    <s v="190930--34"/>
    <n v="1"/>
    <s v="Contrecoeur"/>
    <d v="2019-09-30T00:00:00"/>
    <d v="2019-09-30T00:00:00"/>
    <s v="23h15"/>
    <s v="ACCÈS"/>
    <x v="5"/>
    <s v="Oui"/>
    <n v="60"/>
    <s v="Femme"/>
    <n v="22"/>
  </r>
  <r>
    <s v="190927-036"/>
    <n v="1"/>
    <s v="Contrecoeur"/>
    <d v="2019-09-27T00:00:00"/>
    <d v="2019-09-27T00:00:00"/>
    <s v="10h30"/>
    <s v="CCPSHRR"/>
    <x v="6"/>
    <s v="Oui"/>
    <n v="35"/>
    <s v="Homme"/>
    <n v="21"/>
  </r>
  <r>
    <s v="190418-004"/>
    <n v="1"/>
    <s v="Contrecoeur"/>
    <d v="2019-04-18T00:00:00"/>
    <d v="2019-04-18T00:00:00"/>
    <s v="08h00"/>
    <m/>
    <x v="2"/>
    <s v="Oui"/>
    <n v="45"/>
    <s v="Femme"/>
    <n v="56"/>
  </r>
  <r>
    <s v="190909-019"/>
    <n v="1"/>
    <s v="Contrecoeur"/>
    <d v="2019-09-09T00:00:00"/>
    <d v="2019-09-09T00:00:00"/>
    <s v="14h55"/>
    <s v="DPJ/CAFE"/>
    <x v="0"/>
    <s v="Non"/>
    <m/>
    <s v="Homme"/>
    <n v="15"/>
  </r>
  <r>
    <s v="190824-013"/>
    <n v="1"/>
    <s v="Contrecoeur"/>
    <d v="2019-08-24T00:00:00"/>
    <d v="2019-08-24T00:00:00"/>
    <s v="21h30"/>
    <m/>
    <x v="5"/>
    <s v="Oui"/>
    <n v="52"/>
    <s v="Homme"/>
    <n v="21"/>
  </r>
  <r>
    <s v="190815-027"/>
    <n v="1"/>
    <s v="Contrecoeur"/>
    <d v="2019-08-15T00:00:00"/>
    <d v="2019-08-15T00:00:00"/>
    <m/>
    <s v="ACCÈS"/>
    <x v="0"/>
    <s v="Non"/>
    <m/>
    <s v="Homme"/>
    <n v="34"/>
  </r>
  <r>
    <s v="190613-011"/>
    <n v="1"/>
    <s v="Contrecoeur"/>
    <d v="2019-06-13T00:00:00"/>
    <d v="2019-06-13T00:00:00"/>
    <s v="10H20"/>
    <m/>
    <x v="2"/>
    <s v="Oui"/>
    <n v="53"/>
    <s v="Homme"/>
    <n v="9"/>
  </r>
  <r>
    <s v="190806-013"/>
    <n v="1"/>
    <s v="Contrecoeur"/>
    <d v="2019-08-06T00:00:00"/>
    <d v="2019-08-06T00:00:00"/>
    <s v="10H20"/>
    <s v="ACCÈS"/>
    <x v="0"/>
    <s v="Non"/>
    <m/>
    <s v="Homme"/>
    <n v="74"/>
  </r>
  <r>
    <s v="190803-024"/>
    <n v="1"/>
    <s v="Contrecoeur"/>
    <d v="2019-08-03T00:00:00"/>
    <d v="2019-08-03T00:00:00"/>
    <s v="23h50"/>
    <m/>
    <x v="1"/>
    <s v="Non"/>
    <m/>
    <s v="Homme"/>
    <n v="30"/>
  </r>
  <r>
    <s v="190726-010"/>
    <n v="1"/>
    <s v="Contrecoeur"/>
    <d v="2019-07-26T00:00:00"/>
    <d v="2019-07-26T00:00:00"/>
    <s v="11h25"/>
    <s v="ACCÈS"/>
    <x v="1"/>
    <s v="Non"/>
    <m/>
    <s v="Femme"/>
    <n v="34"/>
  </r>
  <r>
    <s v="190726-026"/>
    <n v="1"/>
    <s v="Contrecoeur"/>
    <d v="2019-07-26T00:00:00"/>
    <d v="2019-07-26T00:00:00"/>
    <s v="20h30"/>
    <s v="ACCÈS"/>
    <x v="5"/>
    <s v="Oui"/>
    <m/>
    <s v="Femme"/>
    <n v="34"/>
  </r>
  <r>
    <s v="190710-024"/>
    <n v="1"/>
    <s v="Contrecoeur"/>
    <d v="2019-07-10T00:00:00"/>
    <d v="2019-07-10T00:00:00"/>
    <s v="16h00"/>
    <s v="ACCÈS"/>
    <x v="2"/>
    <s v="Oui"/>
    <n v="20"/>
    <s v="Homme"/>
    <n v="64"/>
  </r>
  <r>
    <s v="190713-005"/>
    <n v="1"/>
    <s v="Contrecoeur"/>
    <d v="2019-07-13T00:00:00"/>
    <d v="2019-07-13T00:00:00"/>
    <s v="07H58"/>
    <m/>
    <x v="3"/>
    <s v="Oui"/>
    <n v="29"/>
    <s v="Femme"/>
    <n v="75"/>
  </r>
  <r>
    <s v="190714-002a"/>
    <n v="1"/>
    <s v="Contrecoeur"/>
    <d v="2019-07-14T00:00:00"/>
    <d v="2019-07-14T00:00:00"/>
    <s v="02h42"/>
    <m/>
    <x v="2"/>
    <s v="Oui"/>
    <n v="25"/>
    <s v="Homme"/>
    <n v="39"/>
  </r>
  <r>
    <s v="190719-008"/>
    <n v="1"/>
    <s v="Contrecoeur"/>
    <d v="2019-07-19T00:00:00"/>
    <d v="2019-07-19T00:00:00"/>
    <s v="10h30"/>
    <s v="DPJ/CAFE"/>
    <x v="2"/>
    <s v="Oui"/>
    <n v="38"/>
    <s v="Homme"/>
    <n v="17"/>
  </r>
  <r>
    <s v="190719-015"/>
    <n v="1"/>
    <s v="Contrecoeur"/>
    <d v="2019-07-19T00:00:00"/>
    <d v="2019-07-19T00:00:00"/>
    <s v="11h13"/>
    <m/>
    <x v="3"/>
    <s v="Oui"/>
    <n v="14"/>
    <s v="Homme"/>
    <n v="15"/>
  </r>
  <r>
    <s v="190626-001"/>
    <n v="1"/>
    <s v="Contrecoeur"/>
    <d v="2019-06-26T00:00:00"/>
    <d v="2019-06-26T00:00:00"/>
    <s v="00h45"/>
    <s v="ACCÈS"/>
    <x v="5"/>
    <s v="Oui"/>
    <n v="44"/>
    <s v="Femme"/>
    <n v="21"/>
  </r>
  <r>
    <s v="190623-021"/>
    <n v="1"/>
    <s v="Contrecoeur"/>
    <d v="2019-06-23T00:00:00"/>
    <d v="2019-06-23T00:00:00"/>
    <s v="13H15"/>
    <s v="DPJ/CAFE"/>
    <x v="1"/>
    <s v="Non"/>
    <m/>
    <s v="Femme"/>
    <n v="14"/>
  </r>
  <r>
    <s v="190807-033"/>
    <n v="1"/>
    <s v="Contrecoeur"/>
    <d v="2019-08-07T00:00:00"/>
    <d v="2019-08-07T00:00:00"/>
    <s v="21h00"/>
    <s v="ACCÈS"/>
    <x v="2"/>
    <s v="Oui"/>
    <n v="41"/>
    <s v="Homme"/>
    <n v="77"/>
  </r>
  <r>
    <s v="190613-015"/>
    <n v="1"/>
    <s v="Contrecoeur"/>
    <d v="2019-06-13T00:00:00"/>
    <d v="2019-06-13T00:00:00"/>
    <s v="12H20"/>
    <s v="DPJ/CAFE"/>
    <x v="1"/>
    <s v="Non"/>
    <m/>
    <s v="Femme"/>
    <n v="20"/>
  </r>
  <r>
    <s v="190605-033"/>
    <n v="1"/>
    <s v="Contrecoeur"/>
    <d v="2019-06-06T00:00:00"/>
    <d v="2019-06-06T00:00:00"/>
    <s v="00h30"/>
    <s v="ACCÈS"/>
    <x v="0"/>
    <s v="Non"/>
    <m/>
    <s v="Homme"/>
    <n v="30"/>
  </r>
  <r>
    <s v="190819-01"/>
    <n v="1"/>
    <s v="Contrecoeur"/>
    <d v="2019-08-19T00:00:00"/>
    <d v="2019-08-19T00:00:00"/>
    <s v="03h06"/>
    <m/>
    <x v="3"/>
    <s v="Oui"/>
    <n v="24"/>
    <s v="Homme"/>
    <n v="53"/>
  </r>
  <r>
    <s v="190830-030"/>
    <n v="1"/>
    <s v="Contrecoeur"/>
    <d v="2019-08-30T00:00:00"/>
    <d v="2019-08-30T00:00:00"/>
    <s v="22h14"/>
    <m/>
    <x v="3"/>
    <s v="Oui"/>
    <m/>
    <s v="Femme"/>
    <n v="57"/>
  </r>
  <r>
    <s v="190903-003"/>
    <n v="1"/>
    <s v="Contrecoeur"/>
    <d v="2019-09-03T00:00:00"/>
    <d v="2019-09-03T00:00:00"/>
    <s v="09h00"/>
    <s v="ACCÈS"/>
    <x v="2"/>
    <s v="Oui"/>
    <n v="26"/>
    <s v="Femme"/>
    <n v="43"/>
  </r>
  <r>
    <s v="190512-004"/>
    <n v="1"/>
    <s v="Contrecoeur"/>
    <d v="2019-05-12T00:00:00"/>
    <d v="2019-05-12T00:00:00"/>
    <s v="02h57"/>
    <s v="ACCÈS"/>
    <x v="1"/>
    <s v="Non"/>
    <m/>
    <s v="Homme"/>
    <n v="29"/>
  </r>
  <r>
    <s v="190507-015"/>
    <n v="1"/>
    <s v="Contrecoeur"/>
    <d v="2019-05-07T00:00:00"/>
    <d v="2019-05-07T00:00:00"/>
    <s v="11h55"/>
    <m/>
    <x v="7"/>
    <s v="Oui"/>
    <n v="62"/>
    <s v="Homme"/>
    <n v="9"/>
  </r>
  <r>
    <s v="190918-019"/>
    <n v="1"/>
    <s v="Contrecoeur"/>
    <d v="2019-09-18T00:00:00"/>
    <d v="2019-09-18T00:00:00"/>
    <s v="19h48"/>
    <m/>
    <x v="2"/>
    <s v="Oui"/>
    <n v="27"/>
    <s v="Homme"/>
    <n v="39"/>
  </r>
  <r>
    <s v="190918-019"/>
    <n v="1"/>
    <s v="Contrecoeur"/>
    <d v="2019-09-18T00:00:00"/>
    <d v="2019-09-18T00:00:00"/>
    <s v="19h48"/>
    <m/>
    <x v="2"/>
    <s v="Oui"/>
    <n v="27"/>
    <s v="Homme"/>
    <n v="39"/>
  </r>
  <r>
    <s v="190416-007"/>
    <n v="1"/>
    <s v="Contrecoeur"/>
    <d v="2019-04-16T00:00:00"/>
    <d v="2019-04-16T00:00:00"/>
    <s v="09h40"/>
    <s v="ACCÈS"/>
    <x v="1"/>
    <s v="Non"/>
    <m/>
    <s v="Homme"/>
    <n v="58"/>
  </r>
  <r>
    <s v="190925-012"/>
    <n v="1"/>
    <s v="Contrecoeur"/>
    <d v="2019-09-25T00:00:00"/>
    <d v="2019-09-25T00:00:00"/>
    <m/>
    <s v="ACCÈS"/>
    <x v="2"/>
    <s v="Oui"/>
    <n v="30"/>
    <s v="Femme"/>
    <n v="57"/>
  </r>
  <r>
    <s v="191003-030"/>
    <n v="1"/>
    <s v="Contrecoeur"/>
    <d v="2019-10-03T00:00:00"/>
    <d v="2019-10-03T00:00:00"/>
    <s v="19h25"/>
    <m/>
    <x v="2"/>
    <s v="Oui"/>
    <m/>
    <s v="Homme"/>
    <n v="10"/>
  </r>
  <r>
    <s v="190314-008"/>
    <n v="1"/>
    <s v="Contrecoeur"/>
    <d v="2019-03-14T00:00:00"/>
    <d v="2019-03-14T00:00:00"/>
    <s v="09h45"/>
    <s v="ACCÈS"/>
    <x v="7"/>
    <s v="Oui"/>
    <m/>
    <s v="Femme"/>
    <n v="56"/>
  </r>
  <r>
    <s v="190223-013"/>
    <n v="1"/>
    <s v="Contrecoeur"/>
    <d v="2019-02-23T00:00:00"/>
    <d v="2019-02-23T00:00:00"/>
    <s v="12h00"/>
    <s v="CCPSHRR"/>
    <x v="1"/>
    <s v="Non"/>
    <m/>
    <s v="Homme"/>
    <n v="37"/>
  </r>
  <r>
    <s v="191205-019"/>
    <n v="1"/>
    <s v="Contrecoeur"/>
    <d v="2019-12-05T00:00:00"/>
    <d v="2019-12-05T00:00:00"/>
    <s v="12h44"/>
    <s v="ACCÈS"/>
    <x v="2"/>
    <s v="Oui"/>
    <n v="60"/>
    <s v="Femme"/>
    <n v="57"/>
  </r>
  <r>
    <s v="191209-007"/>
    <n v="1"/>
    <s v="Contrecoeur"/>
    <d v="2019-12-09T00:00:00"/>
    <d v="2019-12-09T00:00:00"/>
    <s v="13h10"/>
    <m/>
    <x v="2"/>
    <s v="Oui"/>
    <n v="43"/>
    <s v="Femme"/>
    <n v="57"/>
  </r>
  <r>
    <s v="191211-015"/>
    <n v="1"/>
    <s v="Contrecoeur"/>
    <d v="2019-12-11T00:00:00"/>
    <d v="2019-12-11T00:00:00"/>
    <s v="14h20"/>
    <s v="DPJ/CAFE"/>
    <x v="3"/>
    <s v="Oui"/>
    <n v="60"/>
    <s v="Femme"/>
    <n v="16"/>
  </r>
  <r>
    <s v="190115-017"/>
    <n v="1"/>
    <s v="Contrecoeur"/>
    <d v="2019-01-15T00:00:00"/>
    <d v="2019-01-15T00:00:00"/>
    <s v="15h15"/>
    <m/>
    <x v="7"/>
    <s v="Oui"/>
    <s v="52 mins"/>
    <s v="Femme"/>
    <n v="35"/>
  </r>
  <r>
    <s v="190113-012"/>
    <n v="1"/>
    <s v="Contrecoeur"/>
    <d v="2019-01-13T00:00:00"/>
    <d v="2019-01-13T00:00:00"/>
    <s v="20h30"/>
    <s v="DPJ/CAFE"/>
    <x v="1"/>
    <s v="Non"/>
    <m/>
    <s v="Femme"/>
    <n v="16"/>
  </r>
  <r>
    <s v="190113-014"/>
    <n v="1"/>
    <s v="Contrecoeur"/>
    <d v="2019-01-13T00:00:00"/>
    <d v="2019-01-13T00:00:00"/>
    <s v="22h00"/>
    <s v="ACCÈS"/>
    <x v="0"/>
    <s v="Non"/>
    <m/>
    <s v="Femme"/>
    <n v="22"/>
  </r>
  <r>
    <s v="191226-013"/>
    <n v="1"/>
    <s v="Contrecoeur"/>
    <d v="2019-12-26T00:00:00"/>
    <d v="2019-12-26T00:00:00"/>
    <s v="23h05"/>
    <m/>
    <x v="3"/>
    <s v="Oui"/>
    <m/>
    <s v="Homme"/>
    <n v="68"/>
  </r>
  <r>
    <s v="191230-012"/>
    <n v="1"/>
    <s v="Contrecoeur"/>
    <d v="2019-12-30T00:00:00"/>
    <d v="2019-12-30T00:00:00"/>
    <s v="14h32"/>
    <s v="ACCÈS"/>
    <x v="2"/>
    <s v="Oui"/>
    <n v="57"/>
    <s v="Homme"/>
    <n v="52"/>
  </r>
  <r>
    <s v="190101-025"/>
    <n v="1"/>
    <s v="Contrecoeur"/>
    <d v="2019-01-01T00:00:00"/>
    <d v="2019-01-01T00:00:00"/>
    <s v="17h24"/>
    <s v="ACCÈS"/>
    <x v="0"/>
    <s v="Non"/>
    <m/>
    <s v="Femme"/>
    <n v="32"/>
  </r>
  <r>
    <s v="191125-032"/>
    <n v="1"/>
    <s v="st-amable"/>
    <d v="2019-11-25T00:00:00"/>
    <d v="2019-11-25T00:00:00"/>
    <s v="23h30"/>
    <s v="ACCÈS"/>
    <x v="6"/>
    <s v="Non"/>
    <m/>
    <s v="Homme"/>
    <n v="45"/>
  </r>
  <r>
    <s v="190107-002"/>
    <n v="1"/>
    <s v="st-amable"/>
    <d v="2019-01-07T00:00:00"/>
    <d v="2019-01-07T00:00:00"/>
    <s v="04h20"/>
    <m/>
    <x v="3"/>
    <s v="Oui"/>
    <s v="35 mins"/>
    <s v="Femme"/>
    <n v="26"/>
  </r>
  <r>
    <s v="191228-001"/>
    <n v="1"/>
    <s v="st-amable"/>
    <d v="2019-12-28T00:00:00"/>
    <d v="2019-12-28T00:00:00"/>
    <s v="00h30"/>
    <s v="ACCÈS"/>
    <x v="1"/>
    <s v="Non"/>
    <m/>
    <s v="Homme"/>
    <n v="32"/>
  </r>
  <r>
    <s v="190116-025"/>
    <n v="1"/>
    <s v="st-amable"/>
    <d v="2019-01-16T00:00:00"/>
    <d v="2019-01-16T00:00:00"/>
    <m/>
    <m/>
    <x v="2"/>
    <s v="Oui"/>
    <s v="5 mins"/>
    <s v="Homme"/>
    <n v="34"/>
  </r>
  <r>
    <s v="191217-003"/>
    <n v="1"/>
    <s v="st-amable"/>
    <d v="2019-12-17T00:00:00"/>
    <d v="2019-12-17T00:00:00"/>
    <s v="10h00"/>
    <s v="ACCÈS"/>
    <x v="1"/>
    <s v="Non"/>
    <m/>
    <s v="Homme"/>
    <n v="42"/>
  </r>
  <r>
    <s v="191212-031"/>
    <n v="1"/>
    <s v="st-amable"/>
    <d v="2019-12-12T00:00:00"/>
    <d v="2019-12-12T00:00:00"/>
    <s v="21h05"/>
    <s v="ACCÈS"/>
    <x v="7"/>
    <s v="Non"/>
    <m/>
    <s v="Homme"/>
    <n v="28"/>
  </r>
  <r>
    <s v="190207-001"/>
    <n v="1"/>
    <s v="st-amable"/>
    <d v="2019-02-07T00:00:00"/>
    <d v="2019-02-07T00:00:00"/>
    <s v="03h12"/>
    <m/>
    <x v="2"/>
    <s v="Oui"/>
    <n v="50"/>
    <s v="Homme"/>
    <n v="53"/>
  </r>
  <r>
    <s v="191209-004"/>
    <n v="1"/>
    <s v="st-amable"/>
    <d v="2019-12-09T00:00:00"/>
    <d v="2019-12-09T00:00:00"/>
    <s v="10h50"/>
    <s v="ACCÈS"/>
    <x v="1"/>
    <s v="Oui"/>
    <n v="29"/>
    <s v="Femme"/>
    <n v="70"/>
  </r>
  <r>
    <s v="191202-014"/>
    <n v="1"/>
    <s v="st-amable"/>
    <d v="2019-12-03T00:00:00"/>
    <d v="2019-12-03T00:00:00"/>
    <m/>
    <s v="ACCÈS"/>
    <x v="0"/>
    <s v="Non"/>
    <m/>
    <s v="Homme"/>
    <n v="32"/>
  </r>
  <r>
    <s v="190308-012"/>
    <n v="1"/>
    <s v="st-amable"/>
    <d v="2019-03-08T00:00:00"/>
    <d v="2019-03-08T00:00:00"/>
    <s v="14h44"/>
    <m/>
    <x v="3"/>
    <s v="Oui"/>
    <n v="15"/>
    <s v="Femme"/>
    <n v="91"/>
  </r>
  <r>
    <s v="191129-018"/>
    <n v="1"/>
    <s v="st-amable"/>
    <d v="2019-11-29T00:00:00"/>
    <d v="2019-11-29T00:00:00"/>
    <m/>
    <m/>
    <x v="5"/>
    <s v="Non"/>
    <m/>
    <s v="Femme"/>
    <n v="33"/>
  </r>
  <r>
    <s v="191126-017"/>
    <n v="1"/>
    <s v="st-amable"/>
    <d v="2019-11-26T00:00:00"/>
    <d v="2019-11-26T00:00:00"/>
    <s v="15h15"/>
    <s v="DPJ/CAFE"/>
    <x v="0"/>
    <s v="Non"/>
    <m/>
    <s v="Homme"/>
    <n v="13"/>
  </r>
  <r>
    <s v="191121-014"/>
    <n v="1"/>
    <s v="st-amable"/>
    <d v="2019-11-21T00:00:00"/>
    <d v="2019-11-21T00:00:00"/>
    <s v="14h50"/>
    <s v="ACCÈS"/>
    <x v="5"/>
    <s v="Oui"/>
    <n v="17"/>
    <s v="Homme"/>
    <n v="43"/>
  </r>
  <r>
    <s v="191195-024"/>
    <n v="1"/>
    <s v="st-amable"/>
    <d v="2019-11-05T00:00:00"/>
    <d v="2019-11-05T00:00:00"/>
    <s v="21H10"/>
    <s v="DPJ/CAFE"/>
    <x v="0"/>
    <s v="Non"/>
    <m/>
    <s v="Femme"/>
    <n v="15"/>
  </r>
  <r>
    <s v="190315-001"/>
    <n v="1"/>
    <s v="st-amable"/>
    <d v="2019-03-15T00:00:00"/>
    <d v="2019-03-15T00:00:00"/>
    <s v="04h55"/>
    <s v="ACCÈS"/>
    <x v="3"/>
    <s v="Oui"/>
    <n v="35"/>
    <s v="Femme"/>
    <n v="37"/>
  </r>
  <r>
    <s v="190401-015"/>
    <n v="1"/>
    <s v="st-amable"/>
    <d v="2019-04-01T00:00:00"/>
    <d v="2019-04-01T00:00:00"/>
    <s v="13h50"/>
    <m/>
    <x v="3"/>
    <s v="Oui"/>
    <n v="25"/>
    <s v="Femme"/>
    <n v="26"/>
  </r>
  <r>
    <s v="191014-008"/>
    <n v="1"/>
    <s v="st-amable"/>
    <d v="2019-10-14T00:00:00"/>
    <d v="2019-10-14T00:00:00"/>
    <s v="11h30"/>
    <s v="DPJ/CAFE"/>
    <x v="0"/>
    <s v="Non"/>
    <m/>
    <s v="Femme"/>
    <n v="15"/>
  </r>
  <r>
    <s v="191009-016"/>
    <n v="1"/>
    <s v="st-amable"/>
    <d v="2019-10-09T00:00:00"/>
    <d v="2019-10-09T00:00:00"/>
    <s v="00h30"/>
    <s v="ACCÈS"/>
    <x v="1"/>
    <s v="Non"/>
    <m/>
    <s v="Homme"/>
    <n v="30"/>
  </r>
  <r>
    <s v="190928-015"/>
    <n v="1"/>
    <s v="st-amable"/>
    <d v="2019-09-28T00:00:00"/>
    <d v="2019-09-28T00:00:00"/>
    <s v="16h10"/>
    <s v="DPJ/CAFE"/>
    <x v="1"/>
    <s v="Non"/>
    <m/>
    <s v="Homme"/>
    <n v="16"/>
  </r>
  <r>
    <s v="190413-009"/>
    <n v="1"/>
    <s v="st-amable"/>
    <d v="2019-04-13T00:00:00"/>
    <d v="2019-04-13T00:00:00"/>
    <s v="14h09"/>
    <m/>
    <x v="3"/>
    <s v="Oui"/>
    <n v="26"/>
    <s v="Homme"/>
    <n v="31"/>
  </r>
  <r>
    <s v="190924-029"/>
    <n v="1"/>
    <s v="st-amable"/>
    <d v="2019-09-24T00:00:00"/>
    <d v="2019-09-24T00:00:00"/>
    <s v="18h27"/>
    <s v="ACCÈS"/>
    <x v="0"/>
    <s v="Non"/>
    <m/>
    <s v="Femme"/>
    <n v="34"/>
  </r>
  <r>
    <s v="190429-019"/>
    <n v="1"/>
    <s v="st-amable"/>
    <d v="2019-04-29T00:00:00"/>
    <d v="2019-04-29T00:00:00"/>
    <s v="14h50"/>
    <s v="ACCÈS"/>
    <x v="2"/>
    <s v="Oui"/>
    <s v="?"/>
    <s v="Homme"/>
    <n v="39"/>
  </r>
  <r>
    <s v="190502-027"/>
    <n v="1"/>
    <s v="st-amable"/>
    <d v="2019-05-02T00:00:00"/>
    <d v="2019-05-02T00:00:00"/>
    <s v="18h46"/>
    <m/>
    <x v="3"/>
    <s v="Oui"/>
    <n v="50"/>
    <s v="Homme"/>
    <n v="18"/>
  </r>
  <r>
    <s v="190511-001B"/>
    <n v="1"/>
    <s v="st-amable"/>
    <d v="2019-05-11T00:00:00"/>
    <d v="2019-05-11T00:00:00"/>
    <s v="01h20"/>
    <s v="ACCÈS"/>
    <x v="2"/>
    <s v="Oui"/>
    <n v="61"/>
    <s v="Homme"/>
    <n v="38"/>
  </r>
  <r>
    <s v="190521-024"/>
    <n v="1"/>
    <s v="st-amable"/>
    <d v="2019-05-21T00:00:00"/>
    <d v="2019-05-21T00:00:00"/>
    <s v="18h34"/>
    <s v="ACCÈS"/>
    <x v="2"/>
    <s v="Oui"/>
    <n v="35"/>
    <s v="Homme"/>
    <n v="31"/>
  </r>
  <r>
    <s v="190902-002"/>
    <n v="1"/>
    <s v="st-amable"/>
    <d v="2019-09-02T00:00:00"/>
    <d v="2019-09-02T00:00:00"/>
    <s v="02h11"/>
    <s v="ACCÈS"/>
    <x v="0"/>
    <s v="Non"/>
    <m/>
    <s v="Homme"/>
    <n v="41"/>
  </r>
  <r>
    <s v="190901-011"/>
    <n v="1"/>
    <s v="st-amable"/>
    <d v="2019-09-01T00:00:00"/>
    <d v="2019-09-01T00:00:00"/>
    <s v="08h58"/>
    <s v="ACCÈS"/>
    <x v="0"/>
    <s v="Non"/>
    <m/>
    <s v="Homme"/>
    <n v="41"/>
  </r>
  <r>
    <s v="190830-024"/>
    <n v="1"/>
    <s v="st-amable"/>
    <d v="2019-08-30T00:00:00"/>
    <d v="2019-08-30T00:00:00"/>
    <s v="17h00"/>
    <s v="ACCÈS"/>
    <x v="0"/>
    <s v="Non"/>
    <m/>
    <s v="Homme"/>
    <n v="41"/>
  </r>
  <r>
    <s v="190826-018"/>
    <n v="1"/>
    <s v="st-amable"/>
    <d v="2019-08-26T00:00:00"/>
    <d v="2019-08-26T00:00:00"/>
    <s v="16h15"/>
    <s v="ACCÈS"/>
    <x v="0"/>
    <s v="Non"/>
    <m/>
    <s v="Femme"/>
    <n v="40"/>
  </r>
  <r>
    <s v="190823-027"/>
    <n v="1"/>
    <s v="st-amable"/>
    <d v="2019-08-23T00:00:00"/>
    <d v="2019-08-23T00:00:00"/>
    <s v="18h00"/>
    <s v="ACCÈS"/>
    <x v="0"/>
    <s v="Non"/>
    <m/>
    <s v="Homme"/>
    <n v="37"/>
  </r>
  <r>
    <s v="190822-007"/>
    <n v="1"/>
    <s v="st-amable"/>
    <d v="2019-08-22T00:00:00"/>
    <d v="2019-08-22T00:00:00"/>
    <s v="09h53"/>
    <s v="ACCÈS"/>
    <x v="1"/>
    <s v="Non"/>
    <m/>
    <s v="Homme"/>
    <n v="28"/>
  </r>
  <r>
    <s v="190526-023"/>
    <n v="1"/>
    <s v="st-amable"/>
    <d v="2019-05-27T00:00:00"/>
    <d v="2019-05-27T00:00:00"/>
    <s v="00h10"/>
    <m/>
    <x v="2"/>
    <s v="Oui"/>
    <n v="45"/>
    <s v="Homme"/>
    <n v="25"/>
  </r>
  <r>
    <s v="190802-025"/>
    <n v="1"/>
    <s v="st-amable"/>
    <d v="2019-08-02T00:00:00"/>
    <d v="2019-08-02T00:00:00"/>
    <s v="19h45"/>
    <s v="ACCÈS"/>
    <x v="0"/>
    <s v="Non"/>
    <m/>
    <s v="Homme"/>
    <n v="28"/>
  </r>
  <r>
    <s v="190731-016"/>
    <n v="1"/>
    <s v="st-amable"/>
    <d v="2019-07-31T00:00:00"/>
    <d v="2019-07-31T00:00:00"/>
    <s v="14H30"/>
    <s v="ACCÈS"/>
    <x v="0"/>
    <s v="Non"/>
    <m/>
    <s v="Homme"/>
    <n v="47"/>
  </r>
  <r>
    <s v="190728-004"/>
    <n v="1"/>
    <s v="st-amable"/>
    <d v="2019-07-28T00:00:00"/>
    <d v="2019-07-28T00:00:00"/>
    <s v="06h00"/>
    <s v="ACCÈS"/>
    <x v="0"/>
    <s v="Non"/>
    <m/>
    <s v="Homme"/>
    <n v="36"/>
  </r>
  <r>
    <s v="190626-037"/>
    <n v="1"/>
    <s v="st-amable"/>
    <d v="2019-06-26T00:00:00"/>
    <d v="2019-06-26T00:00:00"/>
    <s v="21h59"/>
    <m/>
    <x v="3"/>
    <s v="Oui"/>
    <n v="24"/>
    <s v="Homme"/>
    <n v="25"/>
  </r>
  <r>
    <s v="190629-012"/>
    <n v="1"/>
    <s v="st-amable"/>
    <d v="2019-06-29T00:00:00"/>
    <d v="2019-06-29T00:00:00"/>
    <s v="11h05"/>
    <m/>
    <x v="3"/>
    <s v="Oui"/>
    <n v="25"/>
    <s v="Femme"/>
    <n v="53"/>
  </r>
  <r>
    <s v="190701-020"/>
    <n v="1"/>
    <s v="st-amable"/>
    <d v="2019-07-01T00:00:00"/>
    <d v="2019-07-01T00:00:00"/>
    <s v="16H00"/>
    <s v="ACCÈS"/>
    <x v="2"/>
    <s v="Oui"/>
    <n v="44"/>
    <s v="Homme"/>
    <n v="25"/>
  </r>
  <r>
    <s v="190705-018"/>
    <n v="1"/>
    <s v="st-amable"/>
    <d v="2019-07-05T00:00:00"/>
    <d v="2019-07-05T00:00:00"/>
    <s v="13h50"/>
    <m/>
    <x v="3"/>
    <s v="Oui"/>
    <n v="25"/>
    <s v="Femme"/>
    <n v="46"/>
  </r>
  <r>
    <s v="190710-035"/>
    <n v="1"/>
    <s v="st-amable"/>
    <d v="2019-07-10T00:00:00"/>
    <d v="2019-07-10T00:00:00"/>
    <s v="21h00"/>
    <s v="ACCÈS"/>
    <x v="2"/>
    <s v="Oui"/>
    <n v="27"/>
    <s v="Femme"/>
    <n v="56"/>
  </r>
  <r>
    <s v="190716-017"/>
    <n v="1"/>
    <s v="st-amable"/>
    <d v="2019-07-16T00:00:00"/>
    <d v="2019-07-16T00:00:00"/>
    <s v="14H00"/>
    <s v="ACCÈS"/>
    <x v="0"/>
    <s v="Non"/>
    <m/>
    <s v="Homme"/>
    <n v="33"/>
  </r>
  <r>
    <s v="190708-026A"/>
    <n v="1"/>
    <s v="st-amable"/>
    <d v="2019-07-08T00:00:00"/>
    <d v="2019-07-08T00:00:00"/>
    <s v="19H00"/>
    <s v="ACCÈS"/>
    <x v="0"/>
    <s v="Non"/>
    <m/>
    <s v="Homme"/>
    <n v="44"/>
  </r>
  <r>
    <s v="190706-025"/>
    <n v="1"/>
    <s v="st-amable"/>
    <d v="2019-07-06T00:00:00"/>
    <d v="2019-07-06T00:00:00"/>
    <s v="23H09"/>
    <s v="ACCÈS"/>
    <x v="1"/>
    <s v="Non"/>
    <m/>
    <s v="Homme"/>
    <n v="33"/>
  </r>
  <r>
    <s v="190602-020"/>
    <n v="1"/>
    <s v="st-amable"/>
    <d v="2019-06-02T00:00:00"/>
    <d v="2019-06-02T00:00:00"/>
    <s v="21h50"/>
    <s v="CCPSHRR"/>
    <x v="0"/>
    <s v="Non"/>
    <m/>
    <s v="Homme"/>
    <n v="19"/>
  </r>
  <r>
    <s v="190531-037"/>
    <n v="1"/>
    <s v="st-amable"/>
    <d v="2019-05-31T00:00:00"/>
    <d v="2019-05-31T00:00:00"/>
    <s v="22h34"/>
    <s v="ACCÈS"/>
    <x v="0"/>
    <s v="Non"/>
    <m/>
    <s v="Femme"/>
    <n v="36"/>
  </r>
  <r>
    <s v="190516-016"/>
    <n v="1"/>
    <s v="st-amable"/>
    <d v="2019-05-16T00:00:00"/>
    <d v="2019-05-16T00:00:00"/>
    <s v="17h51"/>
    <s v="DPJ/CAFE"/>
    <x v="0"/>
    <s v="Non"/>
    <m/>
    <s v="Homme"/>
    <n v="14"/>
  </r>
  <r>
    <s v="190509-007"/>
    <n v="1"/>
    <s v="st-amable"/>
    <d v="2019-05-09T00:00:00"/>
    <d v="2019-05-09T00:00:00"/>
    <s v="06h54"/>
    <s v="ACCÈS"/>
    <x v="0"/>
    <s v="Non"/>
    <m/>
    <s v="Homme"/>
    <n v="51"/>
  </r>
  <r>
    <s v="190507-038"/>
    <n v="1"/>
    <s v="st-amable"/>
    <d v="2019-05-08T00:00:00"/>
    <d v="2019-05-08T00:00:00"/>
    <s v="00h10"/>
    <s v="ACCÈS"/>
    <x v="1"/>
    <s v="Non"/>
    <m/>
    <s v="Homme"/>
    <n v="34"/>
  </r>
  <r>
    <s v="190425-034"/>
    <n v="1"/>
    <s v="st-amable"/>
    <d v="2019-04-25T00:00:00"/>
    <d v="2019-04-25T00:00:00"/>
    <s v="19h01"/>
    <s v="ACCÈS"/>
    <x v="0"/>
    <s v="Non"/>
    <m/>
    <s v="Homme"/>
    <n v="23"/>
  </r>
  <r>
    <s v="190423-029A"/>
    <n v="1"/>
    <s v="st-amable"/>
    <d v="2019-04-23T00:00:00"/>
    <d v="2019-04-23T00:00:00"/>
    <s v="21h00"/>
    <s v="DPJ/CAFE"/>
    <x v="4"/>
    <s v="Non"/>
    <m/>
    <s v="Femme"/>
    <n v="16"/>
  </r>
  <r>
    <s v="190417-034"/>
    <n v="1"/>
    <s v="st-amable"/>
    <d v="2019-04-17T00:00:00"/>
    <d v="2019-04-17T00:00:00"/>
    <s v="23h00"/>
    <s v="ACCÈS"/>
    <x v="1"/>
    <s v="Non"/>
    <m/>
    <s v="Homme"/>
    <n v="19"/>
  </r>
  <r>
    <s v="190413-017"/>
    <n v="1"/>
    <s v="st-amable"/>
    <d v="2019-04-13T00:00:00"/>
    <d v="2019-04-13T00:00:00"/>
    <s v="21h15"/>
    <s v="DPJ/CAFE"/>
    <x v="0"/>
    <s v="Non"/>
    <m/>
    <s v="Femme"/>
    <n v="28"/>
  </r>
  <r>
    <s v="190406-001"/>
    <n v="1"/>
    <s v="st-amable"/>
    <d v="2019-04-06T00:00:00"/>
    <d v="2019-04-06T00:00:00"/>
    <s v="00h41"/>
    <s v="ACCÈS"/>
    <x v="1"/>
    <s v="Non"/>
    <m/>
    <s v="Homme"/>
    <n v="33"/>
  </r>
  <r>
    <s v="191031-016"/>
    <n v="1"/>
    <s v="st-amable"/>
    <d v="2019-10-31T00:00:00"/>
    <d v="2019-10-31T00:00:00"/>
    <s v="12h05"/>
    <s v="ACCÈS"/>
    <x v="2"/>
    <s v="Oui"/>
    <n v="49"/>
    <s v="Homme"/>
    <n v="18"/>
  </r>
  <r>
    <s v="191031-021"/>
    <n v="1"/>
    <s v="st-amable"/>
    <d v="2019-10-31T00:00:00"/>
    <d v="2019-10-31T00:00:00"/>
    <m/>
    <m/>
    <x v="3"/>
    <s v="Oui"/>
    <n v="24"/>
    <s v="Homme"/>
    <n v="42"/>
  </r>
  <r>
    <s v="190303-005"/>
    <n v="1"/>
    <s v="st-amable"/>
    <d v="2019-03-05T00:00:00"/>
    <d v="2019-03-05T00:00:00"/>
    <s v="10h30"/>
    <m/>
    <x v="5"/>
    <s v="Oui"/>
    <n v="70"/>
    <s v="Homme"/>
    <n v="29"/>
  </r>
  <r>
    <n v="190303021"/>
    <n v="1"/>
    <s v="st-amable"/>
    <d v="2019-03-04T00:00:00"/>
    <d v="2019-03-04T00:00:00"/>
    <s v="00h10"/>
    <s v="ACCÈS"/>
    <x v="1"/>
    <s v="Non"/>
    <m/>
    <s v="Homme"/>
    <n v="35"/>
  </r>
  <r>
    <s v="190301-006"/>
    <n v="1"/>
    <s v="st-amable"/>
    <d v="2019-03-01T00:00:00"/>
    <d v="2019-03-01T00:00:00"/>
    <s v="10h18"/>
    <s v="ACCÈS"/>
    <x v="0"/>
    <s v="Non"/>
    <m/>
    <s v="Homme"/>
    <n v="28"/>
  </r>
  <r>
    <s v="190301-024"/>
    <n v="1"/>
    <s v="st-amable"/>
    <d v="2019-03-01T00:00:00"/>
    <d v="2019-03-01T00:00:00"/>
    <s v="18h55"/>
    <m/>
    <x v="5"/>
    <s v="Oui"/>
    <n v="33"/>
    <s v="Homme"/>
    <n v="28"/>
  </r>
  <r>
    <s v="191204-004"/>
    <n v="1"/>
    <s v="st-amable"/>
    <d v="2019-12-04T00:00:00"/>
    <d v="2019-12-04T00:00:00"/>
    <s v="07h00"/>
    <s v="ACCÈS"/>
    <x v="2"/>
    <s v="Oui"/>
    <n v="50"/>
    <s v="Femme"/>
    <n v="33"/>
  </r>
  <r>
    <s v="190228-024"/>
    <n v="1"/>
    <s v="st-amable"/>
    <d v="2019-02-28T00:00:00"/>
    <d v="2019-02-28T00:00:00"/>
    <s v="19h18"/>
    <s v="ACCÈS"/>
    <x v="0"/>
    <s v="Non"/>
    <m/>
    <s v="Femme"/>
    <n v="39"/>
  </r>
  <r>
    <s v="190207-023"/>
    <n v="1"/>
    <s v="st-amable"/>
    <d v="2019-02-07T00:00:00"/>
    <d v="2019-02-07T00:00:00"/>
    <s v="20h02"/>
    <s v="ACCÈS"/>
    <x v="0"/>
    <s v="Non"/>
    <m/>
    <s v="Homme"/>
    <n v="55"/>
  </r>
  <r>
    <s v="191216-002"/>
    <n v="1"/>
    <s v="st-amable"/>
    <d v="2019-12-16T00:00:00"/>
    <d v="2019-12-16T00:00:00"/>
    <s v="00h20"/>
    <m/>
    <x v="3"/>
    <s v="Oui"/>
    <n v="50"/>
    <s v="Femme"/>
    <n v="26"/>
  </r>
  <r>
    <s v="190204-019"/>
    <n v="1"/>
    <s v="st-amable"/>
    <d v="2019-02-04T00:00:00"/>
    <d v="2019-02-04T00:00:00"/>
    <s v="14h10"/>
    <s v="CCPSHRR"/>
    <x v="6"/>
    <s v="Non"/>
    <m/>
    <s v="Femme"/>
    <n v="36"/>
  </r>
  <r>
    <s v="190126-012"/>
    <n v="1"/>
    <s v="st-amable"/>
    <d v="2019-01-26T00:00:00"/>
    <d v="2019-01-26T00:00:00"/>
    <s v="20h30"/>
    <s v="ACCÈS"/>
    <x v="5"/>
    <s v="Oui"/>
    <n v="25"/>
    <s v="Femme"/>
    <n v="26"/>
  </r>
  <r>
    <s v="190124-007"/>
    <n v="1"/>
    <s v="st-amable"/>
    <d v="2019-01-24T00:00:00"/>
    <d v="2019-01-24T00:00:00"/>
    <s v="09h30"/>
    <s v="DPJ/CAFE"/>
    <x v="6"/>
    <s v="Non"/>
    <m/>
    <s v="Femme"/>
    <n v="12"/>
  </r>
  <r>
    <s v="190120-008"/>
    <n v="1"/>
    <s v="st-amable"/>
    <d v="2019-01-20T00:00:00"/>
    <d v="2019-01-20T00:00:00"/>
    <s v="10h43"/>
    <m/>
    <x v="1"/>
    <s v="Oui"/>
    <s v="25 mins"/>
    <s v="Femme"/>
    <n v="46"/>
  </r>
  <r>
    <s v="191218-023"/>
    <n v="1"/>
    <s v="st-amable"/>
    <d v="2019-12-18T00:00:00"/>
    <d v="2019-12-18T00:00:00"/>
    <s v="21h45"/>
    <s v="ACCÈS"/>
    <x v="2"/>
    <s v="Oui"/>
    <n v="15"/>
    <s v="Femme"/>
    <n v="29"/>
  </r>
  <r>
    <s v="191227-029"/>
    <n v="1"/>
    <s v="Ste-Julie"/>
    <d v="2019-12-27T00:00:00"/>
    <d v="2019-12-27T00:00:00"/>
    <s v="12h45"/>
    <m/>
    <x v="1"/>
    <s v="Non"/>
    <m/>
    <s v="Homme"/>
    <n v="17"/>
  </r>
  <r>
    <s v="190121-030"/>
    <n v="1"/>
    <s v="Ste-Julie"/>
    <d v="2019-01-21T00:00:00"/>
    <d v="2019-01-21T00:00:00"/>
    <s v="19h30"/>
    <m/>
    <x v="2"/>
    <s v="Oui"/>
    <s v="?"/>
    <s v="Homme"/>
    <n v="17"/>
  </r>
  <r>
    <s v="190206-019"/>
    <n v="1"/>
    <s v="Ste-Julie"/>
    <d v="2019-02-06T00:00:00"/>
    <d v="2019-02-06T00:00:00"/>
    <s v="14h06"/>
    <s v="DPJ/CAFE"/>
    <x v="2"/>
    <s v="Oui"/>
    <n v="28"/>
    <s v="Homme"/>
    <n v="10"/>
  </r>
  <r>
    <s v="190213-032"/>
    <n v="1"/>
    <s v="Ste-Julie"/>
    <d v="2019-02-13T00:00:00"/>
    <d v="2019-02-13T00:00:00"/>
    <s v="19h57"/>
    <m/>
    <x v="2"/>
    <s v="Oui"/>
    <n v="73"/>
    <s v="Femme"/>
    <n v="44"/>
  </r>
  <r>
    <s v="191128-043"/>
    <n v="1"/>
    <s v="Ste-Julie"/>
    <d v="2019-02-19T00:00:00"/>
    <d v="2019-02-19T00:00:00"/>
    <s v="22h55"/>
    <s v="CCPSHRR"/>
    <x v="3"/>
    <s v="Oui"/>
    <n v="20"/>
    <s v="Homme"/>
    <n v="53"/>
  </r>
  <r>
    <s v="190304-023"/>
    <n v="1"/>
    <s v="Ste-Julie"/>
    <d v="2019-03-06T00:00:00"/>
    <d v="2019-03-06T00:00:00"/>
    <s v="16h17"/>
    <s v="DPJ/CAFE"/>
    <x v="3"/>
    <s v="Oui"/>
    <n v="45"/>
    <s v="Homme"/>
    <n v="18"/>
  </r>
  <r>
    <s v="191125-025"/>
    <n v="1"/>
    <s v="Ste-Julie"/>
    <d v="2019-11-25T00:00:00"/>
    <d v="2019-11-25T00:00:00"/>
    <s v="19h10"/>
    <s v="ACCÈS"/>
    <x v="0"/>
    <s v="Non"/>
    <m/>
    <s v="Femme"/>
    <n v="19"/>
  </r>
  <r>
    <s v="190308-010"/>
    <n v="1"/>
    <s v="Ste-Julie"/>
    <d v="2019-03-08T00:00:00"/>
    <d v="2019-03-08T00:00:00"/>
    <s v="13h55"/>
    <m/>
    <x v="3"/>
    <s v="Oui"/>
    <n v="41"/>
    <s v="Homme"/>
    <n v="25"/>
  </r>
  <r>
    <s v="1911190991b"/>
    <n v="1"/>
    <s v="Ste-Julie"/>
    <d v="2019-11-19T00:00:00"/>
    <d v="2019-11-19T00:00:00"/>
    <s v="04h30"/>
    <s v="ACCÈS"/>
    <x v="8"/>
    <s v="Non"/>
    <m/>
    <s v="Homme"/>
    <n v="19"/>
  </r>
  <r>
    <s v="191117-019a"/>
    <n v="1"/>
    <s v="Ste-Julie"/>
    <d v="2019-11-17T00:00:00"/>
    <d v="2019-11-17T00:00:00"/>
    <m/>
    <s v="ACCÈS"/>
    <x v="0"/>
    <s v="Non"/>
    <m/>
    <s v="Femme"/>
    <n v="22"/>
  </r>
  <r>
    <s v="191114-019"/>
    <n v="1"/>
    <s v="Ste-Julie"/>
    <d v="2019-11-14T00:00:00"/>
    <d v="2019-11-14T00:00:00"/>
    <s v="15h45"/>
    <s v="ACCÈS"/>
    <x v="1"/>
    <s v="Non"/>
    <m/>
    <s v="Femme"/>
    <n v="58"/>
  </r>
  <r>
    <s v="191101-014"/>
    <n v="1"/>
    <s v="Ste-Julie"/>
    <d v="2019-11-01T00:00:00"/>
    <d v="2019-11-01T00:00:00"/>
    <s v="13h24"/>
    <s v="ACCÈS"/>
    <x v="7"/>
    <s v="Non"/>
    <m/>
    <s v="Homme"/>
    <n v="43"/>
  </r>
  <r>
    <s v="150315-021"/>
    <n v="1"/>
    <s v="Ste-Julie"/>
    <d v="2019-03-15T00:00:00"/>
    <d v="2019-03-15T00:00:00"/>
    <s v="17h40"/>
    <m/>
    <x v="2"/>
    <s v="Oui"/>
    <n v="56"/>
    <s v="Femme"/>
    <n v="71"/>
  </r>
  <r>
    <s v="190318-029"/>
    <n v="1"/>
    <s v="Ste-Julie"/>
    <d v="2019-03-18T00:00:00"/>
    <d v="2019-03-18T00:00:00"/>
    <s v="19h38"/>
    <s v="ACCÈS"/>
    <x v="2"/>
    <s v="Oui"/>
    <n v="37"/>
    <s v="Femme"/>
    <n v="46"/>
  </r>
  <r>
    <s v="190321-020A"/>
    <n v="1"/>
    <s v="Ste-Julie"/>
    <d v="2019-03-21T00:00:00"/>
    <d v="2019-03-21T00:00:00"/>
    <s v="13h57"/>
    <s v="DIVERS"/>
    <x v="2"/>
    <s v="Oui"/>
    <n v="41"/>
    <s v="Femme"/>
    <n v="23"/>
  </r>
  <r>
    <s v="191030-027A"/>
    <n v="1"/>
    <s v="Ste-Julie"/>
    <d v="2019-10-30T00:00:00"/>
    <d v="2019-10-30T00:00:00"/>
    <s v="21h00"/>
    <s v="ACCÈS"/>
    <x v="0"/>
    <s v="Non"/>
    <m/>
    <s v="Femme"/>
    <n v="43"/>
  </r>
  <r>
    <s v="191029-006"/>
    <n v="1"/>
    <s v="Ste-Julie"/>
    <d v="2019-10-29T00:00:00"/>
    <d v="2019-10-29T00:00:00"/>
    <s v="09h40"/>
    <s v="ACCÈS"/>
    <x v="0"/>
    <s v="Non"/>
    <m/>
    <s v="Homme"/>
    <n v="55"/>
  </r>
  <r>
    <s v="190325-006"/>
    <n v="1"/>
    <s v="Ste-Julie"/>
    <d v="2019-03-25T00:00:00"/>
    <d v="2019-03-25T00:00:00"/>
    <s v="10h33"/>
    <s v="DIVERS"/>
    <x v="2"/>
    <s v="Oui"/>
    <n v="41"/>
    <s v="Femme"/>
    <n v="32"/>
  </r>
  <r>
    <s v="190327-019"/>
    <n v="1"/>
    <s v="Ste-Julie"/>
    <d v="2019-03-27T00:00:00"/>
    <d v="2019-03-27T00:00:00"/>
    <s v="17h14"/>
    <s v="DPJ/CAFE"/>
    <x v="2"/>
    <s v="Oui"/>
    <n v="20"/>
    <s v="Homme"/>
    <n v="21"/>
  </r>
  <r>
    <s v="191025-024B"/>
    <n v="1"/>
    <s v="Ste-Julie"/>
    <d v="2019-10-25T00:00:00"/>
    <d v="2019-10-25T00:00:00"/>
    <s v="23h30"/>
    <m/>
    <x v="5"/>
    <s v="Oui"/>
    <s v="?"/>
    <s v="Homme"/>
    <n v="31"/>
  </r>
  <r>
    <s v="191019-022"/>
    <n v="1"/>
    <s v="Ste-Julie"/>
    <d v="2019-10-19T00:00:00"/>
    <d v="2019-10-19T00:00:00"/>
    <s v="12h38"/>
    <s v="ACCÈS"/>
    <x v="0"/>
    <s v="Non"/>
    <m/>
    <s v="Femme"/>
    <n v="57"/>
  </r>
  <r>
    <s v="191012-016"/>
    <n v="1"/>
    <s v="Ste-Julie"/>
    <d v="2019-10-12T00:00:00"/>
    <d v="2019-10-12T00:00:00"/>
    <s v="14h00"/>
    <s v="DPJ/CAFE"/>
    <x v="1"/>
    <s v="Non"/>
    <m/>
    <s v="Femme"/>
    <n v="16"/>
  </r>
  <r>
    <s v="191013-012"/>
    <n v="1"/>
    <s v="Ste-Julie"/>
    <d v="2019-10-12T00:00:00"/>
    <d v="2019-10-12T00:00:00"/>
    <s v="16h50"/>
    <s v="ACCÈS"/>
    <x v="0"/>
    <s v="Non"/>
    <m/>
    <s v="Femme"/>
    <n v="45"/>
  </r>
  <r>
    <s v="190407-021"/>
    <n v="1"/>
    <s v="Ste-Julie"/>
    <d v="2019-04-07T00:00:00"/>
    <d v="2019-04-07T00:00:00"/>
    <s v="18h00"/>
    <m/>
    <x v="2"/>
    <s v="Oui"/>
    <n v="15"/>
    <s v="Femme"/>
    <n v="54"/>
  </r>
  <r>
    <s v="191010-017"/>
    <n v="1"/>
    <s v="Ste-Julie"/>
    <d v="2019-10-10T00:00:00"/>
    <d v="2019-10-10T00:00:00"/>
    <s v="12h50"/>
    <s v="CCPSHRR"/>
    <x v="1"/>
    <s v="Non"/>
    <m/>
    <s v="Femme"/>
    <n v="68"/>
  </r>
  <r>
    <s v="190930-020"/>
    <n v="1"/>
    <s v="Ste-Julie"/>
    <d v="2019-09-30T00:00:00"/>
    <d v="2019-09-30T00:00:00"/>
    <s v="13h47"/>
    <s v="ACCÈS"/>
    <x v="0"/>
    <s v="Non"/>
    <m/>
    <s v="Homme"/>
    <n v="30"/>
  </r>
  <r>
    <s v="190928-002a"/>
    <n v="1"/>
    <s v="Ste-Julie"/>
    <d v="2019-09-28T00:00:00"/>
    <d v="2019-09-28T00:00:00"/>
    <s v="07h55"/>
    <s v="CCPSHRR"/>
    <x v="0"/>
    <s v="Non"/>
    <m/>
    <s v="Homme"/>
    <n v="26"/>
  </r>
  <r>
    <s v="190422-023A"/>
    <n v="1"/>
    <s v="Ste-Julie"/>
    <d v="2019-04-22T00:00:00"/>
    <d v="2019-04-22T00:00:00"/>
    <s v="03h51"/>
    <m/>
    <x v="3"/>
    <s v="Oui"/>
    <n v="38"/>
    <s v="Femme"/>
    <n v="49"/>
  </r>
  <r>
    <s v="190918-015"/>
    <n v="1"/>
    <s v="Ste-Julie"/>
    <d v="2019-09-18T00:00:00"/>
    <d v="2019-09-18T00:00:00"/>
    <s v="17h20"/>
    <s v="ACCÈS"/>
    <x v="0"/>
    <s v="Non"/>
    <m/>
    <s v="Femme"/>
    <n v="64"/>
  </r>
  <r>
    <s v="190916-001"/>
    <n v="1"/>
    <s v="Ste-Julie"/>
    <d v="2019-09-16T00:00:00"/>
    <d v="2019-09-16T00:00:00"/>
    <s v="06h35"/>
    <s v="ACCÈS"/>
    <x v="0"/>
    <s v="Non"/>
    <m/>
    <s v="Homme"/>
    <n v="43"/>
  </r>
  <r>
    <s v="190518-001"/>
    <n v="1"/>
    <s v="Ste-Julie"/>
    <d v="2019-05-18T00:00:00"/>
    <d v="2019-05-18T00:00:00"/>
    <s v="00h40"/>
    <s v="ACCÈS"/>
    <x v="2"/>
    <s v="Oui"/>
    <n v="20"/>
    <s v="Femme"/>
    <n v="18"/>
  </r>
  <r>
    <s v="190905-028"/>
    <n v="1"/>
    <s v="Ste-Julie"/>
    <d v="2019-09-05T00:00:00"/>
    <d v="2019-09-05T00:00:00"/>
    <s v="22h12"/>
    <s v="ACCÈS"/>
    <x v="5"/>
    <s v="Oui"/>
    <n v="47"/>
    <s v="Femme"/>
    <n v="39"/>
  </r>
  <r>
    <s v="190521-022"/>
    <n v="1"/>
    <s v="Ste-Julie"/>
    <d v="2019-05-21T00:00:00"/>
    <d v="2019-05-21T00:00:00"/>
    <s v="18h30"/>
    <m/>
    <x v="2"/>
    <s v="Oui"/>
    <n v="28"/>
    <s v="Femme"/>
    <n v="46"/>
  </r>
  <r>
    <s v="190825-003"/>
    <n v="1"/>
    <s v="Ste-Julie"/>
    <d v="2019-08-25T00:00:00"/>
    <d v="2019-08-25T00:00:00"/>
    <s v="01h11"/>
    <s v="ACCÈS"/>
    <x v="0"/>
    <s v="Non"/>
    <m/>
    <s v="Homme"/>
    <n v="18"/>
  </r>
  <r>
    <s v="190818-018"/>
    <n v="1"/>
    <s v="Ste-Julie"/>
    <d v="2019-08-19T00:00:00"/>
    <d v="2019-08-19T00:00:00"/>
    <s v="15h40"/>
    <s v="ACCÈS"/>
    <x v="0"/>
    <s v="Non"/>
    <m/>
    <s v="Femme"/>
    <n v="46"/>
  </r>
  <r>
    <s v="190530-036"/>
    <n v="1"/>
    <s v="Ste-Julie"/>
    <d v="2019-05-30T00:00:00"/>
    <d v="2019-05-30T00:00:00"/>
    <s v="20h33"/>
    <s v="ACCÈS"/>
    <x v="2"/>
    <s v="Oui"/>
    <n v="24"/>
    <s v="Femme"/>
    <n v="53"/>
  </r>
  <r>
    <s v="190814-028"/>
    <n v="1"/>
    <s v="Ste-Julie"/>
    <d v="2019-08-14T00:00:00"/>
    <d v="2019-08-14T00:00:00"/>
    <s v="22h54"/>
    <s v="ACCÈS"/>
    <x v="1"/>
    <s v="Non"/>
    <m/>
    <s v="Homme"/>
    <n v="28"/>
  </r>
  <r>
    <s v="190812-019"/>
    <n v="1"/>
    <s v="Ste-Julie"/>
    <d v="2019-08-12T00:00:00"/>
    <d v="2019-08-12T00:00:00"/>
    <s v="15h36"/>
    <s v="ACCÈS"/>
    <x v="0"/>
    <s v="Non"/>
    <m/>
    <s v="Femme"/>
    <n v="26"/>
  </r>
  <r>
    <s v="190811-017"/>
    <n v="1"/>
    <s v="Ste-Julie"/>
    <d v="2019-08-11T00:00:00"/>
    <d v="2019-08-11T00:00:00"/>
    <s v="17h29"/>
    <s v="ACCÈS"/>
    <x v="0"/>
    <s v="Non"/>
    <m/>
    <s v="Femme"/>
    <n v="26"/>
  </r>
  <r>
    <s v="190607-043"/>
    <n v="1"/>
    <s v="Ste-Julie"/>
    <d v="2019-06-07T00:00:00"/>
    <d v="2019-06-07T00:00:00"/>
    <s v="22h40"/>
    <m/>
    <x v="2"/>
    <s v="Oui"/>
    <n v="45"/>
    <s v="Homme"/>
    <n v="38"/>
  </r>
  <r>
    <s v="190810-012"/>
    <n v="1"/>
    <s v="Ste-Julie"/>
    <d v="2019-08-10T00:00:00"/>
    <d v="2019-08-10T00:00:00"/>
    <s v="18h42"/>
    <s v="ACCÈS"/>
    <x v="7"/>
    <s v="Non"/>
    <m/>
    <s v="Femme"/>
    <n v="26"/>
  </r>
  <r>
    <s v="190620-015"/>
    <n v="1"/>
    <s v="Ste-Julie"/>
    <d v="2019-06-20T00:00:00"/>
    <d v="2019-06-20T00:00:00"/>
    <s v="12H24"/>
    <s v="ACCÈS"/>
    <x v="2"/>
    <s v="Oui"/>
    <s v="?"/>
    <s v="Homme"/>
    <n v="39"/>
  </r>
  <r>
    <s v="190728-018"/>
    <n v="1"/>
    <s v="Ste-Julie"/>
    <d v="2019-07-28T00:00:00"/>
    <d v="2019-07-28T00:00:00"/>
    <s v="17h29"/>
    <m/>
    <x v="7"/>
    <s v="Oui"/>
    <m/>
    <s v="Femme"/>
    <n v="22"/>
  </r>
  <r>
    <s v="190622-010"/>
    <n v="1"/>
    <s v="Ste-Julie"/>
    <d v="2019-06-22T00:00:00"/>
    <d v="2019-06-22T00:00:00"/>
    <s v="10h53"/>
    <m/>
    <x v="3"/>
    <s v="Oui"/>
    <n v="25"/>
    <s v="Homme"/>
    <n v="68"/>
  </r>
  <r>
    <s v="190724-015"/>
    <n v="1"/>
    <s v="Ste-Julie"/>
    <d v="2019-07-24T00:00:00"/>
    <d v="2019-07-24T00:00:00"/>
    <s v="12h35"/>
    <s v="ACCÈS"/>
    <x v="7"/>
    <s v="Non"/>
    <m/>
    <s v="Femme"/>
    <n v="26"/>
  </r>
  <r>
    <s v="190724-023"/>
    <n v="1"/>
    <s v="Ste-Julie"/>
    <d v="2019-07-24T00:00:00"/>
    <d v="2019-07-24T00:00:00"/>
    <s v="14h38"/>
    <s v="ACCÈS"/>
    <x v="0"/>
    <s v="Non"/>
    <m/>
    <s v="Homme"/>
    <n v="85"/>
  </r>
  <r>
    <s v="190723-021"/>
    <n v="1"/>
    <s v="Ste-Julie"/>
    <d v="2019-07-23T00:00:00"/>
    <d v="2019-07-23T00:00:00"/>
    <s v="19h00"/>
    <s v="ACCÈS"/>
    <x v="0"/>
    <s v="Non"/>
    <m/>
    <s v="Femme"/>
    <n v="25"/>
  </r>
  <r>
    <s v="190717-045"/>
    <n v="1"/>
    <s v="Ste-Julie"/>
    <d v="2019-07-17T00:00:00"/>
    <d v="2019-07-17T00:00:00"/>
    <s v="23h26"/>
    <s v="ACCÈS"/>
    <x v="1"/>
    <s v="Non"/>
    <m/>
    <s v="Homme"/>
    <n v="18"/>
  </r>
  <r>
    <s v="190716-009"/>
    <n v="1"/>
    <s v="Ste-Julie"/>
    <d v="2019-07-16T00:00:00"/>
    <d v="2019-07-16T00:00:00"/>
    <s v="09H40"/>
    <s v="ACCÈS"/>
    <x v="1"/>
    <s v="Non"/>
    <m/>
    <s v="Femme"/>
    <n v="19"/>
  </r>
  <r>
    <s v="190712-03"/>
    <n v="1"/>
    <s v="Ste-Julie"/>
    <d v="2019-07-12T00:00:00"/>
    <d v="2019-07-12T00:00:00"/>
    <s v="02H53"/>
    <s v="ACCÈS"/>
    <x v="5"/>
    <s v="Oui"/>
    <n v="51"/>
    <s v="Femme"/>
    <n v="64"/>
  </r>
  <r>
    <s v="190712-009"/>
    <n v="1"/>
    <s v="Ste-Julie"/>
    <d v="2019-07-12T00:00:00"/>
    <d v="2019-07-12T00:00:00"/>
    <s v="11h00"/>
    <s v="CCPSHRR"/>
    <x v="7"/>
    <s v="Oui"/>
    <n v="29"/>
    <s v="Homme"/>
    <n v="29"/>
  </r>
  <r>
    <s v="190716-025"/>
    <n v="1"/>
    <s v="Ste-Julie"/>
    <d v="2019-07-16T00:00:00"/>
    <d v="2019-07-16T00:00:00"/>
    <s v="17h00"/>
    <m/>
    <x v="3"/>
    <s v="Oui"/>
    <n v="12"/>
    <s v="Femme"/>
    <n v="19"/>
  </r>
  <r>
    <s v="190629-001"/>
    <n v="1"/>
    <s v="Ste-Julie"/>
    <d v="2019-06-29T00:00:00"/>
    <d v="2019-06-29T00:00:00"/>
    <s v="00H10"/>
    <m/>
    <x v="5"/>
    <s v="Oui"/>
    <n v="24"/>
    <s v="Homme"/>
    <n v="39"/>
  </r>
  <r>
    <s v="190629-007a"/>
    <n v="1"/>
    <s v="Ste-Julie"/>
    <d v="2019-06-29T00:00:00"/>
    <d v="2019-06-29T00:00:00"/>
    <s v="02h15"/>
    <s v="ACCÈS"/>
    <x v="1"/>
    <s v="Non"/>
    <m/>
    <s v="Homme"/>
    <n v="25"/>
  </r>
  <r>
    <s v="190725-010"/>
    <n v="1"/>
    <s v="Ste-Julie"/>
    <d v="2019-07-25T00:00:00"/>
    <d v="2019-07-25T00:00:00"/>
    <s v="12h15"/>
    <m/>
    <x v="2"/>
    <s v="Oui"/>
    <n v="20"/>
    <s v="Femme"/>
    <n v="64"/>
  </r>
  <r>
    <s v="190623-038"/>
    <n v="1"/>
    <s v="Ste-Julie"/>
    <d v="2019-06-23T00:00:00"/>
    <d v="2019-06-23T00:00:00"/>
    <s v="22h39"/>
    <s v="ACCÈS"/>
    <x v="1"/>
    <s v="Non"/>
    <m/>
    <s v="Homme"/>
    <n v="21"/>
  </r>
  <r>
    <s v="190727-012"/>
    <n v="1"/>
    <s v="Ste-Julie"/>
    <d v="2019-07-27T00:00:00"/>
    <d v="2019-07-27T00:00:00"/>
    <s v="11h30"/>
    <s v="ACCÈS"/>
    <x v="2"/>
    <s v="Oui"/>
    <n v="17"/>
    <s v="Homme"/>
    <n v="59"/>
  </r>
  <r>
    <s v="190803-022a"/>
    <n v="1"/>
    <s v="Ste-Julie"/>
    <d v="2019-08-03T00:00:00"/>
    <d v="2019-08-03T00:00:00"/>
    <s v="23h40"/>
    <m/>
    <x v="2"/>
    <s v="Oui"/>
    <n v="41"/>
    <s v="Femme"/>
    <n v="53"/>
  </r>
  <r>
    <s v="190621-039"/>
    <n v="1"/>
    <s v="Ste-Julie"/>
    <d v="2019-06-21T00:00:00"/>
    <d v="2019-06-21T00:00:00"/>
    <s v="22h31"/>
    <s v="DPJ/CAFE"/>
    <x v="0"/>
    <s v="Non"/>
    <m/>
    <s v="Homme"/>
    <n v="17"/>
  </r>
  <r>
    <s v="190620-026"/>
    <n v="1"/>
    <s v="Ste-Julie"/>
    <d v="2019-06-20T00:00:00"/>
    <d v="2019-06-20T00:00:00"/>
    <s v="18h20"/>
    <s v="ACCÈS"/>
    <x v="1"/>
    <s v="Non"/>
    <m/>
    <s v="Femme"/>
    <n v="19"/>
  </r>
  <r>
    <s v="190613-019"/>
    <n v="1"/>
    <s v="Ste-Julie"/>
    <d v="2019-06-13T00:00:00"/>
    <d v="2019-06-13T00:00:00"/>
    <s v="15H00"/>
    <s v="ACCÈS"/>
    <x v="0"/>
    <s v="Non"/>
    <m/>
    <s v="Femme"/>
    <n v="38"/>
  </r>
  <r>
    <s v="190613-026"/>
    <n v="1"/>
    <s v="Ste-Julie"/>
    <d v="2019-06-13T00:00:00"/>
    <d v="2019-06-13T00:00:00"/>
    <s v="17h20"/>
    <s v="ACCÈS"/>
    <x v="0"/>
    <s v="Non"/>
    <m/>
    <s v="Femme"/>
    <n v="46"/>
  </r>
  <r>
    <s v="190612-033"/>
    <n v="1"/>
    <s v="Ste-Julie"/>
    <d v="2019-06-12T00:00:00"/>
    <d v="2019-06-12T00:00:00"/>
    <s v="22H46"/>
    <s v="DPJ/CAFE"/>
    <x v="1"/>
    <s v="Non"/>
    <m/>
    <s v="Homme"/>
    <n v="14"/>
  </r>
  <r>
    <s v="190820-005"/>
    <n v="1"/>
    <s v="Ste-Julie"/>
    <d v="2019-08-20T00:00:00"/>
    <d v="2019-08-20T00:00:00"/>
    <s v="08h23"/>
    <s v="ACCÈS"/>
    <x v="3"/>
    <s v="Oui"/>
    <n v="26"/>
    <s v="Femme"/>
    <n v="62"/>
  </r>
  <r>
    <s v="190528-007"/>
    <n v="1"/>
    <s v="Ste-Julie"/>
    <d v="2019-05-28T00:00:00"/>
    <d v="2019-05-28T00:00:00"/>
    <s v="10h55"/>
    <s v="DPJ/CAFE"/>
    <x v="4"/>
    <s v="Non"/>
    <m/>
    <s v="Homme"/>
    <n v="14"/>
  </r>
  <r>
    <s v="190526-012"/>
    <n v="1"/>
    <s v="Ste-Julie"/>
    <d v="2019-05-26T00:00:00"/>
    <d v="2019-05-26T00:00:00"/>
    <s v="15h05"/>
    <s v="ACCÈS"/>
    <x v="0"/>
    <s v="Non"/>
    <m/>
    <s v="Femme"/>
    <n v="18"/>
  </r>
  <r>
    <s v="180526-019"/>
    <n v="1"/>
    <s v="Ste-Julie"/>
    <d v="2019-05-26T00:00:00"/>
    <d v="2019-05-26T00:00:00"/>
    <s v="21h30"/>
    <s v="CCPSHRR"/>
    <x v="0"/>
    <s v="Non"/>
    <m/>
    <s v="Homme"/>
    <n v="17"/>
  </r>
  <r>
    <s v="190523-014"/>
    <n v="1"/>
    <s v="Ste-Julie"/>
    <d v="2019-05-23T00:00:00"/>
    <d v="2019-05-23T00:00:00"/>
    <s v="14h50"/>
    <s v="ACCÈS"/>
    <x v="4"/>
    <s v="Oui"/>
    <n v="46"/>
    <s v="Homme"/>
    <n v="44"/>
  </r>
  <r>
    <s v="190522-022"/>
    <n v="1"/>
    <s v="Ste-Julie"/>
    <d v="2019-05-22T00:00:00"/>
    <d v="2019-05-22T00:00:00"/>
    <s v="18h30"/>
    <s v="DPJ/CAFE"/>
    <x v="4"/>
    <s v="Non"/>
    <m/>
    <s v="Femme"/>
    <n v="11"/>
  </r>
  <r>
    <s v="190830-008"/>
    <n v="1"/>
    <s v="Ste-Julie"/>
    <d v="2019-08-30T00:00:00"/>
    <d v="2019-08-30T00:00:00"/>
    <s v="10h25"/>
    <m/>
    <x v="3"/>
    <s v="Oui"/>
    <n v="29"/>
    <s v="Homme"/>
    <n v="17"/>
  </r>
  <r>
    <s v="190520-017"/>
    <n v="1"/>
    <s v="Ste-Julie"/>
    <d v="2019-05-20T00:00:00"/>
    <d v="2019-05-20T00:00:00"/>
    <s v="16h50"/>
    <s v="ACCÈS"/>
    <x v="1"/>
    <s v="Non"/>
    <m/>
    <s v="Homme"/>
    <n v="19"/>
  </r>
  <r>
    <s v="190909-024"/>
    <n v="1"/>
    <s v="Ste-Julie"/>
    <d v="2019-09-09T00:00:00"/>
    <d v="2019-09-09T00:00:00"/>
    <s v="15h29"/>
    <m/>
    <x v="2"/>
    <s v="Oui"/>
    <n v="38"/>
    <s v="Homme"/>
    <n v="36"/>
  </r>
  <r>
    <s v="190909-032"/>
    <n v="1"/>
    <s v="Ste-Julie"/>
    <d v="2019-09-09T00:00:00"/>
    <d v="2019-09-09T00:00:00"/>
    <s v="22h30"/>
    <s v="ACCÈS"/>
    <x v="2"/>
    <s v="Oui"/>
    <n v="15"/>
    <s v="Homme"/>
    <n v="50"/>
  </r>
  <r>
    <s v="190511-025"/>
    <n v="1"/>
    <s v="Ste-Julie"/>
    <d v="2019-05-11T00:00:00"/>
    <d v="2019-05-11T00:00:00"/>
    <s v="21h30"/>
    <s v="ACCÈS"/>
    <x v="1"/>
    <s v="Oui"/>
    <m/>
    <s v="Femme"/>
    <n v="95"/>
  </r>
  <r>
    <s v="190912-028"/>
    <n v="1"/>
    <s v="Ste-Julie"/>
    <d v="2019-09-12T00:00:00"/>
    <d v="2019-09-12T00:00:00"/>
    <s v="22h25"/>
    <s v="ACCÈS"/>
    <x v="2"/>
    <s v="Oui"/>
    <n v="35"/>
    <s v="Femme"/>
    <n v="49"/>
  </r>
  <r>
    <s v="190509-034"/>
    <n v="1"/>
    <s v="Ste-Julie"/>
    <d v="2019-05-09T00:00:00"/>
    <d v="2019-05-09T00:00:00"/>
    <s v="22h40"/>
    <s v="ACCÈS"/>
    <x v="1"/>
    <s v="Non"/>
    <m/>
    <s v="Femme"/>
    <n v="37"/>
  </r>
  <r>
    <s v="190509-027"/>
    <n v="1"/>
    <s v="Ste-Julie"/>
    <d v="2019-05-09T00:00:00"/>
    <d v="2019-05-09T00:00:00"/>
    <s v="17h11"/>
    <s v="ACCÈS"/>
    <x v="0"/>
    <s v="Non"/>
    <m/>
    <s v="Homme"/>
    <n v="49"/>
  </r>
  <r>
    <s v="190507-033"/>
    <n v="1"/>
    <s v="Ste-Julie"/>
    <d v="2019-05-07T00:00:00"/>
    <d v="2019-05-07T00:00:00"/>
    <s v="21h40"/>
    <s v="ACCÈS"/>
    <x v="6"/>
    <s v="Oui"/>
    <n v="45"/>
    <s v="Homme"/>
    <n v="49"/>
  </r>
  <r>
    <s v="190507-036"/>
    <n v="1"/>
    <s v="Ste-Julie"/>
    <d v="2019-05-07T00:00:00"/>
    <d v="2019-05-07T00:00:00"/>
    <s v="22h00"/>
    <s v="ACCÈS"/>
    <x v="5"/>
    <s v="Oui"/>
    <n v="51"/>
    <s v="Homme"/>
    <n v="31"/>
  </r>
  <r>
    <s v="190990-020"/>
    <n v="1"/>
    <s v="Ste-Julie"/>
    <d v="2019-09-20T00:00:00"/>
    <d v="2019-09-20T00:00:00"/>
    <s v="13h50"/>
    <m/>
    <x v="3"/>
    <s v="Oui"/>
    <n v="25"/>
    <s v="Femme"/>
    <n v="50"/>
  </r>
  <r>
    <s v="190428-018"/>
    <n v="1"/>
    <s v="Ste-Julie"/>
    <d v="2019-04-28T00:00:00"/>
    <d v="2019-04-28T00:00:00"/>
    <s v="22h00"/>
    <s v="ACCÈS"/>
    <x v="0"/>
    <s v="Non"/>
    <m/>
    <s v="Femme"/>
    <n v="18"/>
  </r>
  <r>
    <s v="190426-019"/>
    <n v="1"/>
    <s v="Ste-Julie"/>
    <d v="2019-04-26T00:00:00"/>
    <d v="2019-04-26T00:00:00"/>
    <s v="18h48"/>
    <s v="ACCÈS"/>
    <x v="1"/>
    <s v="Non"/>
    <m/>
    <s v="Homme"/>
    <n v="29"/>
  </r>
  <r>
    <s v="190921-010"/>
    <n v="1"/>
    <s v="Ste-Julie"/>
    <d v="2019-09-21T00:00:00"/>
    <d v="2019-09-21T00:00:00"/>
    <s v="13h56"/>
    <m/>
    <x v="3"/>
    <s v="Oui"/>
    <n v="20"/>
    <s v="Femme"/>
    <n v="65"/>
  </r>
  <r>
    <s v="190421-013"/>
    <n v="1"/>
    <s v="Ste-Julie"/>
    <d v="2019-04-21T00:00:00"/>
    <d v="2019-04-21T00:00:00"/>
    <s v="15h30"/>
    <s v="ACCÈS"/>
    <x v="0"/>
    <s v="Non"/>
    <m/>
    <s v="Homme"/>
    <n v="45"/>
  </r>
  <r>
    <s v="190927-027"/>
    <n v="1"/>
    <s v="Ste-Julie"/>
    <d v="2019-09-27T00:00:00"/>
    <d v="2019-09-27T00:00:00"/>
    <s v="19h15"/>
    <s v="DPJ/CAFE"/>
    <x v="2"/>
    <s v="Oui"/>
    <n v="20"/>
    <s v="Homme"/>
    <n v="17"/>
  </r>
  <r>
    <s v="190412-031"/>
    <n v="1"/>
    <s v="Ste-Julie"/>
    <d v="2019-04-12T00:00:00"/>
    <d v="2019-04-12T00:00:00"/>
    <s v="23h40"/>
    <s v="DPJ/CAFE"/>
    <x v="1"/>
    <s v="Non"/>
    <m/>
    <s v="Femme"/>
    <n v="14"/>
  </r>
  <r>
    <s v="190412-010a"/>
    <n v="1"/>
    <s v="Ste-Julie"/>
    <d v="2019-04-12T00:00:00"/>
    <d v="2019-04-12T00:00:00"/>
    <s v="15h55"/>
    <s v="ACCÈS"/>
    <x v="1"/>
    <s v="Non"/>
    <m/>
    <s v="Homme"/>
    <n v="28"/>
  </r>
  <r>
    <s v="191002-008"/>
    <n v="1"/>
    <s v="Ste-Julie"/>
    <d v="2019-10-02T00:00:00"/>
    <d v="2019-10-02T00:00:00"/>
    <s v="10h31"/>
    <m/>
    <x v="3"/>
    <s v="Oui"/>
    <n v="9"/>
    <s v="Femme"/>
    <n v="65"/>
  </r>
  <r>
    <s v="190408-017"/>
    <n v="1"/>
    <s v="Ste-Julie"/>
    <d v="2019-04-08T00:00:00"/>
    <d v="2019-04-08T00:00:00"/>
    <s v="18h20"/>
    <m/>
    <x v="6"/>
    <s v="Oui"/>
    <n v="15"/>
    <s v="Femme"/>
    <n v="19"/>
  </r>
  <r>
    <s v="191012-026"/>
    <n v="1"/>
    <s v="Ste-Julie"/>
    <d v="2019-10-12T00:00:00"/>
    <d v="2019-10-12T00:00:00"/>
    <s v="22h35"/>
    <s v="DPJ/CAFE"/>
    <x v="2"/>
    <s v="Oui"/>
    <n v="25"/>
    <s v="Homme"/>
    <n v="17"/>
  </r>
  <r>
    <s v="191021-031"/>
    <n v="1"/>
    <s v="Ste-Julie"/>
    <d v="2019-10-21T00:00:00"/>
    <d v="2019-10-21T00:00:00"/>
    <s v="16h39"/>
    <m/>
    <x v="3"/>
    <s v="Oui"/>
    <n v="55"/>
    <s v="Femme"/>
    <n v="38"/>
  </r>
  <r>
    <s v="190402-020"/>
    <n v="1"/>
    <s v="Ste-Julie"/>
    <d v="2019-04-02T00:00:00"/>
    <d v="2019-04-02T00:00:00"/>
    <s v="19h39"/>
    <s v="DPJ/CAFE"/>
    <x v="0"/>
    <s v="Non"/>
    <m/>
    <s v="Homme"/>
    <n v="17"/>
  </r>
  <r>
    <s v="190401-021"/>
    <n v="1"/>
    <s v="Ste-Julie"/>
    <d v="2019-04-01T00:00:00"/>
    <d v="2019-04-01T00:00:00"/>
    <s v="17h57"/>
    <s v="ACCÈS"/>
    <x v="0"/>
    <s v="Non"/>
    <m/>
    <s v="Homme"/>
    <n v="48"/>
  </r>
  <r>
    <s v="190401-033"/>
    <n v="1"/>
    <s v="Ste-Julie"/>
    <d v="2019-04-01T00:00:00"/>
    <d v="2019-04-01T00:00:00"/>
    <s v="20h45"/>
    <s v="ACCÈS"/>
    <x v="5"/>
    <s v="Oui"/>
    <n v="20"/>
    <s v="Homme"/>
    <n v="22"/>
  </r>
  <r>
    <s v="190330-003A"/>
    <n v="1"/>
    <s v="Ste-Julie"/>
    <d v="2019-03-30T00:00:00"/>
    <d v="2019-03-30T00:00:00"/>
    <s v="04h25"/>
    <s v="ACCÈS"/>
    <x v="0"/>
    <s v="Non"/>
    <m/>
    <s v="Femme"/>
    <n v="44"/>
  </r>
  <r>
    <s v="190330-015"/>
    <n v="1"/>
    <s v="Ste-Julie"/>
    <d v="2019-03-30T00:00:00"/>
    <d v="2019-03-30T00:00:00"/>
    <s v="13h38"/>
    <s v="ACCÈS"/>
    <x v="7"/>
    <s v="Oui"/>
    <n v="25"/>
    <s v="Femme"/>
    <n v="23"/>
  </r>
  <r>
    <s v="190328-022"/>
    <n v="1"/>
    <s v="Ste-Julie"/>
    <d v="2019-03-28T00:00:00"/>
    <d v="2019-03-28T00:00:00"/>
    <s v="14h20"/>
    <m/>
    <x v="5"/>
    <s v="Oui"/>
    <n v="35"/>
    <s v="Femme"/>
    <n v="38"/>
  </r>
  <r>
    <s v="191025-003"/>
    <n v="1"/>
    <s v="Ste-Julie"/>
    <d v="2019-10-25T00:00:00"/>
    <d v="2019-10-25T00:00:00"/>
    <s v="08h10"/>
    <m/>
    <x v="3"/>
    <s v="Oui"/>
    <n v="14"/>
    <s v="Femme"/>
    <n v="65"/>
  </r>
  <r>
    <s v="190325-025"/>
    <n v="1"/>
    <s v="Ste-Julie"/>
    <d v="2019-03-25T00:00:00"/>
    <d v="2019-03-25T00:00:00"/>
    <s v="23h00"/>
    <s v="DIVERS"/>
    <x v="5"/>
    <s v="Oui"/>
    <n v="15"/>
    <s v="Homme"/>
    <n v="57"/>
  </r>
  <r>
    <s v="190323-004"/>
    <n v="1"/>
    <s v="Ste-Julie"/>
    <d v="2019-03-23T00:00:00"/>
    <d v="2019-03-23T00:00:00"/>
    <s v="02h04"/>
    <s v="DPJ/CAFE"/>
    <x v="6"/>
    <s v="Oui"/>
    <n v="30"/>
    <s v="Homme"/>
    <n v="16"/>
  </r>
  <r>
    <s v="190323-026"/>
    <n v="1"/>
    <s v="Ste-Julie"/>
    <d v="2019-03-23T00:00:00"/>
    <d v="2019-03-23T00:00:00"/>
    <s v="16h53"/>
    <s v="DIVERS"/>
    <x v="0"/>
    <s v="Non"/>
    <m/>
    <s v="Homme"/>
    <n v="39"/>
  </r>
  <r>
    <s v="190321-001A"/>
    <n v="1"/>
    <s v="Ste-Julie"/>
    <d v="2019-03-21T00:00:00"/>
    <d v="2019-03-21T00:00:00"/>
    <s v="04h15"/>
    <s v="ACCÈS"/>
    <x v="5"/>
    <s v="Oui"/>
    <m/>
    <s v="Homme"/>
    <n v="32"/>
  </r>
  <r>
    <s v="190321-008"/>
    <n v="1"/>
    <s v="Ste-Julie"/>
    <d v="2019-03-21T00:00:00"/>
    <d v="2019-03-21T00:00:00"/>
    <s v="09h45"/>
    <s v="DPJ/CAFE"/>
    <x v="7"/>
    <s v="Non"/>
    <m/>
    <s v="Homme"/>
    <n v="14"/>
  </r>
  <r>
    <s v="190320-010"/>
    <n v="1"/>
    <s v="Ste-Julie"/>
    <d v="2019-03-20T00:00:00"/>
    <d v="2019-03-20T00:00:00"/>
    <s v="11h41"/>
    <s v="ACCÈS"/>
    <x v="1"/>
    <s v="Non"/>
    <m/>
    <s v="Femme"/>
    <n v="50"/>
  </r>
  <r>
    <s v="190310-007"/>
    <n v="1"/>
    <s v="Ste-Julie"/>
    <d v="2019-03-10T00:00:00"/>
    <d v="2019-03-10T00:00:00"/>
    <s v="12h50"/>
    <s v="ACCÈS"/>
    <x v="0"/>
    <s v="Non"/>
    <m/>
    <s v="Homme"/>
    <n v="27"/>
  </r>
  <r>
    <s v="191108-002"/>
    <n v="1"/>
    <s v="Ste-Julie"/>
    <d v="2019-11-08T00:00:00"/>
    <d v="2019-11-08T00:00:00"/>
    <s v="07H30"/>
    <m/>
    <x v="3"/>
    <s v="Oui"/>
    <n v="45"/>
    <s v="Femme"/>
    <n v="79"/>
  </r>
  <r>
    <s v="190305-013"/>
    <n v="1"/>
    <s v="Ste-Julie"/>
    <d v="2019-03-06T00:00:00"/>
    <d v="2019-03-06T00:00:00"/>
    <s v="14h15"/>
    <s v="CCPSHRR"/>
    <x v="1"/>
    <s v="Non"/>
    <m/>
    <s v="Homme"/>
    <n v="28"/>
  </r>
  <r>
    <s v="191202-015"/>
    <n v="1"/>
    <s v="Ste-Julie"/>
    <d v="2019-12-02T00:00:00"/>
    <d v="2019-12-02T00:00:00"/>
    <s v="15h41"/>
    <s v="ACCÈS"/>
    <x v="2"/>
    <s v="Oui"/>
    <n v="55"/>
    <s v="Homme"/>
    <n v="70"/>
  </r>
  <r>
    <s v="190302-010"/>
    <n v="1"/>
    <s v="Ste-Julie"/>
    <d v="2019-03-05T00:00:00"/>
    <d v="2019-03-05T00:00:00"/>
    <s v="12h30"/>
    <m/>
    <x v="5"/>
    <s v="Oui"/>
    <n v="50"/>
    <s v="Homme"/>
    <n v="51"/>
  </r>
  <r>
    <s v="190221-031"/>
    <n v="1"/>
    <s v="Ste-Julie"/>
    <d v="2019-02-21T00:00:00"/>
    <d v="2019-02-21T00:00:00"/>
    <s v="16h15"/>
    <s v="CCPSHRR"/>
    <x v="5"/>
    <s v="Oui"/>
    <n v="45"/>
    <s v="Homme"/>
    <n v="18"/>
  </r>
  <r>
    <s v="190220-008"/>
    <n v="1"/>
    <s v="Ste-Julie"/>
    <d v="2019-02-20T00:00:00"/>
    <d v="2019-02-20T00:00:00"/>
    <s v="13h00"/>
    <s v="CCPSHRR"/>
    <x v="0"/>
    <m/>
    <m/>
    <s v="Homme"/>
    <n v="63"/>
  </r>
  <r>
    <s v="190219-009"/>
    <n v="1"/>
    <s v="Ste-Julie"/>
    <d v="2019-02-19T00:00:00"/>
    <d v="2019-02-19T00:00:00"/>
    <s v="12h40"/>
    <s v="ACCÈS"/>
    <x v="1"/>
    <s v="Non"/>
    <m/>
    <s v="Femme"/>
    <n v="45"/>
  </r>
  <r>
    <s v="190212-023"/>
    <n v="1"/>
    <s v="Ste-Julie"/>
    <d v="2019-02-12T00:00:00"/>
    <d v="2019-02-12T00:00:00"/>
    <s v="16h33"/>
    <s v="ACCÈS"/>
    <x v="0"/>
    <s v="Non"/>
    <m/>
    <s v="Femme"/>
    <n v="46"/>
  </r>
  <r>
    <s v="190203-015A"/>
    <n v="1"/>
    <s v="Ste-Julie"/>
    <d v="2019-02-03T00:00:00"/>
    <d v="2019-02-03T00:00:00"/>
    <s v="20h18"/>
    <s v="ACCÈS"/>
    <x v="0"/>
    <s v="Non"/>
    <m/>
    <s v="Femme"/>
    <n v="38"/>
  </r>
  <r>
    <s v="190202-007"/>
    <n v="1"/>
    <s v="Ste-Julie"/>
    <d v="2019-02-02T00:00:00"/>
    <d v="2019-02-02T00:00:00"/>
    <s v="06h00"/>
    <m/>
    <x v="7"/>
    <s v="Oui"/>
    <n v="33"/>
    <s v="Homme"/>
    <n v="21"/>
  </r>
  <r>
    <s v="190201-024A"/>
    <n v="1"/>
    <s v="Ste-Julie"/>
    <d v="2019-02-01T00:00:00"/>
    <d v="2019-02-01T00:00:00"/>
    <s v="20h57"/>
    <s v="CCPSHRR"/>
    <x v="1"/>
    <s v="Non"/>
    <m/>
    <s v="Homme"/>
    <n v="27"/>
  </r>
  <r>
    <s v="190129-034B"/>
    <n v="1"/>
    <s v="Ste-Julie"/>
    <d v="2019-01-29T00:00:00"/>
    <d v="2019-01-29T00:00:00"/>
    <s v="00h35"/>
    <s v="DPJ/CAFE"/>
    <x v="1"/>
    <s v="Non"/>
    <m/>
    <s v="Homme"/>
    <n v="42"/>
  </r>
  <r>
    <s v="190122-046"/>
    <n v="1"/>
    <s v="Ste-Julie"/>
    <d v="2019-01-22T00:00:00"/>
    <d v="2019-01-22T00:00:00"/>
    <s v="22h23"/>
    <s v="ACCÈS"/>
    <x v="0"/>
    <s v="Non"/>
    <m/>
    <s v="Femme"/>
    <n v="53"/>
  </r>
  <r>
    <s v="191216-001"/>
    <n v="1"/>
    <s v="Ste-Julie"/>
    <d v="2019-12-16T00:00:00"/>
    <d v="2019-12-16T00:00:00"/>
    <s v="00h24"/>
    <s v="ACCÈS"/>
    <x v="3"/>
    <s v="Oui"/>
    <n v="15"/>
    <s v="Femme"/>
    <n v="65"/>
  </r>
  <r>
    <s v="191216-028"/>
    <n v="1"/>
    <s v="Ste-Julie"/>
    <d v="2019-12-16T00:00:00"/>
    <d v="2019-12-16T00:00:00"/>
    <s v="17h40"/>
    <m/>
    <x v="3"/>
    <s v="Oui"/>
    <n v="13"/>
    <s v="Femme"/>
    <n v="48"/>
  </r>
  <r>
    <s v="190115-021"/>
    <n v="1"/>
    <s v="Ste-Julie"/>
    <d v="2019-01-15T00:00:00"/>
    <d v="2019-01-15T00:00:00"/>
    <s v="18h48"/>
    <m/>
    <x v="7"/>
    <s v="Oui"/>
    <s v="21 mins"/>
    <s v="Femme"/>
    <n v="44"/>
  </r>
  <r>
    <s v="190112-001"/>
    <n v="1"/>
    <s v="Ste-Julie"/>
    <d v="2019-01-12T00:00:00"/>
    <d v="2019-01-12T00:00:00"/>
    <s v="00h57"/>
    <s v="ACCÈS"/>
    <x v="1"/>
    <s v="Non"/>
    <m/>
    <s v="Femme"/>
    <n v="77"/>
  </r>
  <r>
    <s v="190110-032"/>
    <n v="1"/>
    <s v="Ste-Julie"/>
    <d v="2019-01-10T00:00:00"/>
    <d v="2019-01-10T00:00:00"/>
    <s v="18h40"/>
    <s v="ACCÈS"/>
    <x v="0"/>
    <s v="Non"/>
    <m/>
    <s v="Homme"/>
    <n v="36"/>
  </r>
  <r>
    <s v="190107-016"/>
    <n v="1"/>
    <s v="Varennes"/>
    <d v="2019-01-07T00:00:00"/>
    <d v="2019-01-07T00:00:00"/>
    <s v="15h35"/>
    <s v="ACCÈS"/>
    <x v="2"/>
    <s v="Oui"/>
    <s v="26 mins"/>
    <s v="Femme"/>
    <n v="63"/>
  </r>
  <r>
    <s v="191224-008"/>
    <n v="1"/>
    <s v="Varennes"/>
    <d v="2019-12-24T00:00:00"/>
    <d v="2019-12-24T00:00:00"/>
    <s v="12h15"/>
    <s v="ACCÈS"/>
    <x v="0"/>
    <s v="Non"/>
    <m/>
    <s v="Femme"/>
    <n v="20"/>
  </r>
  <r>
    <s v="191209-013"/>
    <n v="1"/>
    <s v="Varennes"/>
    <d v="2019-12-09T00:00:00"/>
    <d v="2019-12-09T00:00:00"/>
    <s v="13h39"/>
    <s v="DPJ/CAFE"/>
    <x v="9"/>
    <s v="Non"/>
    <m/>
    <s v="Homme"/>
    <n v="9"/>
  </r>
  <r>
    <s v="190223-017"/>
    <n v="1"/>
    <s v="Varennes"/>
    <d v="2019-02-23T00:00:00"/>
    <d v="2019-02-23T00:00:00"/>
    <s v="18h33"/>
    <s v="CCPSHRR"/>
    <x v="3"/>
    <s v="Oui"/>
    <n v="37"/>
    <s v="Homme"/>
    <n v="34"/>
  </r>
  <r>
    <s v="190228-014"/>
    <n v="1"/>
    <s v="Varennes"/>
    <d v="2019-02-28T00:00:00"/>
    <d v="2019-02-28T00:00:00"/>
    <s v="14h00"/>
    <s v="DIVERS"/>
    <x v="2"/>
    <s v="Oui"/>
    <n v="37"/>
    <s v="Femme"/>
    <n v="36"/>
  </r>
  <r>
    <s v="191204-001"/>
    <n v="1"/>
    <s v="Varennes"/>
    <d v="2019-12-04T00:00:00"/>
    <d v="2019-12-04T00:00:00"/>
    <s v="00h00"/>
    <s v="ACCÈS"/>
    <x v="5"/>
    <s v="Oui"/>
    <n v="26"/>
    <s v="Homme"/>
    <n v="25"/>
  </r>
  <r>
    <s v="191203-004"/>
    <n v="1"/>
    <s v="Varennes"/>
    <d v="2019-12-03T00:00:00"/>
    <d v="2019-12-03T00:00:00"/>
    <s v="09h01"/>
    <s v="ACCÈS"/>
    <x v="0"/>
    <s v="Non"/>
    <m/>
    <s v="Femme"/>
    <n v="26"/>
  </r>
  <r>
    <s v="191201-010"/>
    <n v="1"/>
    <s v="Varennes"/>
    <d v="2019-12-01T00:00:00"/>
    <d v="2019-12-01T00:00:00"/>
    <s v="11H58"/>
    <s v="ACCÈS"/>
    <x v="0"/>
    <s v="Non"/>
    <m/>
    <s v="Homme"/>
    <n v="18"/>
  </r>
  <r>
    <s v="191128-017"/>
    <n v="1"/>
    <s v="Varennes"/>
    <d v="2019-11-28T00:00:00"/>
    <d v="2019-11-28T00:00:00"/>
    <m/>
    <s v="DPJ/CAFE"/>
    <x v="9"/>
    <s v="Non"/>
    <m/>
    <s v="Femme"/>
    <n v="14"/>
  </r>
  <r>
    <s v="191117-020"/>
    <n v="1"/>
    <s v="Varennes"/>
    <d v="2019-11-17T00:00:00"/>
    <d v="2019-11-17T00:00:00"/>
    <s v="21h15"/>
    <s v="ACCÈS"/>
    <x v="0"/>
    <s v="Non"/>
    <m/>
    <s v="Femme"/>
    <n v="57"/>
  </r>
  <r>
    <s v="191114-037"/>
    <n v="1"/>
    <s v="Varennes"/>
    <d v="2019-11-14T00:00:00"/>
    <d v="2019-11-14T00:00:00"/>
    <s v="22h00"/>
    <s v="ACCÈS"/>
    <x v="0"/>
    <s v="Non"/>
    <m/>
    <s v="Femme"/>
    <n v="41"/>
  </r>
  <r>
    <s v="190309-013"/>
    <n v="1"/>
    <s v="Varennes"/>
    <d v="2019-03-09T00:00:00"/>
    <d v="2019-03-09T00:00:00"/>
    <s v="20h00"/>
    <m/>
    <x v="3"/>
    <s v="Oui"/>
    <n v="31"/>
    <s v="Homme"/>
    <n v="73"/>
  </r>
  <r>
    <s v="191106-011"/>
    <n v="1"/>
    <s v="Varennes"/>
    <d v="2019-11-06T00:00:00"/>
    <d v="2019-11-06T00:00:00"/>
    <s v="11h20"/>
    <s v="ACCÈS"/>
    <x v="5"/>
    <s v="Oui"/>
    <n v="46"/>
    <s v="Homme"/>
    <n v="23"/>
  </r>
  <r>
    <s v="191025-020"/>
    <n v="1"/>
    <s v="Varennes"/>
    <d v="2019-10-25T00:00:00"/>
    <d v="2019-10-25T00:00:00"/>
    <s v="19h45"/>
    <s v="ACCÈS"/>
    <x v="5"/>
    <s v="Oui"/>
    <n v="35"/>
    <s v="Homme"/>
    <n v="22"/>
  </r>
  <r>
    <s v="190405-020"/>
    <n v="1"/>
    <s v="Varennes"/>
    <d v="2019-04-05T00:00:00"/>
    <d v="2019-04-05T00:00:00"/>
    <s v="20h30"/>
    <s v="ACCÈS"/>
    <x v="2"/>
    <s v="Oui"/>
    <n v="66"/>
    <s v="Femme"/>
    <n v="90"/>
  </r>
  <r>
    <s v="191020-011"/>
    <n v="1"/>
    <s v="Varennes"/>
    <d v="2019-10-20T00:00:00"/>
    <d v="2019-10-20T00:00:00"/>
    <s v="18h40"/>
    <s v="DPJ/CAFE"/>
    <x v="9"/>
    <s v="Non"/>
    <m/>
    <s v="Femme"/>
    <n v="16"/>
  </r>
  <r>
    <s v="191020-004"/>
    <n v="1"/>
    <s v="Varennes"/>
    <d v="2019-10-20T00:00:00"/>
    <d v="2019-10-20T00:00:00"/>
    <s v="11h20"/>
    <s v="DPJ/CAFE"/>
    <x v="0"/>
    <s v="Non"/>
    <m/>
    <s v="Homme"/>
    <n v="87"/>
  </r>
  <r>
    <s v="191020-013"/>
    <n v="1"/>
    <s v="Varennes"/>
    <d v="2019-10-20T00:00:00"/>
    <d v="2019-10-20T00:00:00"/>
    <s v="19h13"/>
    <s v="DPJ/CAFE"/>
    <x v="1"/>
    <s v="Non"/>
    <m/>
    <s v="Homme"/>
    <n v="12"/>
  </r>
  <r>
    <s v="190405-028"/>
    <n v="1"/>
    <s v="Varennes"/>
    <d v="2019-04-07T00:00:00"/>
    <d v="2019-04-07T00:00:00"/>
    <s v="23h29"/>
    <s v="ACCÈS"/>
    <x v="2"/>
    <s v="Oui"/>
    <n v="43"/>
    <s v="Homme"/>
    <n v="41"/>
  </r>
  <r>
    <s v="191010-026"/>
    <n v="1"/>
    <s v="Varennes"/>
    <d v="2019-10-10T00:00:00"/>
    <d v="2019-10-10T00:00:00"/>
    <s v="17h25"/>
    <s v="ACCÈS"/>
    <x v="0"/>
    <s v="Non"/>
    <m/>
    <s v="Homme"/>
    <n v="35"/>
  </r>
  <r>
    <s v="190929-004"/>
    <n v="1"/>
    <s v="Varennes"/>
    <d v="2019-09-29T00:00:00"/>
    <d v="2019-09-29T00:00:00"/>
    <s v="11h40"/>
    <s v="ACCÈS"/>
    <x v="5"/>
    <s v="Oui"/>
    <n v="28"/>
    <s v="Homme"/>
    <n v="61"/>
  </r>
  <r>
    <s v="190929-025"/>
    <n v="1"/>
    <s v="Varennes"/>
    <d v="2019-09-29T00:00:00"/>
    <d v="2019-09-29T00:00:00"/>
    <s v="23h54"/>
    <s v="ACCÈS"/>
    <x v="1"/>
    <s v="Non"/>
    <m/>
    <s v="Homme"/>
    <n v="46"/>
  </r>
  <r>
    <s v="190415-025"/>
    <n v="1"/>
    <s v="Varennes"/>
    <d v="2019-04-15T00:00:00"/>
    <d v="2019-04-15T00:00:00"/>
    <s v="18h15"/>
    <m/>
    <x v="3"/>
    <s v="Oui"/>
    <n v="47"/>
    <s v="Femme"/>
    <n v="15"/>
  </r>
  <r>
    <s v="190925-022"/>
    <n v="1"/>
    <s v="Varennes"/>
    <d v="2019-09-25T00:00:00"/>
    <d v="2019-09-25T00:00:00"/>
    <s v="14h15"/>
    <s v="DPJ/CAFE"/>
    <x v="0"/>
    <s v="Non"/>
    <m/>
    <s v="Homme"/>
    <n v="17"/>
  </r>
  <r>
    <s v="190925-022"/>
    <n v="1"/>
    <s v="Varennes"/>
    <d v="2019-09-25T00:00:00"/>
    <d v="2019-09-25T00:00:00"/>
    <s v="14h15"/>
    <s v="DPJ/CAFE"/>
    <x v="0"/>
    <s v="Non"/>
    <m/>
    <s v="Homme"/>
    <n v="17"/>
  </r>
  <r>
    <s v="190503-017"/>
    <n v="1"/>
    <s v="Varennes"/>
    <d v="2019-05-03T00:00:00"/>
    <d v="2019-05-03T00:00:00"/>
    <s v="12h30"/>
    <m/>
    <x v="3"/>
    <s v="Oui"/>
    <n v="14"/>
    <s v="Femme"/>
    <n v="35"/>
  </r>
  <r>
    <s v="190907-014"/>
    <n v="1"/>
    <s v="Varennes"/>
    <d v="2019-09-07T00:00:00"/>
    <d v="2019-09-07T00:00:00"/>
    <s v="11h10"/>
    <s v="ACCÈS"/>
    <x v="4"/>
    <m/>
    <m/>
    <s v="Femme"/>
    <n v="31"/>
  </r>
  <r>
    <s v="190905-026"/>
    <n v="1"/>
    <s v="Varennes"/>
    <d v="2019-09-05T00:00:00"/>
    <d v="2019-09-05T00:00:00"/>
    <s v="21h54"/>
    <s v="ACCÈS"/>
    <x v="0"/>
    <s v="Non"/>
    <m/>
    <s v="Homme"/>
    <n v="25"/>
  </r>
  <r>
    <s v="190829-033"/>
    <n v="1"/>
    <s v="Varennes"/>
    <d v="2019-08-29T00:00:00"/>
    <d v="2019-08-29T00:00:00"/>
    <s v="17H30"/>
    <s v="ACCÈS"/>
    <x v="0"/>
    <s v="Non"/>
    <m/>
    <s v="Femme"/>
    <n v="49"/>
  </r>
  <r>
    <s v="190828-028"/>
    <n v="1"/>
    <s v="Varennes"/>
    <d v="2019-08-28T00:00:00"/>
    <d v="2019-08-28T00:00:00"/>
    <s v="23H40"/>
    <s v="ACCÈS"/>
    <x v="0"/>
    <s v="Non"/>
    <m/>
    <s v="Homme"/>
    <n v="26"/>
  </r>
  <r>
    <s v="190826-029"/>
    <n v="1"/>
    <s v="Varennes"/>
    <d v="2019-08-26T00:00:00"/>
    <d v="2019-08-26T00:00:00"/>
    <s v="20h30"/>
    <s v="ACCÈS"/>
    <x v="1"/>
    <m/>
    <m/>
    <s v="Femme"/>
    <n v="26"/>
  </r>
  <r>
    <s v="190824-014"/>
    <n v="1"/>
    <s v="Varennes"/>
    <d v="2019-08-24T00:00:00"/>
    <d v="2019-08-24T00:00:00"/>
    <s v="21h56"/>
    <m/>
    <x v="1"/>
    <s v="Oui"/>
    <m/>
    <s v="Homme"/>
    <n v="61"/>
  </r>
  <r>
    <s v="190821-015"/>
    <n v="1"/>
    <s v="Varennes"/>
    <d v="2019-08-21T00:00:00"/>
    <d v="2019-08-21T00:00:00"/>
    <s v="16h57"/>
    <s v="DPJ/CAFE"/>
    <x v="1"/>
    <s v="Non"/>
    <m/>
    <s v="Femme"/>
    <n v="13"/>
  </r>
  <r>
    <s v="190818-013"/>
    <n v="1"/>
    <s v="Varennes"/>
    <d v="2019-08-18T00:00:00"/>
    <d v="2019-08-18T00:00:00"/>
    <s v="11h51"/>
    <s v="DPJ/CAFE"/>
    <x v="0"/>
    <s v="Non"/>
    <m/>
    <s v="Homme"/>
    <n v="17"/>
  </r>
  <r>
    <s v="190818-028"/>
    <n v="1"/>
    <s v="Varennes"/>
    <d v="2019-08-18T00:00:00"/>
    <d v="2019-08-18T00:00:00"/>
    <s v="22h52"/>
    <s v="ACCÈS"/>
    <x v="1"/>
    <s v="Non"/>
    <m/>
    <s v="Homme"/>
    <n v="23"/>
  </r>
  <r>
    <s v="190810-014b"/>
    <n v="1"/>
    <s v="Varennes"/>
    <d v="2019-08-10T00:00:00"/>
    <d v="2019-08-10T00:00:00"/>
    <s v="21h38"/>
    <s v="ACCÈS"/>
    <x v="0"/>
    <s v="Non"/>
    <m/>
    <s v="Homme"/>
    <n v="32"/>
  </r>
  <r>
    <s v="190807-027"/>
    <n v="1"/>
    <s v="Varennes"/>
    <d v="2019-08-07T00:00:00"/>
    <d v="2019-08-07T00:00:00"/>
    <s v="16h45"/>
    <s v="ACCÈS"/>
    <x v="1"/>
    <s v="Non"/>
    <m/>
    <s v="Homme"/>
    <n v="36"/>
  </r>
  <r>
    <s v="190615-016"/>
    <n v="1"/>
    <s v="Varennes"/>
    <d v="2019-06-15T00:00:00"/>
    <d v="2019-06-15T00:00:00"/>
    <s v="23h45"/>
    <m/>
    <x v="2"/>
    <s v="Oui"/>
    <s v="?"/>
    <s v="Femme"/>
    <n v="31"/>
  </r>
  <r>
    <s v="190621-036"/>
    <n v="1"/>
    <s v="Varennes"/>
    <d v="2019-06-21T00:00:00"/>
    <d v="2019-06-21T00:00:00"/>
    <s v="21h00"/>
    <m/>
    <x v="2"/>
    <s v="Oui"/>
    <n v="20"/>
    <s v="Homme"/>
    <n v="19"/>
  </r>
  <r>
    <s v="190801-017"/>
    <n v="1"/>
    <s v="Varennes"/>
    <d v="2019-08-01T00:00:00"/>
    <d v="2019-08-01T00:00:00"/>
    <s v="13H59"/>
    <m/>
    <x v="0"/>
    <s v="Non"/>
    <m/>
    <s v="Homme"/>
    <n v="42"/>
  </r>
  <r>
    <s v="190731-024"/>
    <n v="1"/>
    <s v="Varennes"/>
    <d v="2019-07-31T00:00:00"/>
    <d v="2019-07-31T00:00:00"/>
    <s v="16h40"/>
    <m/>
    <x v="7"/>
    <s v="Oui"/>
    <m/>
    <s v="Homme"/>
    <n v="86"/>
  </r>
  <r>
    <s v="190723-018"/>
    <n v="1"/>
    <s v="Varennes"/>
    <d v="2019-07-23T00:00:00"/>
    <d v="2019-07-23T00:00:00"/>
    <s v="17h50"/>
    <s v="DPJ/CAFE"/>
    <x v="4"/>
    <s v="Non"/>
    <m/>
    <s v="Femme"/>
    <n v="14"/>
  </r>
  <r>
    <s v="190723-018"/>
    <n v="1"/>
    <s v="Varennes"/>
    <d v="2019-07-23T00:00:00"/>
    <d v="2019-07-23T00:00:00"/>
    <s v="18h02"/>
    <s v="ACCÈS"/>
    <x v="0"/>
    <s v="Non"/>
    <m/>
    <s v="Homme"/>
    <n v="43"/>
  </r>
  <r>
    <s v="190722-022"/>
    <n v="1"/>
    <s v="Varennes"/>
    <d v="2019-07-22T00:00:00"/>
    <d v="2019-07-22T00:00:00"/>
    <s v="18h52"/>
    <m/>
    <x v="1"/>
    <s v="Non"/>
    <m/>
    <s v="Femme"/>
    <n v="76"/>
  </r>
  <r>
    <s v="190722-035"/>
    <n v="1"/>
    <s v="Varennes"/>
    <d v="2019-07-22T00:00:00"/>
    <d v="2019-07-22T00:00:00"/>
    <s v="23h00"/>
    <s v="ACCÈS"/>
    <x v="0"/>
    <s v="Oui"/>
    <n v="39"/>
    <s v="Homme"/>
    <n v="38"/>
  </r>
  <r>
    <s v="190721-006"/>
    <n v="1"/>
    <s v="Varennes"/>
    <d v="2019-07-21T00:00:00"/>
    <d v="2019-07-21T00:00:00"/>
    <s v="10h10"/>
    <s v="ACCÈS"/>
    <x v="7"/>
    <s v="Oui"/>
    <n v="29"/>
    <s v="Homme"/>
    <n v="67"/>
  </r>
  <r>
    <s v="190721-019"/>
    <n v="1"/>
    <s v="Varennes"/>
    <d v="2019-07-21T00:00:00"/>
    <d v="2019-07-21T00:00:00"/>
    <s v="20h00"/>
    <s v="ACCÈS"/>
    <x v="1"/>
    <s v="Non"/>
    <m/>
    <s v="Homme"/>
    <n v="42"/>
  </r>
  <r>
    <s v="190719-031"/>
    <n v="1"/>
    <s v="Varennes"/>
    <d v="2019-07-19T00:00:00"/>
    <d v="2019-07-19T00:00:00"/>
    <s v="20h50"/>
    <s v="ACCÈS"/>
    <x v="1"/>
    <s v="Non"/>
    <m/>
    <s v="Femme"/>
    <n v="43"/>
  </r>
  <r>
    <s v="190717-039"/>
    <n v="1"/>
    <s v="Varennes"/>
    <d v="2019-07-17T00:00:00"/>
    <d v="2019-07-17T00:00:00"/>
    <s v="18h30"/>
    <s v="ACCÈS"/>
    <x v="0"/>
    <s v="Non"/>
    <m/>
    <s v="Femme"/>
    <n v="84"/>
  </r>
  <r>
    <s v="190716-003"/>
    <n v="1"/>
    <s v="Varennes"/>
    <d v="2019-07-16T00:00:00"/>
    <d v="2019-07-16T00:00:00"/>
    <s v="06h15"/>
    <m/>
    <x v="7"/>
    <s v="Oui"/>
    <n v="62"/>
    <s v="Femme"/>
    <n v="29"/>
  </r>
  <r>
    <s v="190712-025"/>
    <n v="1"/>
    <s v="Varennes"/>
    <d v="2019-07-12T00:00:00"/>
    <d v="2019-07-12T00:00:00"/>
    <s v="16h31"/>
    <s v="ACCÈS"/>
    <x v="1"/>
    <s v="Non"/>
    <m/>
    <s v="Homme"/>
    <n v="21"/>
  </r>
  <r>
    <s v="190705-027"/>
    <n v="1"/>
    <s v="Varennes"/>
    <d v="2019-07-05T00:00:00"/>
    <d v="2019-07-05T00:00:00"/>
    <s v="17H02"/>
    <s v="ACCÈS"/>
    <x v="1"/>
    <s v="Non"/>
    <m/>
    <s v="Homme"/>
    <n v="38"/>
  </r>
  <r>
    <s v="190702-023"/>
    <n v="1"/>
    <s v="Varennes"/>
    <d v="2019-07-02T00:00:00"/>
    <d v="2019-07-02T00:00:00"/>
    <s v="15h14"/>
    <s v="ACCÈS"/>
    <x v="0"/>
    <s v="Non"/>
    <m/>
    <s v="Femme"/>
    <n v="20"/>
  </r>
  <r>
    <s v="190724-010"/>
    <n v="1"/>
    <s v="Varennes"/>
    <d v="2019-07-24T00:00:00"/>
    <d v="2019-07-24T00:00:00"/>
    <s v="9h20"/>
    <m/>
    <x v="2"/>
    <s v="Oui"/>
    <n v="40"/>
    <s v="Femme"/>
    <n v="21"/>
  </r>
  <r>
    <s v="190626-031"/>
    <n v="1"/>
    <s v="Varennes"/>
    <d v="2019-06-26T00:00:00"/>
    <d v="2019-06-26T00:00:00"/>
    <s v="20h15"/>
    <s v="ACCÈS"/>
    <x v="0"/>
    <s v="Non"/>
    <m/>
    <s v="Femme"/>
    <n v="21"/>
  </r>
  <r>
    <s v="190624-019"/>
    <n v="1"/>
    <s v="Varennes"/>
    <d v="2019-06-24T00:00:00"/>
    <d v="2019-06-24T00:00:00"/>
    <s v="15h40"/>
    <s v="ACCÈS"/>
    <x v="0"/>
    <s v="Non"/>
    <m/>
    <s v="Homme"/>
    <n v="19"/>
  </r>
  <r>
    <s v="190805-021"/>
    <n v="1"/>
    <s v="Varennes"/>
    <d v="2019-08-05T00:00:00"/>
    <d v="2019-08-05T00:00:00"/>
    <s v="16h45"/>
    <m/>
    <x v="3"/>
    <s v="Oui"/>
    <n v="11"/>
    <s v="Homme"/>
    <n v="25"/>
  </r>
  <r>
    <s v="190809-001"/>
    <n v="1"/>
    <s v="Varennes"/>
    <d v="2019-08-09T00:00:00"/>
    <d v="2019-08-09T00:00:00"/>
    <s v="02h43"/>
    <m/>
    <x v="3"/>
    <s v="Oui"/>
    <n v="33"/>
    <s v="Femme"/>
    <n v="18"/>
  </r>
  <r>
    <s v="190613-041a"/>
    <n v="1"/>
    <s v="Varennes"/>
    <d v="2019-06-13T00:00:00"/>
    <d v="2019-06-13T00:00:00"/>
    <s v="22h20"/>
    <s v="ACCÈS"/>
    <x v="1"/>
    <s v="Non"/>
    <m/>
    <s v="Homme"/>
    <n v="53"/>
  </r>
  <r>
    <s v="190604-015"/>
    <n v="1"/>
    <s v="Varennes"/>
    <d v="2019-06-04T00:00:00"/>
    <d v="2019-06-04T00:00:00"/>
    <s v="10h36"/>
    <m/>
    <x v="5"/>
    <s v="Oui"/>
    <n v="55"/>
    <s v="Homme"/>
    <n v="9"/>
  </r>
  <r>
    <s v="190601-019A"/>
    <n v="1"/>
    <s v="Varennes"/>
    <d v="2019-06-01T00:00:00"/>
    <d v="2019-06-01T00:00:00"/>
    <s v="19h49"/>
    <s v="ACCÈS"/>
    <x v="7"/>
    <s v="Oui"/>
    <n v="32"/>
    <s v="Homme"/>
    <n v="70"/>
  </r>
  <r>
    <s v="190821-004"/>
    <n v="1"/>
    <s v="Varennes"/>
    <d v="2019-08-21T00:00:00"/>
    <d v="2019-08-21T00:00:00"/>
    <s v="09h37"/>
    <s v="DIVERS"/>
    <x v="2"/>
    <s v="Oui"/>
    <n v="43"/>
    <s v="Homme"/>
    <n v="74"/>
  </r>
  <r>
    <s v="190519-005"/>
    <n v="1"/>
    <s v="Varennes"/>
    <d v="2019-05-19T00:00:00"/>
    <d v="2019-05-19T00:00:00"/>
    <s v="05h04"/>
    <m/>
    <x v="5"/>
    <s v="Oui"/>
    <n v="21"/>
    <s v="Homme"/>
    <n v="21"/>
  </r>
  <r>
    <s v="190514-008"/>
    <n v="1"/>
    <s v="Varennes"/>
    <d v="2019-05-14T00:00:00"/>
    <d v="2019-05-14T00:00:00"/>
    <s v="09h00"/>
    <s v="DPJ/CAFE"/>
    <x v="0"/>
    <s v="Non"/>
    <m/>
    <s v="Femme"/>
    <n v="27"/>
  </r>
  <r>
    <s v="190512-005"/>
    <n v="1"/>
    <s v="Varennes"/>
    <d v="2019-05-12T00:00:00"/>
    <d v="2019-05-12T00:00:00"/>
    <s v="05h20"/>
    <s v="ACCÈS"/>
    <x v="4"/>
    <s v="Oui"/>
    <n v="19"/>
    <s v="Femme"/>
    <n v="26"/>
  </r>
  <r>
    <s v="190508-028"/>
    <n v="1"/>
    <s v="Varennes"/>
    <d v="2019-05-08T00:00:00"/>
    <d v="2019-05-08T00:00:00"/>
    <s v="19h00"/>
    <m/>
    <x v="5"/>
    <s v="Oui"/>
    <n v="42"/>
    <s v="Homme"/>
    <n v="41"/>
  </r>
  <r>
    <s v="190505-025"/>
    <n v="1"/>
    <s v="Varennes"/>
    <d v="2019-05-05T00:00:00"/>
    <d v="2019-05-05T00:00:00"/>
    <s v="23h17"/>
    <m/>
    <x v="1"/>
    <s v="Oui"/>
    <m/>
    <s v="Femme"/>
    <n v="20"/>
  </r>
  <r>
    <s v="190505-002"/>
    <n v="1"/>
    <s v="Varennes"/>
    <d v="2019-05-05T00:00:00"/>
    <d v="2019-05-05T00:00:00"/>
    <s v="02h35"/>
    <s v="ACCÈS"/>
    <x v="0"/>
    <s v="Non"/>
    <m/>
    <s v="Homme"/>
    <n v="27"/>
  </r>
  <r>
    <s v="190427-015"/>
    <n v="1"/>
    <s v="Varennes"/>
    <d v="2019-04-27T00:00:00"/>
    <d v="2019-04-27T00:00:00"/>
    <s v="14h47"/>
    <s v="ACCÈS"/>
    <x v="0"/>
    <s v="Non"/>
    <m/>
    <s v="Femme"/>
    <n v="64"/>
  </r>
  <r>
    <s v="190923-032"/>
    <n v="1"/>
    <s v="Varennes"/>
    <d v="2019-09-23T00:00:00"/>
    <d v="2019-09-23T00:00:00"/>
    <s v="21h30"/>
    <m/>
    <x v="2"/>
    <s v="Oui"/>
    <n v="50"/>
    <s v="Homme"/>
    <n v="76"/>
  </r>
  <r>
    <s v="190417-027"/>
    <n v="1"/>
    <s v="Varennes"/>
    <d v="2019-04-17T00:00:00"/>
    <d v="2019-04-17T00:00:00"/>
    <s v="19h41"/>
    <s v="DPJ/CAFE"/>
    <x v="0"/>
    <s v="Non"/>
    <m/>
    <s v="Femme"/>
    <n v="7"/>
  </r>
  <r>
    <s v="190412-010"/>
    <n v="1"/>
    <s v="Varennes"/>
    <d v="2019-04-12T00:00:00"/>
    <d v="2019-04-12T00:00:00"/>
    <s v="11h15"/>
    <s v="ACCÈS"/>
    <x v="0"/>
    <s v="Non"/>
    <m/>
    <s v="Homme"/>
    <n v="28"/>
  </r>
  <r>
    <s v="190410-015"/>
    <n v="1"/>
    <s v="Varennes"/>
    <d v="2019-04-10T00:00:00"/>
    <d v="2019-04-10T00:00:00"/>
    <s v="16h26"/>
    <s v="ACCÈS"/>
    <x v="7"/>
    <s v="Oui"/>
    <n v="60"/>
    <s v="Homme"/>
    <n v="30"/>
  </r>
  <r>
    <s v="191010-012"/>
    <n v="1"/>
    <s v="Varennes"/>
    <d v="2019-10-10T00:00:00"/>
    <d v="2019-10-10T00:00:00"/>
    <s v="10h00"/>
    <m/>
    <x v="3"/>
    <s v="Oui"/>
    <n v="47"/>
    <s v="Homme"/>
    <n v="9"/>
  </r>
  <r>
    <s v="191014-027"/>
    <n v="1"/>
    <s v="Varennes"/>
    <d v="2019-10-14T00:00:00"/>
    <d v="2019-10-14T00:00:00"/>
    <s v="22h28"/>
    <s v="ACCÈS"/>
    <x v="3"/>
    <s v="Oui"/>
    <n v="26"/>
    <s v="Homme"/>
    <n v="20"/>
  </r>
  <r>
    <s v="191023-010"/>
    <n v="1"/>
    <s v="Varennes"/>
    <d v="2019-10-23T00:00:00"/>
    <d v="2019-10-23T00:00:00"/>
    <s v="13h10"/>
    <s v="ACCÈS"/>
    <x v="2"/>
    <s v="Oui"/>
    <n v="66"/>
    <s v="Femme"/>
    <n v="26"/>
  </r>
  <r>
    <s v="191028-019"/>
    <n v="1"/>
    <s v="Varennes"/>
    <d v="2019-10-28T00:00:00"/>
    <d v="2019-10-28T00:00:00"/>
    <s v="17h05"/>
    <s v="ACCÈS"/>
    <x v="3"/>
    <s v="Oui"/>
    <n v="28"/>
    <s v="Femme"/>
    <n v="21"/>
  </r>
  <r>
    <s v="190322-010"/>
    <n v="1"/>
    <s v="Varennes"/>
    <d v="2019-03-22T00:00:00"/>
    <d v="2019-03-22T00:00:00"/>
    <s v="15h00"/>
    <s v="ACCÈS"/>
    <x v="0"/>
    <s v="Non"/>
    <m/>
    <s v="Homme"/>
    <n v="21"/>
  </r>
  <r>
    <s v="191101-026"/>
    <n v="1"/>
    <s v="Varennes"/>
    <d v="2019-11-01T00:00:00"/>
    <d v="2019-11-01T00:00:00"/>
    <s v="20h20"/>
    <s v="DPJ/CAFE"/>
    <x v="2"/>
    <s v="Oui"/>
    <n v="28"/>
    <s v="Homme"/>
    <n v="16"/>
  </r>
  <r>
    <s v="190313-019"/>
    <n v="1"/>
    <s v="Varennes"/>
    <d v="2019-03-13T00:00:00"/>
    <d v="2019-03-13T00:00:00"/>
    <s v="15h45"/>
    <s v="DIVERS"/>
    <x v="4"/>
    <s v="Non"/>
    <m/>
    <s v="Homme"/>
    <n v="7"/>
  </r>
  <r>
    <s v="190312-012"/>
    <n v="1"/>
    <s v="Varennes"/>
    <d v="2019-03-12T00:00:00"/>
    <d v="2019-03-12T00:00:00"/>
    <s v="12h00"/>
    <s v="ACCÈS"/>
    <x v="0"/>
    <s v="Non"/>
    <m/>
    <s v="Homme"/>
    <n v="28"/>
  </r>
  <r>
    <s v="190312-020"/>
    <n v="1"/>
    <s v="Varennes"/>
    <d v="2019-03-12T00:00:00"/>
    <d v="2019-03-12T00:00:00"/>
    <s v="16h22"/>
    <s v="ACCÈS"/>
    <x v="1"/>
    <s v="Non"/>
    <m/>
    <s v="Homme"/>
    <n v="23"/>
  </r>
  <r>
    <s v="191123-015"/>
    <n v="1"/>
    <s v="Varennes"/>
    <d v="2019-11-23T00:00:00"/>
    <d v="2019-11-23T00:00:00"/>
    <s v="17h15"/>
    <m/>
    <x v="2"/>
    <s v="Oui"/>
    <n v="24"/>
    <s v="Femme"/>
    <n v="32"/>
  </r>
  <r>
    <s v="191201-004"/>
    <n v="1"/>
    <s v="Varennes"/>
    <d v="2019-12-01T00:00:00"/>
    <d v="2019-12-01T00:00:00"/>
    <s v="08H25"/>
    <m/>
    <x v="3"/>
    <s v="Oui"/>
    <n v="35"/>
    <s v="Femme"/>
    <n v="35"/>
  </r>
  <r>
    <s v="190308-015"/>
    <n v="1"/>
    <s v="Varennes"/>
    <d v="2019-03-08T00:00:00"/>
    <d v="2019-03-08T00:00:00"/>
    <s v="17h15"/>
    <s v="ACCÈS"/>
    <x v="1"/>
    <s v="Non"/>
    <m/>
    <s v="Homme"/>
    <n v="23"/>
  </r>
  <r>
    <s v="190221-033"/>
    <n v="1"/>
    <s v="Varennes"/>
    <d v="2019-02-21T00:00:00"/>
    <d v="2019-02-21T00:00:00"/>
    <s v="16h03"/>
    <s v="ACCÈS"/>
    <x v="0"/>
    <s v="Non"/>
    <m/>
    <s v="Femme"/>
    <n v="46"/>
  </r>
  <r>
    <s v="190220-015"/>
    <n v="1"/>
    <s v="Varennes"/>
    <d v="2019-02-20T00:00:00"/>
    <d v="2019-02-20T00:00:00"/>
    <s v="15h50"/>
    <s v="ACCÈS"/>
    <x v="1"/>
    <s v="Non"/>
    <n v="42"/>
    <s v="Femme"/>
    <n v="20"/>
  </r>
  <r>
    <s v="191205-037"/>
    <n v="1"/>
    <s v="Varennes"/>
    <d v="2019-12-05T00:00:00"/>
    <d v="2019-12-05T00:00:00"/>
    <s v="21h28"/>
    <s v="ACCÈS"/>
    <x v="2"/>
    <s v="Oui"/>
    <n v="17"/>
    <s v="Homme"/>
    <n v="69"/>
  </r>
  <r>
    <s v="190217-013"/>
    <n v="1"/>
    <s v="Varennes"/>
    <d v="2019-02-17T00:00:00"/>
    <d v="2019-02-17T00:00:00"/>
    <s v="16h03"/>
    <s v="ACCÈS"/>
    <x v="1"/>
    <s v="Non"/>
    <m/>
    <s v="Homme"/>
    <n v="27"/>
  </r>
  <r>
    <s v="190215-014"/>
    <n v="1"/>
    <s v="Varennes"/>
    <d v="2019-02-15T00:00:00"/>
    <d v="2019-02-15T00:00:00"/>
    <s v="12h23"/>
    <s v="ACCÈS"/>
    <x v="5"/>
    <s v="Oui"/>
    <n v="99"/>
    <s v="Homme"/>
    <n v="69"/>
  </r>
  <r>
    <s v="190121-001"/>
    <n v="1"/>
    <s v="Varennes"/>
    <d v="2019-01-21T00:00:00"/>
    <d v="2019-01-21T00:00:00"/>
    <s v="02h10"/>
    <s v="ACCÈS"/>
    <x v="5"/>
    <s v="Oui"/>
    <s v="51 mins"/>
    <s v="Femme"/>
    <n v="39"/>
  </r>
  <r>
    <s v="190120-004"/>
    <n v="1"/>
    <s v="Varennes"/>
    <d v="2019-01-20T00:00:00"/>
    <d v="2019-01-20T00:00:00"/>
    <s v="09h15"/>
    <s v="ACCÈS"/>
    <x v="1"/>
    <s v="Non"/>
    <m/>
    <s v="Homme"/>
    <n v="51"/>
  </r>
  <r>
    <s v="190115-026"/>
    <n v="1"/>
    <s v="Varennes"/>
    <d v="2019-01-15T00:00:00"/>
    <d v="2019-01-15T00:00:00"/>
    <s v="20h30"/>
    <s v="ACCÈS"/>
    <x v="5"/>
    <s v="Oui"/>
    <s v="22 mins"/>
    <s v="Femme"/>
    <n v="21"/>
  </r>
  <r>
    <s v="191227-039"/>
    <n v="1"/>
    <s v="Varennes"/>
    <d v="2019-12-27T00:00:00"/>
    <d v="2019-12-27T00:00:00"/>
    <s v="20h40"/>
    <m/>
    <x v="3"/>
    <s v="Oui"/>
    <n v="22"/>
    <s v="Femme"/>
    <n v="55"/>
  </r>
  <r>
    <s v="190110-007"/>
    <n v="1"/>
    <s v="Verchères"/>
    <d v="2019-01-10T00:00:00"/>
    <d v="2019-01-10T00:00:00"/>
    <s v="05h45"/>
    <m/>
    <x v="2"/>
    <s v="Oui"/>
    <s v="68 mins"/>
    <s v="Homme"/>
    <n v="57"/>
  </r>
  <r>
    <s v="190512-023"/>
    <n v="1"/>
    <s v="Verchères"/>
    <d v="2019-05-12T00:00:00"/>
    <d v="2019-05-12T00:00:00"/>
    <s v="16h06"/>
    <s v="ACCÈS"/>
    <x v="2"/>
    <s v="Oui"/>
    <n v="45"/>
    <s v="Homme"/>
    <n v="40"/>
  </r>
  <r>
    <s v="190526-022"/>
    <n v="1"/>
    <s v="Verchères"/>
    <d v="2019-05-26T00:00:00"/>
    <d v="2019-05-26T00:00:00"/>
    <s v="22h28"/>
    <s v="ACCÈS"/>
    <x v="2"/>
    <s v="Oui"/>
    <n v="55"/>
    <s v="Homme"/>
    <n v="55"/>
  </r>
  <r>
    <s v="190528-026"/>
    <n v="1"/>
    <s v="Verchères"/>
    <d v="2019-05-28T00:00:00"/>
    <d v="2019-05-28T00:00:00"/>
    <s v="21h00"/>
    <s v="ACCÈS"/>
    <x v="2"/>
    <s v="Oui"/>
    <n v="45"/>
    <s v="Femme"/>
    <n v="87"/>
  </r>
  <r>
    <s v="190717-043"/>
    <n v="1"/>
    <s v="Verchères"/>
    <d v="2019-07-17T00:00:00"/>
    <d v="2019-07-17T00:00:00"/>
    <s v="21h21"/>
    <m/>
    <x v="3"/>
    <s v="Oui"/>
    <n v="37"/>
    <s v="Homme"/>
    <n v="26"/>
  </r>
  <r>
    <s v="190615-001a"/>
    <n v="1"/>
    <s v="Verchères"/>
    <d v="2019-06-15T00:00:00"/>
    <d v="2019-06-15T00:00:00"/>
    <m/>
    <m/>
    <x v="1"/>
    <s v="Non"/>
    <m/>
    <s v="Femme"/>
    <n v="27"/>
  </r>
  <r>
    <s v="190612-007"/>
    <n v="1"/>
    <s v="Verchères"/>
    <d v="2019-06-12T00:00:00"/>
    <d v="2019-06-12T00:00:00"/>
    <s v="11H12"/>
    <s v="DPJ/CAFE"/>
    <x v="1"/>
    <s v="Non"/>
    <m/>
    <s v="Femme"/>
    <n v="14"/>
  </r>
  <r>
    <s v="190811-021"/>
    <n v="1"/>
    <s v="Verchères"/>
    <d v="2019-08-11T00:00:00"/>
    <d v="2019-08-11T00:00:00"/>
    <s v="17h30"/>
    <s v="ACCÈS"/>
    <x v="2"/>
    <s v="Oui"/>
    <n v="57"/>
    <s v="Homme"/>
    <n v="39"/>
  </r>
  <r>
    <s v="190528-027"/>
    <n v="1"/>
    <s v="Verchères"/>
    <d v="2019-05-28T00:00:00"/>
    <d v="2019-05-28T00:00:00"/>
    <s v="22h10"/>
    <m/>
    <x v="0"/>
    <s v="Oui"/>
    <n v="20"/>
    <s v="Homme"/>
    <n v="58"/>
  </r>
  <r>
    <s v="190517-015"/>
    <n v="1"/>
    <s v="Verchères"/>
    <d v="2019-05-17T00:00:00"/>
    <d v="2019-05-17T00:00:00"/>
    <s v="14h10"/>
    <m/>
    <x v="4"/>
    <s v="Oui"/>
    <n v="70"/>
    <s v="Femme"/>
    <n v="94"/>
  </r>
  <r>
    <s v="191104-006"/>
    <n v="1"/>
    <s v="Verchères"/>
    <d v="2019-11-04T00:00:00"/>
    <d v="2019-11-04T00:00:00"/>
    <s v="09h45"/>
    <m/>
    <x v="3"/>
    <s v="Oui"/>
    <n v="52"/>
    <s v="Femme"/>
    <n v="55"/>
  </r>
  <r>
    <s v="190308-028"/>
    <n v="1"/>
    <s v="Verchères"/>
    <d v="2019-03-08T00:00:00"/>
    <d v="2019-03-08T00:00:00"/>
    <s v="21h23"/>
    <s v="DPJ/CAFE"/>
    <x v="0"/>
    <s v="Non"/>
    <m/>
    <s v="Femme"/>
    <n v="13"/>
  </r>
  <r>
    <s v="190304-030"/>
    <n v="1"/>
    <s v="Verchères"/>
    <d v="2019-03-06T00:00:00"/>
    <d v="2019-03-06T00:00:00"/>
    <m/>
    <s v="ACCÈS"/>
    <x v="1"/>
    <s v="Non"/>
    <m/>
    <s v="Femme"/>
    <n v="23"/>
  </r>
  <r>
    <s v="190227-034"/>
    <n v="1"/>
    <s v="Verchères"/>
    <d v="2019-02-27T00:00:00"/>
    <d v="2019-02-27T00:00:00"/>
    <s v="17h20"/>
    <m/>
    <x v="4"/>
    <s v="Oui"/>
    <n v="100"/>
    <s v="Homme"/>
    <n v="29"/>
  </r>
  <r>
    <s v="190222-008"/>
    <n v="1"/>
    <s v="Verchères"/>
    <d v="2019-02-22T00:00:00"/>
    <d v="2019-02-22T00:00:00"/>
    <s v="11h30"/>
    <s v="DPJ/CAFE"/>
    <x v="7"/>
    <s v="Non"/>
    <m/>
    <s v="Homme"/>
    <n v="7"/>
  </r>
  <r>
    <s v="191231-014a"/>
    <n v="2"/>
    <s v="Beloeil"/>
    <d v="2019-12-31T00:00:00"/>
    <d v="2019-12-31T00:00:00"/>
    <s v="14h06"/>
    <s v="ACCÈS"/>
    <x v="3"/>
    <s v="Oui"/>
    <n v="32"/>
    <s v="Homme"/>
    <n v="51"/>
  </r>
  <r>
    <s v="191218-003"/>
    <n v="2"/>
    <s v="Beloeil"/>
    <d v="2019-12-18T00:00:00"/>
    <d v="2019-12-18T00:00:00"/>
    <s v="00h11"/>
    <s v="DPJ/CAFE"/>
    <x v="0"/>
    <s v="Non"/>
    <m/>
    <s v="Femme"/>
    <n v="13"/>
  </r>
  <r>
    <s v="191217-039"/>
    <n v="2"/>
    <s v="Beloeil"/>
    <d v="2019-12-17T00:00:00"/>
    <d v="2019-12-17T00:00:00"/>
    <s v="22h24"/>
    <s v="ACCÈS"/>
    <x v="1"/>
    <s v="Non"/>
    <m/>
    <s v="Homme"/>
    <n v="38"/>
  </r>
  <r>
    <s v="191214-005"/>
    <n v="2"/>
    <s v="Beloeil"/>
    <d v="2019-12-14T00:00:00"/>
    <d v="2019-12-14T00:00:00"/>
    <s v="10h56"/>
    <s v="ACCÈS"/>
    <x v="0"/>
    <s v="Non"/>
    <m/>
    <s v="Homme"/>
    <n v="48"/>
  </r>
  <r>
    <s v="191214-021"/>
    <n v="2"/>
    <s v="Beloeil"/>
    <d v="2019-12-14T00:00:00"/>
    <d v="2019-12-14T00:00:00"/>
    <m/>
    <s v="ACCÈS"/>
    <x v="1"/>
    <s v="Non"/>
    <m/>
    <s v="Homme"/>
    <n v="24"/>
  </r>
  <r>
    <s v="191213-027"/>
    <n v="2"/>
    <s v="Beloeil"/>
    <d v="2019-12-13T00:00:00"/>
    <d v="2019-12-13T00:00:00"/>
    <s v="18h00"/>
    <s v="ACCÈS"/>
    <x v="2"/>
    <s v="Oui"/>
    <n v="40"/>
    <s v="Femme"/>
    <n v="21"/>
  </r>
  <r>
    <s v="191213-009"/>
    <n v="2"/>
    <s v="Beloeil"/>
    <d v="2019-12-13T00:00:00"/>
    <d v="2019-12-13T00:00:00"/>
    <s v="10h40"/>
    <s v="ACCÈS"/>
    <x v="0"/>
    <s v="Non"/>
    <m/>
    <s v="Homme"/>
    <n v="49"/>
  </r>
  <r>
    <s v="191212-033"/>
    <n v="2"/>
    <s v="Beloeil"/>
    <d v="2019-12-12T00:00:00"/>
    <d v="2019-12-12T00:00:00"/>
    <s v="23h45"/>
    <s v="ACCÈS"/>
    <x v="1"/>
    <s v="Non"/>
    <m/>
    <s v="Femme"/>
    <n v="66"/>
  </r>
  <r>
    <s v="191209-022"/>
    <n v="2"/>
    <s v="Beloeil"/>
    <d v="2019-12-09T00:00:00"/>
    <d v="2019-12-09T00:00:00"/>
    <s v="15h15"/>
    <m/>
    <x v="2"/>
    <s v="Oui"/>
    <n v="45"/>
    <s v="Femme"/>
    <n v="15"/>
  </r>
  <r>
    <s v="191209-021"/>
    <n v="2"/>
    <s v="Beloeil"/>
    <d v="2019-12-09T00:00:00"/>
    <d v="2019-12-09T00:00:00"/>
    <s v="16h35"/>
    <s v="ACCÈS"/>
    <x v="2"/>
    <s v="Oui"/>
    <m/>
    <s v="Homme"/>
    <n v="42"/>
  </r>
  <r>
    <s v="191208-006"/>
    <n v="2"/>
    <s v="Beloeil"/>
    <d v="2019-12-08T00:00:00"/>
    <d v="2019-12-08T00:00:00"/>
    <s v="11h45"/>
    <s v="ACCÈS"/>
    <x v="0"/>
    <s v="Non"/>
    <m/>
    <s v="Homme"/>
    <n v="54"/>
  </r>
  <r>
    <s v="191204-010"/>
    <n v="2"/>
    <s v="Beloeil"/>
    <d v="2019-12-04T00:00:00"/>
    <d v="2019-12-04T00:00:00"/>
    <s v="11h00"/>
    <s v="ACCÈS"/>
    <x v="0"/>
    <s v="Non"/>
    <m/>
    <s v="Homme"/>
    <n v="29"/>
  </r>
  <r>
    <s v="191202-009"/>
    <n v="2"/>
    <s v="Beloeil"/>
    <d v="2019-12-02T00:00:00"/>
    <d v="2019-12-02T00:00:00"/>
    <s v="12h30"/>
    <s v="DPJ/CAFE"/>
    <x v="0"/>
    <s v="Non"/>
    <m/>
    <s v="Homme"/>
    <n v="16"/>
  </r>
  <r>
    <s v="191128-026"/>
    <n v="2"/>
    <s v="Beloeil"/>
    <d v="2019-11-28T00:00:00"/>
    <d v="2019-11-28T00:00:00"/>
    <s v="17h15"/>
    <s v="ACCÈS"/>
    <x v="7"/>
    <s v="Non"/>
    <m/>
    <s v="Femme"/>
    <n v="42"/>
  </r>
  <r>
    <s v="191128-045"/>
    <n v="2"/>
    <s v="Beloeil"/>
    <d v="2019-11-28T00:00:00"/>
    <d v="2019-11-28T00:00:00"/>
    <s v="19h30"/>
    <s v="ACCÈS"/>
    <x v="0"/>
    <s v="Non"/>
    <m/>
    <s v="Homme"/>
    <n v="58"/>
  </r>
  <r>
    <s v="191117-009"/>
    <n v="2"/>
    <s v="Beloeil"/>
    <d v="2019-11-17T00:00:00"/>
    <d v="2019-11-17T00:00:00"/>
    <s v="12h25"/>
    <s v="ACCÈS"/>
    <x v="2"/>
    <s v="Oui"/>
    <n v="36"/>
    <s v="Homme"/>
    <n v="28"/>
  </r>
  <r>
    <s v="191116-015"/>
    <n v="2"/>
    <s v="Beloeil"/>
    <d v="2019-11-16T00:00:00"/>
    <d v="2019-11-16T00:00:00"/>
    <s v="16h15"/>
    <s v="ACCÈS"/>
    <x v="0"/>
    <s v="Non"/>
    <m/>
    <s v="Homme"/>
    <n v="28"/>
  </r>
  <r>
    <s v="191110-007"/>
    <n v="2"/>
    <s v="Beloeil"/>
    <d v="2019-11-10T00:00:00"/>
    <d v="2019-11-10T00:00:00"/>
    <s v="08h40"/>
    <s v="ACCÈS"/>
    <x v="0"/>
    <s v="Non"/>
    <m/>
    <s v="Homme"/>
    <n v="40"/>
  </r>
  <r>
    <s v="191107-021"/>
    <n v="2"/>
    <s v="Beloeil"/>
    <d v="2019-11-07T00:00:00"/>
    <d v="2019-11-07T00:00:00"/>
    <s v="17h18"/>
    <s v="DPJ/CAFE"/>
    <x v="2"/>
    <s v="Oui"/>
    <n v="30"/>
    <s v="Femme"/>
    <n v="17"/>
  </r>
  <r>
    <s v="191107-034"/>
    <n v="2"/>
    <s v="Beloeil"/>
    <d v="2019-11-07T00:00:00"/>
    <d v="2019-11-07T00:00:00"/>
    <s v="21H31"/>
    <s v="ACCÈS"/>
    <x v="2"/>
    <s v="Oui"/>
    <n v="49"/>
    <s v="Femme"/>
    <n v="48"/>
  </r>
  <r>
    <s v="191106-017"/>
    <n v="2"/>
    <s v="Beloeil"/>
    <d v="2019-11-06T00:00:00"/>
    <d v="2019-11-06T00:00:00"/>
    <s v="14h45"/>
    <s v="DPJ/CAFE"/>
    <x v="9"/>
    <s v="Non"/>
    <m/>
    <s v="Femme"/>
    <n v="17"/>
  </r>
  <r>
    <s v="191105-030A"/>
    <n v="2"/>
    <s v="Beloeil"/>
    <d v="2019-11-05T00:00:00"/>
    <d v="2019-11-05T00:00:00"/>
    <s v="23H20"/>
    <s v="DPJ/CAFE"/>
    <x v="9"/>
    <s v="Non"/>
    <m/>
    <s v="Femme"/>
    <n v="17"/>
  </r>
  <r>
    <s v="191027-030"/>
    <n v="2"/>
    <s v="Beloeil"/>
    <d v="2019-10-27T00:00:00"/>
    <d v="2019-10-27T00:00:00"/>
    <s v="00h00"/>
    <s v="ACCÈS"/>
    <x v="5"/>
    <s v="Oui"/>
    <n v="25"/>
    <s v="Femme"/>
    <n v="18"/>
  </r>
  <r>
    <s v="191023-032"/>
    <n v="2"/>
    <s v="Beloeil"/>
    <d v="2019-10-23T00:00:00"/>
    <d v="2019-10-23T00:00:00"/>
    <s v="22h14"/>
    <s v="ACCÈS"/>
    <x v="2"/>
    <s v="Oui"/>
    <n v="35"/>
    <s v="Femme"/>
    <n v="48"/>
  </r>
  <r>
    <s v="191022-038"/>
    <n v="2"/>
    <s v="Beloeil"/>
    <d v="2019-10-21T00:00:00"/>
    <d v="2019-10-21T00:00:00"/>
    <s v="23h30"/>
    <s v="ACCÈS"/>
    <x v="0"/>
    <s v="Non"/>
    <m/>
    <s v="Homme"/>
    <n v="30"/>
  </r>
  <r>
    <s v="191019-036"/>
    <n v="2"/>
    <s v="Beloeil"/>
    <d v="2019-10-19T00:00:00"/>
    <d v="2019-10-19T00:00:00"/>
    <s v="23h36"/>
    <s v="ACCÈS"/>
    <x v="0"/>
    <s v="Non"/>
    <m/>
    <s v="Homme"/>
    <n v="29"/>
  </r>
  <r>
    <s v="191015-009"/>
    <n v="2"/>
    <s v="Beloeil"/>
    <d v="2019-10-15T00:00:00"/>
    <d v="2019-10-15T00:00:00"/>
    <s v="09h30"/>
    <s v="ACCÈS"/>
    <x v="6"/>
    <s v="Oui"/>
    <n v="28"/>
    <s v="Femme"/>
    <n v="74"/>
  </r>
  <r>
    <s v="191006-018"/>
    <n v="2"/>
    <s v="Beloeil"/>
    <d v="2019-10-06T00:00:00"/>
    <d v="2019-10-06T00:00:00"/>
    <s v="20h35"/>
    <s v="ACCÈS"/>
    <x v="2"/>
    <s v="Oui"/>
    <n v="20"/>
    <s v="Homme"/>
    <n v="24"/>
  </r>
  <r>
    <s v="191005-017"/>
    <n v="2"/>
    <s v="Beloeil"/>
    <d v="2019-10-05T00:00:00"/>
    <d v="2019-10-05T00:00:00"/>
    <s v="16h31"/>
    <s v="ACCÈS"/>
    <x v="0"/>
    <s v="Non"/>
    <m/>
    <s v="Femme"/>
    <n v="53"/>
  </r>
  <r>
    <s v="191002-030"/>
    <n v="2"/>
    <s v="Beloeil"/>
    <d v="2019-10-02T00:00:00"/>
    <d v="2019-10-02T00:00:00"/>
    <s v="20h10"/>
    <s v="ACCÈS"/>
    <x v="2"/>
    <s v="Oui"/>
    <n v="25"/>
    <s v="Femme"/>
    <n v="53"/>
  </r>
  <r>
    <s v="190926-022"/>
    <n v="2"/>
    <s v="Beloeil"/>
    <d v="2019-09-26T00:00:00"/>
    <d v="2019-09-26T00:00:00"/>
    <s v="16h30"/>
    <s v="ACCÈS"/>
    <x v="1"/>
    <s v="Non"/>
    <m/>
    <s v="Homme"/>
    <n v="27"/>
  </r>
  <r>
    <s v="190926-03"/>
    <n v="2"/>
    <s v="Beloeil"/>
    <d v="2019-09-26T00:00:00"/>
    <d v="2019-09-26T00:00:00"/>
    <s v="20h30"/>
    <m/>
    <x v="4"/>
    <s v="Oui"/>
    <n v="26"/>
    <s v="Homme"/>
    <n v="32"/>
  </r>
  <r>
    <s v="190920-016"/>
    <n v="2"/>
    <s v="Beloeil"/>
    <d v="2019-09-20T00:00:00"/>
    <d v="2019-09-20T00:00:00"/>
    <s v="13h23"/>
    <s v="ACCÈS"/>
    <x v="1"/>
    <s v="Non"/>
    <m/>
    <s v="Femme"/>
    <n v="27"/>
  </r>
  <r>
    <s v="190916-035"/>
    <n v="2"/>
    <s v="Beloeil"/>
    <d v="2019-09-16T00:00:00"/>
    <d v="2019-09-16T00:00:00"/>
    <s v="23h00"/>
    <m/>
    <x v="3"/>
    <s v="Oui"/>
    <n v="30"/>
    <s v="Femme"/>
    <n v="48"/>
  </r>
  <r>
    <s v="190915-005"/>
    <n v="2"/>
    <s v="Beloeil"/>
    <d v="2019-09-15T00:00:00"/>
    <d v="2019-09-15T00:00:00"/>
    <s v="07h40"/>
    <m/>
    <x v="2"/>
    <s v="Oui"/>
    <n v="30"/>
    <s v="Homme"/>
    <n v="76"/>
  </r>
  <r>
    <s v="190910-019"/>
    <n v="2"/>
    <s v="Beloeil"/>
    <d v="2019-09-10T00:00:00"/>
    <d v="2019-09-10T00:00:00"/>
    <s v="16h05"/>
    <s v="CCPSHRR"/>
    <x v="0"/>
    <s v="Non"/>
    <m/>
    <s v="Femme"/>
    <n v="53"/>
  </r>
  <r>
    <s v="190907-019"/>
    <n v="2"/>
    <s v="Beloeil"/>
    <d v="2019-09-07T00:00:00"/>
    <d v="2019-09-07T00:00:00"/>
    <s v="13h45"/>
    <m/>
    <x v="3"/>
    <s v="Oui"/>
    <n v="43"/>
    <s v="Homme"/>
    <n v="66"/>
  </r>
  <r>
    <s v="190904-025"/>
    <n v="2"/>
    <s v="Beloeil"/>
    <d v="2019-09-04T00:00:00"/>
    <d v="2019-09-04T00:00:00"/>
    <s v="20h15"/>
    <m/>
    <x v="2"/>
    <s v="Oui"/>
    <n v="38"/>
    <s v="Homme"/>
    <n v="33"/>
  </r>
  <r>
    <s v="190903-033"/>
    <n v="2"/>
    <s v="Beloeil"/>
    <d v="2019-09-03T00:00:00"/>
    <d v="2019-09-03T00:00:00"/>
    <s v="16h20"/>
    <m/>
    <x v="0"/>
    <s v="Non"/>
    <m/>
    <s v="Femme"/>
    <n v="23"/>
  </r>
  <r>
    <s v="190901-025"/>
    <n v="2"/>
    <s v="Beloeil"/>
    <d v="2019-09-01T00:00:00"/>
    <d v="2019-09-01T00:00:00"/>
    <s v="16h55"/>
    <m/>
    <x v="3"/>
    <s v="Oui"/>
    <n v="47"/>
    <s v="Homme"/>
    <n v="24"/>
  </r>
  <r>
    <s v="190823-028"/>
    <n v="2"/>
    <s v="Beloeil"/>
    <d v="2019-08-28T00:00:00"/>
    <d v="2019-08-28T00:00:00"/>
    <s v="18h20"/>
    <m/>
    <x v="3"/>
    <s v="Oui"/>
    <m/>
    <s v="Femme"/>
    <n v="42"/>
  </r>
  <r>
    <s v="190826-035"/>
    <n v="2"/>
    <s v="Beloeil"/>
    <d v="2019-08-26T00:00:00"/>
    <d v="2019-08-26T00:00:00"/>
    <s v="02h00"/>
    <m/>
    <x v="2"/>
    <s v="Oui"/>
    <n v="48"/>
    <s v="Homme"/>
    <n v="15"/>
  </r>
  <r>
    <s v="190826-017"/>
    <n v="2"/>
    <s v="Beloeil"/>
    <d v="2019-08-26T00:00:00"/>
    <d v="2019-08-26T00:00:00"/>
    <s v="15h30"/>
    <s v="DPJ/CAFE"/>
    <x v="1"/>
    <s v="Non"/>
    <m/>
    <s v="Homme"/>
    <n v="9"/>
  </r>
  <r>
    <s v="190821-002"/>
    <n v="2"/>
    <s v="Beloeil"/>
    <d v="2019-08-21T00:00:00"/>
    <d v="2019-08-21T00:00:00"/>
    <s v="02h20"/>
    <m/>
    <x v="7"/>
    <s v="Oui"/>
    <n v="27"/>
    <s v="Femme"/>
    <n v="25"/>
  </r>
  <r>
    <s v="190819-012"/>
    <n v="2"/>
    <s v="Beloeil"/>
    <d v="2019-08-20T00:00:00"/>
    <d v="2019-08-20T00:00:00"/>
    <s v="08h00"/>
    <s v="ACCÈS"/>
    <x v="0"/>
    <s v="Non"/>
    <m/>
    <s v="Homme"/>
    <n v="57"/>
  </r>
  <r>
    <s v="180816-005"/>
    <n v="2"/>
    <s v="Beloeil"/>
    <d v="2019-08-16T00:00:00"/>
    <d v="2019-08-16T00:00:00"/>
    <s v="06h45"/>
    <m/>
    <x v="5"/>
    <s v="Oui"/>
    <n v="50"/>
    <s v="Femme"/>
    <n v="29"/>
  </r>
  <r>
    <s v="190816-030"/>
    <n v="2"/>
    <s v="Beloeil"/>
    <d v="2019-08-16T00:00:00"/>
    <d v="2019-08-16T00:00:00"/>
    <s v="15h30"/>
    <s v="DIVERS"/>
    <x v="2"/>
    <s v="Oui"/>
    <m/>
    <s v="Femme"/>
    <n v="51"/>
  </r>
  <r>
    <s v="190808-021"/>
    <n v="2"/>
    <s v="Beloeil"/>
    <d v="2019-08-08T00:00:00"/>
    <d v="2019-08-08T00:00:00"/>
    <s v="17h45"/>
    <m/>
    <x v="2"/>
    <s v="Oui"/>
    <n v="40"/>
    <s v="Femme"/>
    <n v="57"/>
  </r>
  <r>
    <s v="190802-002"/>
    <n v="2"/>
    <s v="Beloeil"/>
    <d v="2019-08-02T00:00:00"/>
    <d v="2019-08-02T00:00:00"/>
    <s v="03h30"/>
    <m/>
    <x v="7"/>
    <s v="Oui"/>
    <n v="50"/>
    <s v="Homme"/>
    <n v="40"/>
  </r>
  <r>
    <s v="190731-030"/>
    <n v="2"/>
    <s v="Beloeil"/>
    <d v="2019-07-31T00:00:00"/>
    <d v="2019-07-31T00:00:00"/>
    <s v="21h12"/>
    <m/>
    <x v="2"/>
    <s v="Oui"/>
    <n v="70"/>
    <s v="Femme"/>
    <n v="17"/>
  </r>
  <r>
    <s v="190728-019"/>
    <n v="2"/>
    <s v="Beloeil"/>
    <d v="2019-07-28T00:00:00"/>
    <d v="2019-07-28T00:00:00"/>
    <s v="17h21"/>
    <m/>
    <x v="2"/>
    <s v="Oui"/>
    <n v="22"/>
    <s v="Homme"/>
    <n v="30"/>
  </r>
  <r>
    <s v="190717-023"/>
    <n v="2"/>
    <s v="Beloeil"/>
    <d v="2019-07-17T00:00:00"/>
    <d v="2019-07-17T00:00:00"/>
    <s v="14h55"/>
    <m/>
    <x v="3"/>
    <s v="Oui"/>
    <n v="52"/>
    <s v="Homme"/>
    <n v="55"/>
  </r>
  <r>
    <s v="190715-002"/>
    <n v="2"/>
    <s v="Beloeil"/>
    <d v="2019-07-15T00:00:00"/>
    <d v="2019-07-15T00:00:00"/>
    <s v="02h45"/>
    <m/>
    <x v="2"/>
    <s v="Oui"/>
    <n v="24"/>
    <s v="Homme"/>
    <n v="39"/>
  </r>
  <r>
    <s v="190712-005"/>
    <n v="2"/>
    <s v="Beloeil"/>
    <d v="2019-07-12T00:00:00"/>
    <d v="2019-07-12T00:00:00"/>
    <s v="03H53"/>
    <m/>
    <x v="2"/>
    <s v="Oui"/>
    <n v="19"/>
    <s v="Homme"/>
    <n v="22"/>
  </r>
  <r>
    <s v="190711-028"/>
    <n v="2"/>
    <s v="Beloeil"/>
    <d v="2019-07-11T00:00:00"/>
    <d v="2019-07-11T00:00:00"/>
    <s v="19h26"/>
    <m/>
    <x v="2"/>
    <s v="Oui"/>
    <n v="31"/>
    <s v="Femme"/>
    <n v="40"/>
  </r>
  <r>
    <s v="190709-028"/>
    <n v="2"/>
    <s v="Beloeil"/>
    <d v="2019-07-09T00:00:00"/>
    <d v="2019-07-09T00:00:00"/>
    <s v="21h15"/>
    <m/>
    <x v="5"/>
    <s v="Oui"/>
    <n v="26"/>
    <s v="Femme"/>
    <n v="57"/>
  </r>
  <r>
    <s v="190629-006"/>
    <n v="2"/>
    <s v="Beloeil"/>
    <d v="2019-06-29T00:00:00"/>
    <d v="2019-06-29T00:00:00"/>
    <s v="04H46"/>
    <m/>
    <x v="7"/>
    <s v="Oui"/>
    <n v="51"/>
    <s v="Homme"/>
    <n v="19"/>
  </r>
  <r>
    <s v="190628-002"/>
    <n v="2"/>
    <s v="Beloeil"/>
    <d v="2019-06-28T00:00:00"/>
    <d v="2019-06-28T00:00:00"/>
    <s v="01H40"/>
    <m/>
    <x v="2"/>
    <s v="Oui"/>
    <s v="1H54"/>
    <s v="Homme"/>
    <n v="33"/>
  </r>
  <r>
    <s v="190626-038"/>
    <n v="2"/>
    <s v="Beloeil"/>
    <d v="2019-06-26T00:00:00"/>
    <d v="2019-06-26T00:00:00"/>
    <s v="22h44"/>
    <m/>
    <x v="7"/>
    <s v="Oui"/>
    <n v="25"/>
    <s v="Homme"/>
    <n v="20"/>
  </r>
  <r>
    <s v="190625-022"/>
    <n v="2"/>
    <s v="Beloeil"/>
    <d v="2019-06-25T00:00:00"/>
    <d v="2019-06-25T00:00:00"/>
    <s v="17h20"/>
    <m/>
    <x v="2"/>
    <s v="Oui"/>
    <n v="40"/>
    <s v="Homme"/>
    <n v="39"/>
  </r>
  <r>
    <s v="190621-023a"/>
    <n v="2"/>
    <s v="Beloeil"/>
    <d v="2019-06-21T00:00:00"/>
    <d v="2019-06-21T00:00:00"/>
    <s v="15h33"/>
    <m/>
    <x v="2"/>
    <s v="Oui"/>
    <n v="26"/>
    <s v="Homme"/>
    <n v="88"/>
  </r>
  <r>
    <s v="190613-029"/>
    <n v="2"/>
    <s v="Beloeil"/>
    <d v="2019-06-13T00:00:00"/>
    <d v="2019-06-13T00:00:00"/>
    <s v="17h27"/>
    <m/>
    <x v="5"/>
    <s v="Oui"/>
    <n v="21"/>
    <s v="Femme"/>
    <n v="55"/>
  </r>
  <r>
    <s v="190611-046"/>
    <n v="2"/>
    <s v="Beloeil"/>
    <d v="2019-06-11T00:00:00"/>
    <d v="2019-06-11T00:00:00"/>
    <s v="20H57"/>
    <s v="DPJ/CAFE"/>
    <x v="0"/>
    <s v="Non"/>
    <m/>
    <s v="Homme"/>
    <n v="15"/>
  </r>
  <r>
    <s v="190607-015"/>
    <n v="2"/>
    <s v="Beloeil"/>
    <d v="2019-06-07T00:00:00"/>
    <d v="2019-06-07T00:00:00"/>
    <s v="10h40"/>
    <m/>
    <x v="2"/>
    <s v="Oui"/>
    <n v="65"/>
    <s v="Homme"/>
    <n v="41"/>
  </r>
  <r>
    <s v="190604-029"/>
    <n v="2"/>
    <s v="Beloeil"/>
    <d v="2019-06-04T00:00:00"/>
    <d v="2019-06-04T00:00:00"/>
    <s v="17h28"/>
    <m/>
    <x v="2"/>
    <s v="Oui"/>
    <n v="40"/>
    <s v="Homme"/>
    <n v="41"/>
  </r>
  <r>
    <s v="190601-021"/>
    <n v="2"/>
    <s v="Beloeil"/>
    <d v="2019-06-01T00:00:00"/>
    <d v="2019-06-01T00:00:00"/>
    <s v="20h35"/>
    <m/>
    <x v="2"/>
    <s v="Oui"/>
    <n v="40"/>
    <s v="Homme"/>
    <n v="47"/>
  </r>
  <r>
    <s v="190531-035"/>
    <n v="2"/>
    <s v="Beloeil"/>
    <d v="2019-05-31T00:00:00"/>
    <d v="2019-05-31T00:00:00"/>
    <s v="21h19"/>
    <s v="DPJ/CAFE"/>
    <x v="0"/>
    <s v="Non"/>
    <m/>
    <s v="Femme"/>
    <n v="15"/>
  </r>
  <r>
    <s v="190527-020"/>
    <n v="2"/>
    <s v="Beloeil"/>
    <d v="2019-05-27T00:00:00"/>
    <d v="2019-05-27T00:00:00"/>
    <s v="20h25"/>
    <m/>
    <x v="2"/>
    <s v="Oui"/>
    <n v="48"/>
    <s v="Femme"/>
    <n v="23"/>
  </r>
  <r>
    <s v="190527-010"/>
    <n v="2"/>
    <s v="Beloeil"/>
    <d v="2019-05-27T00:00:00"/>
    <d v="2019-05-27T00:00:00"/>
    <s v="14h07"/>
    <m/>
    <x v="4"/>
    <s v="Oui"/>
    <n v="61"/>
    <s v="Homme"/>
    <n v="32"/>
  </r>
  <r>
    <s v="190525-006"/>
    <n v="2"/>
    <s v="Beloeil"/>
    <d v="2019-05-25T00:00:00"/>
    <d v="2019-05-25T00:00:00"/>
    <s v="07h26"/>
    <m/>
    <x v="0"/>
    <s v="Oui"/>
    <m/>
    <s v="Femme"/>
    <n v="65"/>
  </r>
  <r>
    <s v="190524-029"/>
    <n v="2"/>
    <s v="Beloeil"/>
    <d v="2019-05-24T00:00:00"/>
    <d v="2019-05-24T00:00:00"/>
    <s v="19h40"/>
    <m/>
    <x v="3"/>
    <s v="Oui"/>
    <n v="33"/>
    <s v="Femme"/>
    <n v="55"/>
  </r>
  <r>
    <s v="190518-018"/>
    <n v="2"/>
    <s v="Beloeil"/>
    <d v="2019-05-18T00:00:00"/>
    <d v="2019-05-18T00:00:00"/>
    <s v="20h54"/>
    <m/>
    <x v="2"/>
    <s v="Oui"/>
    <n v="20"/>
    <s v="Homme"/>
    <n v="47"/>
  </r>
  <r>
    <s v="190511-017"/>
    <n v="2"/>
    <s v="Beloeil"/>
    <d v="2019-05-11T00:00:00"/>
    <d v="2019-05-11T00:00:00"/>
    <s v="17h27"/>
    <m/>
    <x v="2"/>
    <s v="Oui"/>
    <n v="20"/>
    <s v="Homme"/>
    <n v="66"/>
  </r>
  <r>
    <s v="190510-001"/>
    <n v="2"/>
    <s v="Beloeil"/>
    <d v="2019-05-10T00:00:00"/>
    <d v="2019-05-10T00:00:00"/>
    <s v="04h06"/>
    <m/>
    <x v="2"/>
    <s v="Oui"/>
    <m/>
    <s v="Femme"/>
    <n v="48"/>
  </r>
  <r>
    <s v="190510-004"/>
    <n v="2"/>
    <s v="Beloeil"/>
    <d v="2019-05-10T00:00:00"/>
    <d v="2019-05-10T00:00:00"/>
    <s v="07h56"/>
    <m/>
    <x v="2"/>
    <s v="Oui"/>
    <n v="26"/>
    <s v="Femme"/>
    <n v="29"/>
  </r>
  <r>
    <s v="190506-043"/>
    <n v="2"/>
    <s v="Beloeil"/>
    <d v="2019-05-06T00:00:00"/>
    <d v="2019-05-06T00:00:00"/>
    <s v="23h10"/>
    <s v="DPJ/CAFE"/>
    <x v="4"/>
    <s v="Non"/>
    <m/>
    <s v="Homme"/>
    <n v="15"/>
  </r>
  <r>
    <s v="190501-011"/>
    <n v="2"/>
    <s v="Beloeil"/>
    <d v="2019-05-02T00:00:00"/>
    <d v="2019-05-02T00:00:00"/>
    <s v="11h38"/>
    <m/>
    <x v="2"/>
    <s v="Oui"/>
    <n v="32"/>
    <s v="Homme"/>
    <n v="47"/>
  </r>
  <r>
    <s v="190429-008"/>
    <n v="2"/>
    <s v="Beloeil"/>
    <d v="2019-04-29T00:00:00"/>
    <d v="2019-04-29T00:00:00"/>
    <s v="10h22"/>
    <m/>
    <x v="7"/>
    <m/>
    <m/>
    <s v="Homme"/>
    <n v="35"/>
  </r>
  <r>
    <s v="190428-013"/>
    <n v="2"/>
    <s v="Beloeil"/>
    <d v="2019-04-28T00:00:00"/>
    <d v="2019-04-28T00:00:00"/>
    <s v="18h13"/>
    <s v="ACCÈS"/>
    <x v="1"/>
    <s v="Non"/>
    <m/>
    <s v="Homme"/>
    <n v="28"/>
  </r>
  <r>
    <s v="190427-002"/>
    <n v="2"/>
    <s v="Beloeil"/>
    <d v="2019-04-27T00:00:00"/>
    <d v="2019-04-27T00:00:00"/>
    <s v="01h00"/>
    <m/>
    <x v="3"/>
    <s v="Oui"/>
    <n v="30"/>
    <s v="Homme"/>
    <n v="60"/>
  </r>
  <r>
    <s v="190426-011"/>
    <n v="2"/>
    <s v="Beloeil"/>
    <d v="2019-04-26T00:00:00"/>
    <d v="2019-04-26T00:00:00"/>
    <s v="11h23"/>
    <m/>
    <x v="2"/>
    <s v="Oui"/>
    <n v="22"/>
    <s v="Homme"/>
    <n v="49"/>
  </r>
  <r>
    <s v="190421-023"/>
    <n v="2"/>
    <s v="Beloeil"/>
    <d v="2019-04-21T00:00:00"/>
    <d v="2019-04-21T00:00:00"/>
    <s v="19h00"/>
    <m/>
    <x v="2"/>
    <s v="Oui"/>
    <s v="?"/>
    <s v="Homme"/>
    <n v="24"/>
  </r>
  <r>
    <s v="190420-019"/>
    <n v="2"/>
    <s v="Beloeil"/>
    <d v="2019-04-20T00:00:00"/>
    <d v="2019-04-20T00:00:00"/>
    <s v="16h55"/>
    <m/>
    <x v="0"/>
    <s v="Non"/>
    <m/>
    <s v="Femme"/>
    <n v="56"/>
  </r>
  <r>
    <s v="190418-021"/>
    <n v="2"/>
    <s v="Beloeil"/>
    <d v="2019-04-18T00:00:00"/>
    <d v="2019-04-18T00:00:00"/>
    <s v="17h35"/>
    <m/>
    <x v="2"/>
    <s v="Oui"/>
    <s v="?"/>
    <s v="Femme"/>
    <n v="33"/>
  </r>
  <r>
    <s v="190417-022"/>
    <n v="2"/>
    <s v="Beloeil"/>
    <d v="2019-04-18T00:00:00"/>
    <d v="2019-04-18T00:00:00"/>
    <s v="18h16"/>
    <m/>
    <x v="2"/>
    <s v="Oui"/>
    <n v="52"/>
    <s v="Femme"/>
    <n v="49"/>
  </r>
  <r>
    <s v="190417-006"/>
    <n v="2"/>
    <s v="Beloeil"/>
    <d v="2019-04-17T00:00:00"/>
    <d v="2019-04-17T00:00:00"/>
    <s v="10h00"/>
    <m/>
    <x v="2"/>
    <s v="Oui"/>
    <n v="45"/>
    <s v="Homme"/>
    <n v="20"/>
  </r>
  <r>
    <s v="190412-030"/>
    <n v="2"/>
    <s v="Beloeil"/>
    <d v="2019-04-12T00:00:00"/>
    <d v="2019-04-12T00:00:00"/>
    <s v="23h06"/>
    <m/>
    <x v="2"/>
    <s v="Non"/>
    <m/>
    <s v="Femme"/>
    <n v="56"/>
  </r>
  <r>
    <s v="190411-025"/>
    <n v="2"/>
    <s v="Beloeil"/>
    <d v="2019-04-11T00:00:00"/>
    <d v="2019-04-11T00:00:00"/>
    <s v="22h23"/>
    <m/>
    <x v="2"/>
    <s v="Oui"/>
    <n v="27"/>
    <s v="Homme"/>
    <n v="32"/>
  </r>
  <r>
    <s v="190403-014"/>
    <n v="2"/>
    <s v="Beloeil"/>
    <d v="2019-04-03T00:00:00"/>
    <d v="2019-04-03T00:00:00"/>
    <s v="14h00"/>
    <s v="DPJ/CAFE"/>
    <x v="1"/>
    <s v="Non"/>
    <m/>
    <s v="Femme"/>
    <n v="13"/>
  </r>
  <r>
    <s v="190331-011"/>
    <n v="2"/>
    <s v="Beloeil"/>
    <d v="2019-03-31T00:00:00"/>
    <d v="2019-03-31T00:00:00"/>
    <s v="20h15"/>
    <m/>
    <x v="2"/>
    <s v="Oui"/>
    <n v="45"/>
    <s v="Femme"/>
    <n v="24"/>
  </r>
  <r>
    <s v="190329-001"/>
    <n v="2"/>
    <s v="Beloeil"/>
    <d v="2019-03-29T00:00:00"/>
    <d v="2019-03-29T00:00:00"/>
    <s v="01h11"/>
    <m/>
    <x v="0"/>
    <s v="Non"/>
    <m/>
    <s v="Homme"/>
    <n v="38"/>
  </r>
  <r>
    <s v="190324-022"/>
    <n v="2"/>
    <s v="Beloeil"/>
    <d v="2019-03-24T00:00:00"/>
    <d v="2019-03-24T00:00:00"/>
    <s v="23h40"/>
    <m/>
    <x v="5"/>
    <s v="Oui"/>
    <n v="15"/>
    <s v="Femme"/>
    <n v="33"/>
  </r>
  <r>
    <s v="190323-003"/>
    <n v="2"/>
    <s v="Beloeil"/>
    <d v="2019-03-23T00:00:00"/>
    <d v="2019-03-23T00:00:00"/>
    <s v="01h13"/>
    <m/>
    <x v="3"/>
    <s v="Oui"/>
    <n v="50"/>
    <s v="Femme"/>
    <n v="48"/>
  </r>
  <r>
    <s v="190304-032"/>
    <n v="2"/>
    <s v="Beloeil"/>
    <d v="2019-03-06T00:00:00"/>
    <d v="2019-03-06T00:00:00"/>
    <s v="23h30"/>
    <m/>
    <x v="2"/>
    <s v="Oui"/>
    <n v="85"/>
    <s v="Homme"/>
    <n v="19"/>
  </r>
  <r>
    <s v="190302-004"/>
    <n v="2"/>
    <s v="Beloeil"/>
    <d v="2019-03-05T00:00:00"/>
    <d v="2019-03-05T00:00:00"/>
    <s v="04h20"/>
    <m/>
    <x v="5"/>
    <s v="Oui"/>
    <n v="71"/>
    <s v="Femme"/>
    <n v="35"/>
  </r>
  <r>
    <s v="190206-015"/>
    <n v="2"/>
    <s v="Beloeil"/>
    <d v="2019-02-06T00:00:00"/>
    <d v="2019-02-06T00:00:00"/>
    <s v="12h00"/>
    <s v="CCPSHRR"/>
    <x v="1"/>
    <s v="Non"/>
    <m/>
    <s v="Femme"/>
    <n v="28"/>
  </r>
  <r>
    <s v="190204-032"/>
    <n v="2"/>
    <s v="Beloeil"/>
    <d v="2019-02-04T00:00:00"/>
    <d v="2019-02-04T00:00:00"/>
    <s v="22h30"/>
    <m/>
    <x v="2"/>
    <s v="Oui"/>
    <n v="12"/>
    <s v="Homme"/>
    <n v="37"/>
  </r>
  <r>
    <s v="190127-08"/>
    <n v="2"/>
    <s v="Beloeil"/>
    <d v="2019-01-27T00:00:00"/>
    <d v="2019-01-27T00:00:00"/>
    <s v="13h45"/>
    <m/>
    <x v="7"/>
    <s v="Oui"/>
    <n v="40"/>
    <s v="Femme"/>
    <n v="19"/>
  </r>
  <r>
    <s v="190125-021"/>
    <n v="2"/>
    <s v="Beloeil"/>
    <d v="2019-01-25T00:00:00"/>
    <d v="2019-01-25T00:00:00"/>
    <s v="16h40"/>
    <m/>
    <x v="2"/>
    <s v="Oui"/>
    <n v="39"/>
    <s v="Homme"/>
    <n v="32"/>
  </r>
  <r>
    <s v="191230-014"/>
    <n v="2"/>
    <s v="McMasterville"/>
    <d v="2019-12-30T00:00:00"/>
    <d v="2019-12-30T00:00:00"/>
    <s v="16h30"/>
    <s v="ACCÈS"/>
    <x v="1"/>
    <s v="Non"/>
    <m/>
    <s v="Homme"/>
    <n v="27"/>
  </r>
  <r>
    <s v="191224-016a"/>
    <n v="2"/>
    <s v="McMasterville"/>
    <d v="2019-12-24T00:00:00"/>
    <d v="2019-12-24T00:00:00"/>
    <s v="22h00"/>
    <s v="ACCÈS"/>
    <x v="2"/>
    <s v="Oui"/>
    <n v="32"/>
    <s v="Femme"/>
    <n v="34"/>
  </r>
  <r>
    <s v="191217-035"/>
    <n v="2"/>
    <s v="McMasterville"/>
    <d v="2019-12-17T00:00:00"/>
    <d v="2019-12-17T00:00:00"/>
    <s v="22H10"/>
    <s v="ACCÈS"/>
    <x v="0"/>
    <s v="Non"/>
    <m/>
    <s v="Homme"/>
    <n v="27"/>
  </r>
  <r>
    <s v="191213-007"/>
    <n v="2"/>
    <s v="McMasterville"/>
    <d v="2019-12-13T00:00:00"/>
    <d v="2019-12-13T00:00:00"/>
    <s v="10h08"/>
    <s v="ACCÈS"/>
    <x v="0"/>
    <s v="Non"/>
    <m/>
    <s v="Femme"/>
    <n v="21"/>
  </r>
  <r>
    <s v="191206-001"/>
    <n v="2"/>
    <s v="McMasterville"/>
    <d v="2019-12-06T00:00:00"/>
    <d v="2019-12-06T00:00:00"/>
    <s v="03h13"/>
    <s v="ACCÈS"/>
    <x v="0"/>
    <s v="Non"/>
    <m/>
    <s v="Homme"/>
    <n v="24"/>
  </r>
  <r>
    <s v="191109-010"/>
    <n v="2"/>
    <s v="McMasterville"/>
    <d v="2019-11-09T00:00:00"/>
    <d v="2019-11-09T00:00:00"/>
    <s v="09h30"/>
    <s v="ACCÈS"/>
    <x v="2"/>
    <s v="Oui"/>
    <n v="33"/>
    <s v="Homme"/>
    <n v="30"/>
  </r>
  <r>
    <s v="191010-025"/>
    <n v="2"/>
    <s v="McMasterville"/>
    <d v="2019-10-10T00:00:00"/>
    <d v="2019-10-10T00:00:00"/>
    <s v="18h02"/>
    <s v="DPJ/CAFE"/>
    <x v="1"/>
    <s v="Non"/>
    <m/>
    <s v="Homme"/>
    <n v="13"/>
  </r>
  <r>
    <s v="190925-017"/>
    <n v="2"/>
    <s v="McMasterville"/>
    <d v="2019-09-25T00:00:00"/>
    <d v="2019-09-25T00:00:00"/>
    <s v="14h27"/>
    <s v="CCPSHRR"/>
    <x v="6"/>
    <s v="Oui"/>
    <n v="30"/>
    <s v="Homme"/>
    <n v="63"/>
  </r>
  <r>
    <s v="190916-027"/>
    <n v="2"/>
    <s v="McMasterville"/>
    <d v="2019-09-16T00:00:00"/>
    <d v="2019-09-16T00:00:00"/>
    <s v="18h46"/>
    <s v="ACCÈS"/>
    <x v="2"/>
    <s v="Oui"/>
    <n v="25"/>
    <s v="Homme"/>
    <n v="41"/>
  </r>
  <r>
    <s v="190910-028"/>
    <n v="2"/>
    <s v="McMasterville"/>
    <d v="2019-09-10T00:00:00"/>
    <d v="2019-09-10T00:00:00"/>
    <s v="23h45"/>
    <s v="CCPSHRR"/>
    <x v="0"/>
    <s v="Non"/>
    <m/>
    <s v="Femme"/>
    <n v="71"/>
  </r>
  <r>
    <s v="190826-020"/>
    <n v="2"/>
    <s v="McMasterville"/>
    <d v="2019-08-26T00:00:00"/>
    <d v="2019-08-26T00:00:00"/>
    <s v="18h06"/>
    <m/>
    <x v="5"/>
    <s v="Oui"/>
    <m/>
    <s v="Homme"/>
    <n v="30"/>
  </r>
  <r>
    <s v="190825-001"/>
    <n v="2"/>
    <s v="McMasterville"/>
    <d v="2019-08-25T00:00:00"/>
    <d v="2019-08-25T00:00:00"/>
    <s v="00h50"/>
    <m/>
    <x v="3"/>
    <s v="Oui"/>
    <n v="30"/>
    <s v="Homme"/>
    <n v="27"/>
  </r>
  <r>
    <s v="190819-026"/>
    <n v="2"/>
    <s v="McMasterville"/>
    <d v="2019-08-20T00:00:00"/>
    <d v="2019-08-20T00:00:00"/>
    <s v="00h00"/>
    <m/>
    <x v="5"/>
    <s v="Oui"/>
    <n v="33"/>
    <s v="Homme"/>
    <n v="19"/>
  </r>
  <r>
    <s v="190811-003"/>
    <n v="2"/>
    <s v="McMasterville"/>
    <d v="2019-08-11T00:00:00"/>
    <d v="2019-08-11T00:00:00"/>
    <s v="01h42"/>
    <m/>
    <x v="2"/>
    <s v="Oui"/>
    <n v="18"/>
    <s v="Homme"/>
    <n v="37"/>
  </r>
  <r>
    <s v="190810-015"/>
    <n v="2"/>
    <s v="McMasterville"/>
    <d v="2019-08-10T00:00:00"/>
    <d v="2019-08-10T00:00:00"/>
    <s v="19h43"/>
    <m/>
    <x v="2"/>
    <s v="Oui"/>
    <n v="32"/>
    <s v="Homme"/>
    <n v="62"/>
  </r>
  <r>
    <s v="190808-020"/>
    <n v="2"/>
    <s v="McMasterville"/>
    <d v="2019-08-08T00:00:00"/>
    <d v="2019-08-08T00:00:00"/>
    <s v="17h19"/>
    <m/>
    <x v="2"/>
    <s v="Oui"/>
    <n v="32"/>
    <s v="Homme"/>
    <n v="53"/>
  </r>
  <r>
    <s v="190808-022a"/>
    <n v="2"/>
    <s v="McMasterville"/>
    <d v="2019-08-08T00:00:00"/>
    <d v="2019-08-08T00:00:00"/>
    <s v="18h00"/>
    <m/>
    <x v="2"/>
    <s v="Oui"/>
    <n v="46"/>
    <s v="Homme"/>
    <n v="27"/>
  </r>
  <r>
    <s v="190802-006"/>
    <n v="2"/>
    <s v="McMasterville"/>
    <d v="2019-08-02T00:00:00"/>
    <d v="2019-08-02T00:00:00"/>
    <s v="09h23"/>
    <m/>
    <x v="2"/>
    <s v="Oui"/>
    <n v="52"/>
    <s v="Homme"/>
    <n v="62"/>
  </r>
  <r>
    <s v="190801-003"/>
    <n v="2"/>
    <s v="McMasterville"/>
    <d v="2019-08-01T00:00:00"/>
    <d v="2019-08-01T00:00:00"/>
    <s v="2h30"/>
    <m/>
    <x v="2"/>
    <s v="Oui"/>
    <n v="38"/>
    <s v="Homme"/>
    <n v="26"/>
  </r>
  <r>
    <s v="190801-028a"/>
    <n v="2"/>
    <s v="McMasterville"/>
    <d v="2019-08-01T00:00:00"/>
    <d v="2019-08-01T00:00:00"/>
    <s v="20h45"/>
    <s v="ACCÈS"/>
    <x v="2"/>
    <s v="Oui"/>
    <n v="36"/>
    <s v="Homme"/>
    <n v="53"/>
  </r>
  <r>
    <s v="190720-010"/>
    <n v="2"/>
    <s v="McMasterville"/>
    <d v="2019-07-20T00:00:00"/>
    <d v="2019-07-20T00:00:00"/>
    <s v="14h36"/>
    <m/>
    <x v="7"/>
    <s v="Non"/>
    <m/>
    <s v="Femme"/>
    <n v="42"/>
  </r>
  <r>
    <s v="190602-023"/>
    <n v="2"/>
    <s v="McMasterville"/>
    <d v="2019-06-02T00:00:00"/>
    <d v="2019-06-02T00:00:00"/>
    <s v="23h51"/>
    <m/>
    <x v="4"/>
    <s v="Oui"/>
    <n v="45"/>
    <s v="Homme"/>
    <n v="22"/>
  </r>
  <r>
    <s v="190522-013"/>
    <n v="2"/>
    <s v="McMasterville"/>
    <d v="2019-05-22T00:00:00"/>
    <d v="2019-05-22T00:00:00"/>
    <s v="14h20"/>
    <m/>
    <x v="5"/>
    <s v="Oui"/>
    <n v="64"/>
    <s v="Homme"/>
    <n v="30"/>
  </r>
  <r>
    <s v="190514-013"/>
    <n v="2"/>
    <s v="McMasterville"/>
    <d v="2019-05-14T00:00:00"/>
    <d v="2019-05-14T00:00:00"/>
    <s v="12h20"/>
    <m/>
    <x v="2"/>
    <s v="Oui"/>
    <n v="20"/>
    <s v="Homme"/>
    <n v="79"/>
  </r>
  <r>
    <s v="190514-025"/>
    <n v="2"/>
    <s v="McMasterville"/>
    <d v="2019-05-14T00:00:00"/>
    <d v="2019-05-14T00:00:00"/>
    <s v="18h38"/>
    <m/>
    <x v="0"/>
    <s v="Oui"/>
    <m/>
    <s v="Homme"/>
    <n v="77"/>
  </r>
  <r>
    <s v="190512-020"/>
    <n v="2"/>
    <s v="McMasterville"/>
    <d v="2019-05-12T00:00:00"/>
    <d v="2019-05-12T00:00:00"/>
    <s v="16h28"/>
    <m/>
    <x v="2"/>
    <s v="Oui"/>
    <n v="16"/>
    <s v="Homme"/>
    <n v="31"/>
  </r>
  <r>
    <s v="190429-009"/>
    <n v="2"/>
    <s v="McMasterville"/>
    <d v="2019-04-29T00:00:00"/>
    <d v="2019-04-29T00:00:00"/>
    <s v="09h38"/>
    <m/>
    <x v="4"/>
    <s v="Oui"/>
    <m/>
    <s v="Femme"/>
    <n v="38"/>
  </r>
  <r>
    <s v="190421-001"/>
    <n v="2"/>
    <s v="McMasterville"/>
    <d v="2019-04-21T00:00:00"/>
    <d v="2019-04-21T00:00:00"/>
    <s v="01h09"/>
    <m/>
    <x v="2"/>
    <s v="Oui"/>
    <n v="38"/>
    <s v="Femme"/>
    <n v="22"/>
  </r>
  <r>
    <s v="190419-001"/>
    <n v="2"/>
    <s v="McMasterville"/>
    <d v="2019-04-19T00:00:00"/>
    <d v="2019-04-19T00:00:00"/>
    <s v="14h35"/>
    <m/>
    <x v="5"/>
    <s v="Oui"/>
    <s v="?"/>
    <s v="Homme"/>
    <n v="62"/>
  </r>
  <r>
    <s v="190329-002"/>
    <n v="2"/>
    <s v="McMasterville"/>
    <d v="2019-03-29T00:00:00"/>
    <d v="2019-03-29T00:00:00"/>
    <s v="02h05"/>
    <m/>
    <x v="2"/>
    <s v="Oui"/>
    <n v="22"/>
    <s v="Homme"/>
    <n v="31"/>
  </r>
  <r>
    <s v="190323-027"/>
    <n v="2"/>
    <s v="McMasterville"/>
    <d v="2019-03-23T00:00:00"/>
    <d v="2019-03-23T00:00:00"/>
    <s v="17h35"/>
    <m/>
    <x v="5"/>
    <s v="Oui"/>
    <n v="26"/>
    <s v="Homme"/>
    <n v="63"/>
  </r>
  <r>
    <s v="190313-006"/>
    <n v="2"/>
    <s v="McMasterville"/>
    <d v="2019-03-13T00:00:00"/>
    <d v="2019-03-13T00:00:00"/>
    <s v="09h27"/>
    <m/>
    <x v="2"/>
    <s v="Oui"/>
    <n v="39"/>
    <s v="Homme"/>
    <n v="66"/>
  </r>
  <r>
    <s v="190302-018"/>
    <n v="2"/>
    <s v="McMasterville"/>
    <d v="2019-03-06T00:00:00"/>
    <d v="2019-03-06T00:00:00"/>
    <s v="17h51"/>
    <m/>
    <x v="7"/>
    <s v="Oui"/>
    <n v="129"/>
    <s v="Homme"/>
    <n v="15"/>
  </r>
  <r>
    <s v="190203-003"/>
    <n v="2"/>
    <s v="McMasterville"/>
    <d v="2019-02-03T00:00:00"/>
    <d v="2019-02-03T00:00:00"/>
    <s v="11h38"/>
    <m/>
    <x v="2"/>
    <s v="Oui"/>
    <n v="61"/>
    <s v="Homme"/>
    <n v="31"/>
  </r>
  <r>
    <s v="191222-017"/>
    <n v="2"/>
    <s v="Mont-Saint-Hilaire"/>
    <d v="2019-12-22T00:00:00"/>
    <d v="2019-12-22T00:00:00"/>
    <s v="18h15"/>
    <s v="ACCÈS"/>
    <x v="2"/>
    <s v="Oui"/>
    <n v="30"/>
    <s v="Femme"/>
    <n v="37"/>
  </r>
  <r>
    <s v="191222-014"/>
    <n v="2"/>
    <s v="Mont-Saint-Hilaire"/>
    <d v="2019-12-22T00:00:00"/>
    <d v="2019-12-22T00:00:00"/>
    <m/>
    <s v="ACCÈS"/>
    <x v="0"/>
    <s v="Non"/>
    <m/>
    <s v="Femme"/>
    <n v="54"/>
  </r>
  <r>
    <s v="191222-003"/>
    <n v="2"/>
    <s v="Mont-Saint-Hilaire"/>
    <d v="2019-12-22T00:00:00"/>
    <d v="2019-12-22T00:00:00"/>
    <s v="02h15"/>
    <s v="ACCÈS"/>
    <x v="0"/>
    <s v="Non"/>
    <m/>
    <s v="Homme"/>
    <n v="21"/>
  </r>
  <r>
    <s v="191221-03"/>
    <n v="2"/>
    <s v="Mont-Saint-Hilaire"/>
    <d v="2019-12-21T00:00:00"/>
    <d v="2019-12-21T00:00:00"/>
    <s v="03h30"/>
    <s v="CCPSHRR"/>
    <x v="5"/>
    <s v="Oui"/>
    <n v="96"/>
    <s v="Femme"/>
    <n v="19"/>
  </r>
  <r>
    <s v="191219-022"/>
    <n v="2"/>
    <s v="Mont-Saint-Hilaire"/>
    <d v="2019-12-19T00:00:00"/>
    <d v="2019-12-19T00:00:00"/>
    <s v="15h00"/>
    <m/>
    <x v="2"/>
    <s v="Oui"/>
    <m/>
    <s v="Femme"/>
    <n v="66"/>
  </r>
  <r>
    <s v="191219-024"/>
    <n v="2"/>
    <s v="Mont-Saint-Hilaire"/>
    <d v="2019-12-19T00:00:00"/>
    <d v="2019-12-19T00:00:00"/>
    <s v="14h38"/>
    <s v="DPJ/CAFE"/>
    <x v="0"/>
    <s v="Non"/>
    <m/>
    <s v="Homme"/>
    <n v="14"/>
  </r>
  <r>
    <s v="191213-023"/>
    <n v="2"/>
    <s v="Mont-Saint-Hilaire"/>
    <d v="2019-12-13T00:00:00"/>
    <d v="2019-12-13T00:00:00"/>
    <s v="16h17"/>
    <s v="ACCÈS"/>
    <x v="2"/>
    <s v="Oui"/>
    <n v="28"/>
    <s v="Homme"/>
    <n v="32"/>
  </r>
  <r>
    <s v="191210-011a"/>
    <n v="2"/>
    <s v="Mont-Saint-Hilaire"/>
    <d v="2019-12-11T00:00:00"/>
    <d v="2019-12-11T00:00:00"/>
    <s v="10h45"/>
    <s v="ACCÈS"/>
    <x v="0"/>
    <s v="Non"/>
    <m/>
    <s v="Femme"/>
    <n v="37"/>
  </r>
  <r>
    <s v="191206-014"/>
    <n v="2"/>
    <s v="Mont-Saint-Hilaire"/>
    <d v="2019-12-06T00:00:00"/>
    <d v="2019-12-06T00:00:00"/>
    <s v="15h25"/>
    <s v="ACCÈS"/>
    <x v="0"/>
    <s v="Non"/>
    <m/>
    <s v="Femme"/>
    <n v="54"/>
  </r>
  <r>
    <s v="191205-022"/>
    <n v="2"/>
    <s v="Mont-Saint-Hilaire"/>
    <d v="2019-12-05T00:00:00"/>
    <d v="2019-12-05T00:00:00"/>
    <s v="13h10"/>
    <s v="DPJ/CAFE"/>
    <x v="2"/>
    <s v="Oui"/>
    <n v="34"/>
    <s v="Femme"/>
    <n v="15"/>
  </r>
  <r>
    <s v="191205-033"/>
    <n v="2"/>
    <s v="Mont-Saint-Hilaire"/>
    <d v="2019-12-05T00:00:00"/>
    <d v="2019-12-05T00:00:00"/>
    <s v="16h40"/>
    <s v="DPJ/CAFE"/>
    <x v="5"/>
    <s v="Oui"/>
    <n v="30"/>
    <s v="Homme"/>
    <n v="16"/>
  </r>
  <r>
    <s v="191203-014"/>
    <n v="2"/>
    <s v="Mont-Saint-Hilaire"/>
    <d v="2019-12-03T00:00:00"/>
    <d v="2019-12-03T00:00:00"/>
    <s v="17h00"/>
    <s v="ACCÈS"/>
    <x v="2"/>
    <s v="Oui"/>
    <m/>
    <s v="Homme"/>
    <n v="40"/>
  </r>
  <r>
    <s v="191202-029"/>
    <n v="2"/>
    <s v="Mont-Saint-Hilaire"/>
    <d v="2019-12-02T00:00:00"/>
    <d v="2019-12-02T00:00:00"/>
    <s v="22h31"/>
    <s v="ACCÈS"/>
    <x v="0"/>
    <s v="Non"/>
    <m/>
    <s v="Homme"/>
    <n v="40"/>
  </r>
  <r>
    <s v="191129-010"/>
    <n v="2"/>
    <s v="Mont-Saint-Hilaire"/>
    <d v="2019-11-29T00:00:00"/>
    <d v="2019-11-29T00:00:00"/>
    <s v="13h10"/>
    <s v="DPJ/CAFE"/>
    <x v="0"/>
    <s v="Non"/>
    <m/>
    <s v="Homme"/>
    <n v="14"/>
  </r>
  <r>
    <s v="191126-014"/>
    <n v="2"/>
    <s v="Mont-Saint-Hilaire"/>
    <d v="2019-11-26T00:00:00"/>
    <d v="2019-11-26T00:00:00"/>
    <s v="14h49"/>
    <s v="DPJ/CAFE"/>
    <x v="1"/>
    <s v="Non"/>
    <m/>
    <s v="Homme"/>
    <n v="12"/>
  </r>
  <r>
    <s v="191126-022"/>
    <n v="2"/>
    <s v="Mont-Saint-Hilaire"/>
    <d v="2019-11-26T00:00:00"/>
    <d v="2019-11-26T00:00:00"/>
    <s v="17h20"/>
    <s v="ACCÈS"/>
    <x v="0"/>
    <s v="Non"/>
    <m/>
    <s v="Homme"/>
    <n v="32"/>
  </r>
  <r>
    <s v="191124-010"/>
    <n v="2"/>
    <s v="Mont-Saint-Hilaire"/>
    <d v="2019-11-24T00:00:00"/>
    <d v="2019-11-24T00:00:00"/>
    <s v="11h13"/>
    <s v="ACCÈS"/>
    <x v="1"/>
    <s v="Non"/>
    <m/>
    <s v="Homme"/>
    <n v="26"/>
  </r>
  <r>
    <s v="191122-021"/>
    <n v="2"/>
    <s v="Mont-Saint-Hilaire"/>
    <d v="2019-11-22T00:00:00"/>
    <d v="2019-11-22T00:00:00"/>
    <s v="16h45"/>
    <s v="ACCÈS"/>
    <x v="1"/>
    <s v="Non"/>
    <m/>
    <s v="Homme"/>
    <n v="59"/>
  </r>
  <r>
    <s v="191121-018"/>
    <n v="2"/>
    <s v="Mont-Saint-Hilaire"/>
    <d v="2019-11-21T00:00:00"/>
    <d v="2019-11-21T00:00:00"/>
    <m/>
    <s v="ACCÈS"/>
    <x v="0"/>
    <s v="Non"/>
    <m/>
    <s v="Femme"/>
    <n v="29"/>
  </r>
  <r>
    <s v="191117-015a"/>
    <n v="2"/>
    <s v="Mont-Saint-Hilaire"/>
    <d v="2019-11-17T00:00:00"/>
    <d v="2019-11-17T00:00:00"/>
    <s v="18h20"/>
    <s v="ACCÈS"/>
    <x v="1"/>
    <s v="Non"/>
    <m/>
    <s v="Homme"/>
    <n v="48"/>
  </r>
  <r>
    <s v="191112-005"/>
    <n v="2"/>
    <s v="Mont-Saint-Hilaire"/>
    <d v="2019-11-12T00:00:00"/>
    <d v="2019-11-12T00:00:00"/>
    <s v="07h16"/>
    <m/>
    <x v="3"/>
    <s v="Oui"/>
    <n v="42"/>
    <s v="Femme"/>
    <n v="18"/>
  </r>
  <r>
    <s v="191110-015"/>
    <n v="2"/>
    <s v="Mont-Saint-Hilaire"/>
    <d v="2019-11-10T00:00:00"/>
    <d v="2019-11-10T00:00:00"/>
    <s v="15h45"/>
    <s v="ACCÈS"/>
    <x v="0"/>
    <s v="Non"/>
    <m/>
    <s v="Homme"/>
    <n v="65"/>
  </r>
  <r>
    <s v="191107-002"/>
    <n v="2"/>
    <s v="Mont-Saint-Hilaire"/>
    <d v="2019-11-07T00:00:00"/>
    <d v="2019-11-07T00:00:00"/>
    <s v="00h17"/>
    <s v="ACCÈS"/>
    <x v="6"/>
    <s v="Non"/>
    <m/>
    <s v="Homme"/>
    <n v="32"/>
  </r>
  <r>
    <s v="191106-026"/>
    <n v="2"/>
    <s v="Mont-Saint-Hilaire"/>
    <d v="2019-11-06T00:00:00"/>
    <d v="2019-11-06T00:00:00"/>
    <s v="19h30"/>
    <s v="ACCÈS"/>
    <x v="0"/>
    <s v="Non"/>
    <m/>
    <s v="Homme"/>
    <n v="20"/>
  </r>
  <r>
    <s v="191102-029"/>
    <n v="2"/>
    <s v="Mont-Saint-Hilaire"/>
    <d v="2019-11-02T00:00:00"/>
    <d v="2019-11-02T00:00:00"/>
    <s v="01h30"/>
    <s v="ACCÈS"/>
    <x v="0"/>
    <s v="Non"/>
    <m/>
    <s v="Femme"/>
    <n v="21"/>
  </r>
  <r>
    <s v="191102-006"/>
    <n v="2"/>
    <s v="Mont-Saint-Hilaire"/>
    <d v="2019-11-02T00:00:00"/>
    <d v="2019-11-02T00:00:00"/>
    <s v="07h20"/>
    <s v="ACCÈS"/>
    <x v="0"/>
    <s v="Non"/>
    <m/>
    <s v="Homme"/>
    <n v="29"/>
  </r>
  <r>
    <s v="191028-024"/>
    <n v="2"/>
    <s v="Mont-Saint-Hilaire"/>
    <d v="2019-10-28T00:00:00"/>
    <d v="2019-10-28T00:00:00"/>
    <s v="18h00"/>
    <s v="DPJ/CAFE"/>
    <x v="2"/>
    <s v="Oui"/>
    <n v="25"/>
    <s v="Femme"/>
    <n v="14"/>
  </r>
  <r>
    <s v="191024-019"/>
    <n v="2"/>
    <s v="Mont-Saint-Hilaire"/>
    <d v="2019-10-24T00:00:00"/>
    <d v="2019-10-24T00:00:00"/>
    <s v="18h30"/>
    <m/>
    <x v="3"/>
    <s v="Oui"/>
    <n v="20"/>
    <s v="Femme"/>
    <n v="73"/>
  </r>
  <r>
    <s v="191023-009A"/>
    <n v="2"/>
    <s v="Mont-Saint-Hilaire"/>
    <d v="2019-10-23T00:00:00"/>
    <d v="2019-10-23T00:00:00"/>
    <s v="13h00"/>
    <s v="DPJ/CAFE"/>
    <x v="2"/>
    <s v="Oui"/>
    <n v="25"/>
    <s v="Femme"/>
    <n v="13"/>
  </r>
  <r>
    <s v="191022-032"/>
    <n v="2"/>
    <s v="Mont-Saint-Hilaire"/>
    <d v="2019-10-22T00:00:00"/>
    <d v="2019-10-22T00:00:00"/>
    <s v="20h13"/>
    <m/>
    <x v="1"/>
    <s v="Non"/>
    <m/>
    <s v="Homme"/>
    <n v="77"/>
  </r>
  <r>
    <s v="191019-032b"/>
    <n v="2"/>
    <s v="Mont-Saint-Hilaire"/>
    <d v="2019-10-19T00:00:00"/>
    <d v="2019-10-19T00:00:00"/>
    <s v="13h30"/>
    <s v="DPJ/CAFE"/>
    <x v="2"/>
    <s v="Oui"/>
    <n v="74"/>
    <s v="Homme"/>
    <n v="16"/>
  </r>
  <r>
    <s v="191019-031"/>
    <n v="2"/>
    <s v="Mont-Saint-Hilaire"/>
    <d v="2019-10-19T00:00:00"/>
    <d v="2019-10-19T00:00:00"/>
    <s v="18h12"/>
    <s v="CCPSHRR"/>
    <x v="6"/>
    <s v="Non"/>
    <m/>
    <s v="Homme"/>
    <n v="34"/>
  </r>
  <r>
    <s v="191018-003"/>
    <n v="2"/>
    <s v="Mont-Saint-Hilaire"/>
    <d v="2019-10-18T00:00:00"/>
    <d v="2019-10-18T00:00:00"/>
    <s v="03h45"/>
    <s v="CCPSHRR"/>
    <x v="5"/>
    <s v="Oui"/>
    <n v="30"/>
    <s v="Homme"/>
    <n v="55"/>
  </r>
  <r>
    <s v="191016-017"/>
    <n v="2"/>
    <s v="Mont-Saint-Hilaire"/>
    <d v="2019-10-16T00:00:00"/>
    <d v="2019-10-16T00:00:00"/>
    <s v="17h30"/>
    <s v="CCPSHRR"/>
    <x v="0"/>
    <s v="Non"/>
    <m/>
    <s v="Homme"/>
    <n v="55"/>
  </r>
  <r>
    <s v="191004-010"/>
    <n v="2"/>
    <s v="Mont-Saint-Hilaire"/>
    <d v="2019-10-14T00:00:00"/>
    <d v="2019-10-14T00:00:00"/>
    <s v="11h50"/>
    <m/>
    <x v="0"/>
    <s v="Non"/>
    <m/>
    <s v="Homme"/>
    <n v="47"/>
  </r>
  <r>
    <s v="191008-037"/>
    <n v="2"/>
    <s v="Mont-Saint-Hilaire"/>
    <d v="2019-10-08T00:00:00"/>
    <d v="2019-10-08T00:00:00"/>
    <s v="23h57"/>
    <s v="ACCÈS"/>
    <x v="0"/>
    <s v="Non"/>
    <m/>
    <s v="Homme"/>
    <n v="24"/>
  </r>
  <r>
    <s v="190924-021"/>
    <n v="2"/>
    <s v="Mont-Saint-Hilaire"/>
    <d v="2019-09-24T00:00:00"/>
    <d v="2019-09-24T00:00:00"/>
    <s v="15h30"/>
    <m/>
    <x v="3"/>
    <s v="Oui"/>
    <n v="25"/>
    <s v="Homme"/>
    <n v="14"/>
  </r>
  <r>
    <s v="190920-014"/>
    <n v="2"/>
    <s v="Mont-Saint-Hilaire"/>
    <d v="2019-09-20T00:00:00"/>
    <d v="2019-09-20T00:00:00"/>
    <s v="11h50"/>
    <s v="ACCÈS"/>
    <x v="1"/>
    <s v="Non"/>
    <m/>
    <s v="Femme"/>
    <n v="72"/>
  </r>
  <r>
    <s v="190909-028"/>
    <n v="2"/>
    <s v="Mont-Saint-Hilaire"/>
    <d v="2019-09-09T00:00:00"/>
    <d v="2019-09-09T00:00:00"/>
    <s v="16h09"/>
    <s v="DPJ/CAFE"/>
    <x v="0"/>
    <s v="Non"/>
    <m/>
    <s v="Femme"/>
    <n v="16"/>
  </r>
  <r>
    <s v="190908-018"/>
    <n v="2"/>
    <s v="Mont-Saint-Hilaire"/>
    <d v="2019-09-08T00:00:00"/>
    <d v="2019-09-08T00:00:00"/>
    <s v="20h29"/>
    <m/>
    <x v="2"/>
    <s v="Oui"/>
    <n v="28"/>
    <s v="Homme"/>
    <n v="29"/>
  </r>
  <r>
    <s v="190829-039"/>
    <n v="2"/>
    <s v="Mont-Saint-Hilaire"/>
    <d v="2019-08-29T00:00:00"/>
    <d v="2019-08-29T00:00:00"/>
    <s v="22h14"/>
    <m/>
    <x v="2"/>
    <s v="Oui"/>
    <n v="64"/>
    <s v="Homme"/>
    <n v="27"/>
  </r>
  <r>
    <s v="190823-020"/>
    <n v="2"/>
    <s v="Mont-Saint-Hilaire"/>
    <d v="2019-08-23T00:00:00"/>
    <d v="2019-08-23T00:00:00"/>
    <s v="15h40"/>
    <s v="DIVERS"/>
    <x v="2"/>
    <s v="Oui"/>
    <n v="52"/>
    <s v="Femme"/>
    <n v="16"/>
  </r>
  <r>
    <s v="190820-043"/>
    <n v="2"/>
    <s v="Mont-Saint-Hilaire"/>
    <d v="2019-08-20T00:00:00"/>
    <d v="2019-08-20T00:00:00"/>
    <s v="22h15"/>
    <s v="DPJ/CAFE"/>
    <x v="0"/>
    <s v="Non"/>
    <m/>
    <s v="Femme"/>
    <n v="15"/>
  </r>
  <r>
    <s v="190818-006"/>
    <n v="2"/>
    <s v="Mont-Saint-Hilaire"/>
    <d v="2019-08-19T00:00:00"/>
    <d v="2019-08-19T00:00:00"/>
    <s v="09h30"/>
    <m/>
    <x v="2"/>
    <s v="Oui"/>
    <n v="23"/>
    <s v="Femme"/>
    <n v="83"/>
  </r>
  <r>
    <s v="190815-007"/>
    <n v="2"/>
    <s v="Mont-Saint-Hilaire"/>
    <d v="2019-08-15T00:00:00"/>
    <d v="2019-08-15T00:00:00"/>
    <s v="10h30"/>
    <m/>
    <x v="2"/>
    <s v="Oui"/>
    <n v="78"/>
    <s v="Femme"/>
    <n v="42"/>
  </r>
  <r>
    <s v="190807-023"/>
    <n v="2"/>
    <s v="Mont-Saint-Hilaire"/>
    <d v="2019-08-07T00:00:00"/>
    <d v="2019-08-07T00:00:00"/>
    <s v="16h36"/>
    <m/>
    <x v="2"/>
    <s v="Oui"/>
    <n v="62"/>
    <s v="Femme"/>
    <n v="19"/>
  </r>
  <r>
    <s v="190804-021"/>
    <n v="2"/>
    <s v="Mont-Saint-Hilaire"/>
    <d v="2019-08-04T00:00:00"/>
    <d v="2019-08-04T00:00:00"/>
    <s v="19h36"/>
    <m/>
    <x v="3"/>
    <s v="Oui"/>
    <n v="24"/>
    <s v="Homme"/>
    <n v="82"/>
  </r>
  <r>
    <s v="190804-025"/>
    <n v="2"/>
    <s v="Mont-Saint-Hilaire"/>
    <d v="2019-08-04T00:00:00"/>
    <d v="2019-08-04T00:00:00"/>
    <s v="21h00"/>
    <m/>
    <x v="2"/>
    <s v="Oui"/>
    <n v="19"/>
    <s v="Homme"/>
    <n v="39"/>
  </r>
  <r>
    <s v="190802-032"/>
    <n v="2"/>
    <s v="Mont-Saint-Hilaire"/>
    <d v="2019-08-02T00:00:00"/>
    <d v="2019-08-02T00:00:00"/>
    <s v="23h30"/>
    <m/>
    <x v="2"/>
    <s v="Oui"/>
    <n v="19"/>
    <s v="Homme"/>
    <n v="93"/>
  </r>
  <r>
    <s v="190725-022"/>
    <n v="2"/>
    <s v="Mont-Saint-Hilaire"/>
    <d v="2019-07-25T00:00:00"/>
    <d v="2019-07-25T00:00:00"/>
    <s v="19h40"/>
    <m/>
    <x v="2"/>
    <s v="Oui"/>
    <n v="23"/>
    <s v="Homme"/>
    <n v="57"/>
  </r>
  <r>
    <s v="190725-003"/>
    <n v="2"/>
    <s v="Mont-Saint-Hilaire"/>
    <d v="2019-07-25T00:00:00"/>
    <d v="2019-07-25T00:00:00"/>
    <s v="8h45"/>
    <m/>
    <x v="2"/>
    <s v="Oui"/>
    <n v="24"/>
    <s v="Homme"/>
    <n v="20"/>
  </r>
  <r>
    <s v="190713-002"/>
    <n v="2"/>
    <s v="Mont-Saint-Hilaire"/>
    <d v="2019-07-13T00:00:00"/>
    <d v="2019-07-13T00:00:00"/>
    <s v="02H14"/>
    <m/>
    <x v="4"/>
    <s v="Oui"/>
    <n v="21"/>
    <s v="Femme"/>
    <n v="54"/>
  </r>
  <r>
    <s v="190713-003"/>
    <n v="2"/>
    <s v="Mont-Saint-Hilaire"/>
    <d v="2019-07-13T00:00:00"/>
    <d v="2019-07-13T00:00:00"/>
    <s v="03h30"/>
    <m/>
    <x v="3"/>
    <s v="Oui"/>
    <s v="?"/>
    <s v="Femme"/>
    <n v="60"/>
  </r>
  <r>
    <s v="190702-034"/>
    <n v="2"/>
    <s v="Mont-Saint-Hilaire"/>
    <d v="2019-07-02T00:00:00"/>
    <d v="2019-07-02T00:00:00"/>
    <m/>
    <m/>
    <x v="4"/>
    <s v="Non"/>
    <m/>
    <s v="Homme"/>
    <n v="33"/>
  </r>
  <r>
    <s v="190628-023"/>
    <n v="2"/>
    <s v="Mont-Saint-Hilaire"/>
    <d v="2019-06-28T00:00:00"/>
    <d v="2019-06-28T00:00:00"/>
    <s v="18h48"/>
    <m/>
    <x v="3"/>
    <s v="Oui"/>
    <n v="43"/>
    <s v="Femme"/>
    <n v="29"/>
  </r>
  <r>
    <s v="190625-016"/>
    <n v="2"/>
    <s v="Mont-Saint-Hilaire"/>
    <d v="2019-06-25T00:00:00"/>
    <d v="2019-06-25T00:00:00"/>
    <s v="15h45"/>
    <m/>
    <x v="1"/>
    <s v="Non"/>
    <m/>
    <s v="Homme"/>
    <n v="23"/>
  </r>
  <r>
    <s v="190625-023"/>
    <n v="2"/>
    <s v="Mont-Saint-Hilaire"/>
    <d v="2019-06-25T00:00:00"/>
    <d v="2019-06-25T00:00:00"/>
    <s v="18h07"/>
    <s v="DPJ/CAFE"/>
    <x v="1"/>
    <s v="Non"/>
    <m/>
    <s v="Homme"/>
    <n v="14"/>
  </r>
  <r>
    <s v="190621-027"/>
    <n v="2"/>
    <s v="Mont-Saint-Hilaire"/>
    <d v="2019-06-21T00:00:00"/>
    <d v="2019-06-21T00:00:00"/>
    <s v="18h26"/>
    <m/>
    <x v="2"/>
    <s v="Oui"/>
    <n v="25"/>
    <s v="Homme"/>
    <n v="90"/>
  </r>
  <r>
    <s v="190613-017"/>
    <n v="2"/>
    <s v="Mont-Saint-Hilaire"/>
    <d v="2019-06-13T00:00:00"/>
    <d v="2019-06-13T00:00:00"/>
    <s v="12H22"/>
    <m/>
    <x v="2"/>
    <s v="Oui"/>
    <n v="25"/>
    <s v="Femme"/>
    <n v="77"/>
  </r>
  <r>
    <n v="190612011"/>
    <n v="2"/>
    <s v="Mont-Saint-Hilaire"/>
    <d v="2019-06-12T00:00:00"/>
    <d v="2019-06-12T00:00:00"/>
    <s v="  ?"/>
    <m/>
    <x v="2"/>
    <s v="Oui"/>
    <n v="52"/>
    <s v="Femme"/>
    <n v="16"/>
  </r>
  <r>
    <s v="190603-008"/>
    <n v="2"/>
    <s v="Mont-Saint-Hilaire"/>
    <d v="2019-06-03T00:00:00"/>
    <d v="2019-06-03T00:00:00"/>
    <s v="10h58"/>
    <m/>
    <x v="2"/>
    <s v="Oui"/>
    <n v="20"/>
    <s v="Femme"/>
    <n v="44"/>
  </r>
  <r>
    <s v="190531-018"/>
    <n v="2"/>
    <s v="Mont-Saint-Hilaire"/>
    <d v="2019-05-31T00:00:00"/>
    <d v="2019-05-31T00:00:00"/>
    <s v="14h40"/>
    <s v="DPJ/CAFE"/>
    <x v="2"/>
    <s v="Oui"/>
    <n v="53"/>
    <s v="Femme"/>
    <n v="16"/>
  </r>
  <r>
    <s v="190531-020"/>
    <n v="2"/>
    <s v="Mont-Saint-Hilaire"/>
    <d v="2019-05-31T00:00:00"/>
    <d v="2019-05-31T00:00:00"/>
    <s v="15h15"/>
    <m/>
    <x v="5"/>
    <s v="Oui"/>
    <n v="39"/>
    <s v="Homme"/>
    <n v="75"/>
  </r>
  <r>
    <s v="190524-016"/>
    <n v="2"/>
    <s v="Mont-Saint-Hilaire"/>
    <d v="2019-05-24T00:00:00"/>
    <d v="2019-05-24T00:00:00"/>
    <s v="15h43"/>
    <s v="DPJ/CAFE"/>
    <x v="0"/>
    <s v="Non"/>
    <m/>
    <s v="Homme"/>
    <n v="12"/>
  </r>
  <r>
    <s v="190521-036"/>
    <n v="2"/>
    <s v="Mont-Saint-Hilaire"/>
    <d v="2019-05-21T00:00:00"/>
    <d v="2019-05-21T00:00:00"/>
    <s v="23h17"/>
    <s v="DPJ/CAFE"/>
    <x v="2"/>
    <s v="Oui"/>
    <n v="23"/>
    <s v="Femme"/>
    <n v="15"/>
  </r>
  <r>
    <s v="190517-034"/>
    <n v="2"/>
    <s v="Mont-Saint-Hilaire"/>
    <d v="2019-05-17T00:00:00"/>
    <d v="2019-05-17T00:00:00"/>
    <s v="21h20"/>
    <m/>
    <x v="2"/>
    <s v="Oui"/>
    <n v="50"/>
    <s v="Homme"/>
    <n v="32"/>
  </r>
  <r>
    <s v="190515-024"/>
    <n v="2"/>
    <s v="Mont-Saint-Hilaire"/>
    <d v="2019-05-15T00:00:00"/>
    <d v="2019-05-15T00:00:00"/>
    <s v="20h20"/>
    <m/>
    <x v="5"/>
    <s v="Oui"/>
    <n v="30"/>
    <s v="Homme"/>
    <n v="29"/>
  </r>
  <r>
    <s v="190514-001"/>
    <n v="2"/>
    <s v="Mont-Saint-Hilaire"/>
    <d v="2019-05-14T00:00:00"/>
    <d v="2019-05-14T00:00:00"/>
    <s v="00h30"/>
    <m/>
    <x v="3"/>
    <s v="Oui"/>
    <n v="40"/>
    <s v="Homme"/>
    <n v="55"/>
  </r>
  <r>
    <s v="190429-033A"/>
    <n v="2"/>
    <s v="Mont-Saint-Hilaire"/>
    <d v="2019-04-29T00:00:00"/>
    <d v="2019-04-29T00:00:00"/>
    <s v="21h40"/>
    <m/>
    <x v="2"/>
    <s v="Oui"/>
    <n v="25"/>
    <s v="Femme"/>
    <n v="39"/>
  </r>
  <r>
    <s v="190429-033"/>
    <n v="2"/>
    <s v="Mont-Saint-Hilaire"/>
    <d v="2019-04-29T00:00:00"/>
    <d v="2019-04-29T00:00:00"/>
    <s v="21h40"/>
    <m/>
    <x v="2"/>
    <s v="Oui"/>
    <n v="25"/>
    <s v="Homme"/>
    <n v="30"/>
  </r>
  <r>
    <s v="190426-008"/>
    <n v="2"/>
    <s v="Mont-Saint-Hilaire"/>
    <d v="2019-04-26T00:00:00"/>
    <d v="2019-04-26T00:00:00"/>
    <s v="11h56"/>
    <m/>
    <x v="2"/>
    <s v="Oui"/>
    <n v="65"/>
    <s v="Homme"/>
    <n v="48"/>
  </r>
  <r>
    <s v="190412-017"/>
    <n v="2"/>
    <s v="Mont-Saint-Hilaire"/>
    <d v="2019-04-12T00:00:00"/>
    <d v="2019-04-12T00:00:00"/>
    <s v="17h25"/>
    <m/>
    <x v="2"/>
    <s v="Oui"/>
    <n v="30"/>
    <s v="Femme"/>
    <n v="25"/>
  </r>
  <r>
    <s v="190403-019"/>
    <n v="2"/>
    <s v="Mont-Saint-Hilaire"/>
    <d v="2019-04-03T00:00:00"/>
    <d v="2019-04-03T00:00:00"/>
    <s v="17h24"/>
    <m/>
    <x v="5"/>
    <s v="Oui"/>
    <n v="60"/>
    <s v="Femme"/>
    <n v="90"/>
  </r>
  <r>
    <s v="190403-017"/>
    <n v="2"/>
    <s v="Mont-Saint-Hilaire"/>
    <d v="2019-04-03T00:00:00"/>
    <d v="2019-04-03T00:00:00"/>
    <s v="16h25"/>
    <s v="DIVERS"/>
    <x v="5"/>
    <s v="Oui"/>
    <m/>
    <s v="Homme"/>
    <n v="61"/>
  </r>
  <r>
    <s v="190331-008"/>
    <n v="2"/>
    <s v="Mont-Saint-Hilaire"/>
    <d v="2019-03-31T00:00:00"/>
    <d v="2019-03-31T00:00:00"/>
    <s v="17h00"/>
    <m/>
    <x v="2"/>
    <s v="Non"/>
    <m/>
    <s v="Homme"/>
    <n v="31"/>
  </r>
  <r>
    <s v="190324-006"/>
    <n v="2"/>
    <s v="Mont-Saint-Hilaire"/>
    <d v="2019-03-24T00:00:00"/>
    <d v="2019-03-24T00:00:00"/>
    <s v="10h00"/>
    <s v="DIVERS"/>
    <x v="1"/>
    <s v="Non"/>
    <m/>
    <s v="Femme"/>
    <n v="45"/>
  </r>
  <r>
    <s v="190322-001A"/>
    <n v="2"/>
    <s v="Mont-Saint-Hilaire"/>
    <d v="2019-03-22T00:00:00"/>
    <d v="2019-03-22T00:00:00"/>
    <s v="02h30"/>
    <m/>
    <x v="2"/>
    <s v="Oui"/>
    <n v="25"/>
    <s v="Homme"/>
    <n v="80"/>
  </r>
  <r>
    <s v="190122-001"/>
    <n v="2"/>
    <s v="Mont-Saint-Hilaire"/>
    <d v="2019-03-22T00:00:00"/>
    <d v="2019-03-22T00:00:00"/>
    <s v="02h30"/>
    <m/>
    <x v="5"/>
    <s v="Oui"/>
    <n v="25"/>
    <s v="Homme"/>
    <n v="80"/>
  </r>
  <r>
    <s v="190317-007"/>
    <n v="2"/>
    <s v="Mont-Saint-Hilaire"/>
    <d v="2019-03-17T00:00:00"/>
    <d v="2019-03-17T00:00:00"/>
    <s v="15h30"/>
    <m/>
    <x v="2"/>
    <s v="Oui"/>
    <n v="50"/>
    <s v="Femme"/>
    <n v="15"/>
  </r>
  <r>
    <s v="190316-001"/>
    <n v="2"/>
    <s v="Mont-Saint-Hilaire"/>
    <d v="2019-03-16T00:00:00"/>
    <d v="2019-03-16T00:00:00"/>
    <s v="02h11"/>
    <m/>
    <x v="5"/>
    <s v="Oui"/>
    <n v="33"/>
    <s v="Homme"/>
    <n v="23"/>
  </r>
  <r>
    <s v="190315-012"/>
    <n v="2"/>
    <s v="Mont-Saint-Hilaire"/>
    <d v="2019-03-15T00:00:00"/>
    <d v="2019-03-15T00:00:00"/>
    <s v="11h30"/>
    <m/>
    <x v="2"/>
    <s v="Oui"/>
    <n v="35"/>
    <s v="Femme"/>
    <n v="14"/>
  </r>
  <r>
    <s v="190311-023"/>
    <n v="2"/>
    <s v="Mont-Saint-Hilaire"/>
    <d v="2019-03-11T00:00:00"/>
    <d v="2019-03-11T00:00:00"/>
    <s v="23h30"/>
    <m/>
    <x v="2"/>
    <s v="Oui"/>
    <s v="?"/>
    <m/>
    <m/>
  </r>
  <r>
    <s v="190307-010"/>
    <n v="2"/>
    <s v="Mont-Saint-Hilaire"/>
    <d v="2019-03-07T00:00:00"/>
    <d v="2019-03-07T00:00:00"/>
    <s v="13h00"/>
    <m/>
    <x v="2"/>
    <s v="Oui"/>
    <n v="16"/>
    <s v="Femme"/>
    <n v="54"/>
  </r>
  <r>
    <s v="190206-026"/>
    <n v="2"/>
    <s v="Mont-Saint-Hilaire"/>
    <d v="2019-02-06T00:00:00"/>
    <d v="2019-02-06T00:00:00"/>
    <s v="16h00"/>
    <m/>
    <x v="5"/>
    <s v="Oui"/>
    <n v="22"/>
    <s v="Homme"/>
    <n v="61"/>
  </r>
  <r>
    <s v="190205-013"/>
    <n v="2"/>
    <s v="Mont-Saint-Hilaire"/>
    <d v="2019-02-05T00:00:00"/>
    <d v="2019-02-05T00:00:00"/>
    <s v="12h04"/>
    <m/>
    <x v="2"/>
    <s v="Oui"/>
    <s v="???"/>
    <s v="Femme"/>
    <n v="17"/>
  </r>
  <r>
    <s v="190124-010"/>
    <n v="2"/>
    <s v="Mont-Saint-Hilaire"/>
    <d v="2019-01-24T00:00:00"/>
    <d v="2019-01-24T00:00:00"/>
    <s v="11h00"/>
    <m/>
    <x v="0"/>
    <s v="Non"/>
    <m/>
    <s v="Homme"/>
    <n v="29"/>
  </r>
  <r>
    <s v="190119-002"/>
    <n v="2"/>
    <s v="Mont-Saint-Hilaire"/>
    <d v="2019-01-19T00:00:00"/>
    <d v="2019-01-19T00:00:00"/>
    <s v="01h18"/>
    <m/>
    <x v="2"/>
    <s v="Oui"/>
    <s v="43 mins"/>
    <s v="Femme"/>
    <n v="17"/>
  </r>
  <r>
    <s v="190118-028"/>
    <n v="2"/>
    <s v="Mont-Saint-Hilaire"/>
    <d v="2019-01-18T00:00:00"/>
    <d v="2019-01-18T00:00:00"/>
    <s v="21h45"/>
    <m/>
    <x v="2"/>
    <s v="Oui"/>
    <s v="38 mins"/>
    <s v="Homme"/>
    <n v="76"/>
  </r>
  <r>
    <s v="190111-021"/>
    <n v="2"/>
    <s v="Mont-Saint-Hilaire"/>
    <d v="2019-01-11T00:00:00"/>
    <d v="2019-01-11T00:00:00"/>
    <s v="23h04"/>
    <s v="DPJ/CAFE"/>
    <x v="2"/>
    <s v="Oui"/>
    <s v="45 mins"/>
    <s v="Femme"/>
    <n v="14"/>
  </r>
  <r>
    <s v="191220-033"/>
    <n v="2"/>
    <s v="Otterburn Park"/>
    <d v="2019-12-20T00:00:00"/>
    <d v="2019-12-20T00:00:00"/>
    <s v="21h10"/>
    <s v="DPJ/CAFE"/>
    <x v="2"/>
    <s v="Oui"/>
    <n v="29"/>
    <s v="Homme"/>
    <n v="17"/>
  </r>
  <r>
    <s v="191122-013"/>
    <n v="2"/>
    <s v="Otterburn Park"/>
    <d v="2019-11-22T00:00:00"/>
    <d v="2019-11-22T00:00:00"/>
    <s v="10h45"/>
    <s v="ACCÈS"/>
    <x v="0"/>
    <s v="Non"/>
    <m/>
    <s v="Femme"/>
    <n v="57"/>
  </r>
  <r>
    <s v="191122-004"/>
    <n v="2"/>
    <s v="Otterburn Park"/>
    <d v="2019-11-22T00:00:00"/>
    <d v="2019-11-22T00:00:00"/>
    <s v="08h35"/>
    <m/>
    <x v="3"/>
    <s v="Oui"/>
    <m/>
    <s v="Homme"/>
    <n v="29"/>
  </r>
  <r>
    <s v="190905-02"/>
    <n v="2"/>
    <s v="Otterburn Park"/>
    <d v="2019-09-05T00:00:00"/>
    <d v="2019-09-05T00:00:00"/>
    <s v="03h02"/>
    <m/>
    <x v="3"/>
    <s v="Oui"/>
    <n v="36"/>
    <s v="Homme"/>
    <n v="35"/>
  </r>
  <r>
    <s v="190811-002"/>
    <n v="2"/>
    <s v="Otterburn Park"/>
    <d v="2019-08-11T00:00:00"/>
    <d v="2019-08-11T00:00:00"/>
    <s v="01h58"/>
    <m/>
    <x v="2"/>
    <s v="Oui"/>
    <n v="15"/>
    <s v="Homme"/>
    <n v="17"/>
  </r>
  <r>
    <s v="190729-002"/>
    <n v="2"/>
    <s v="Otterburn Park"/>
    <d v="2019-07-29T00:00:00"/>
    <d v="2019-07-29T00:00:00"/>
    <s v="03h35"/>
    <s v="DPJ/CAFE"/>
    <x v="2"/>
    <s v="Oui"/>
    <n v="30"/>
    <s v="Femme"/>
    <n v="16"/>
  </r>
  <r>
    <s v="190727-027"/>
    <n v="2"/>
    <s v="Otterburn Park"/>
    <d v="2019-07-27T00:00:00"/>
    <d v="2019-07-27T00:00:00"/>
    <s v="21h05"/>
    <m/>
    <x v="1"/>
    <s v="Non"/>
    <m/>
    <s v="Femme"/>
    <n v="36"/>
  </r>
  <r>
    <s v="190722-030"/>
    <n v="2"/>
    <s v="Otterburn Park"/>
    <d v="2019-07-22T00:00:00"/>
    <d v="2019-07-22T00:00:00"/>
    <s v="21h56"/>
    <m/>
    <x v="2"/>
    <s v="Oui"/>
    <n v="27"/>
    <s v="Femme"/>
    <n v="13"/>
  </r>
  <r>
    <s v="190623-007"/>
    <n v="2"/>
    <s v="Otterburn Park"/>
    <d v="2019-06-23T00:00:00"/>
    <d v="2019-06-23T00:00:00"/>
    <s v="2H55"/>
    <m/>
    <x v="2"/>
    <s v="Oui"/>
    <n v="60"/>
    <s v="Homme"/>
    <n v="32"/>
  </r>
  <r>
    <s v="190622-004"/>
    <n v="2"/>
    <s v="Otterburn Park"/>
    <d v="2019-06-22T00:00:00"/>
    <d v="2019-06-22T00:00:00"/>
    <s v="7h20"/>
    <m/>
    <x v="2"/>
    <s v="Oui"/>
    <n v="40"/>
    <s v="Femme"/>
    <n v="55"/>
  </r>
  <r>
    <s v="190519-023"/>
    <n v="2"/>
    <s v="Otterburn Park"/>
    <d v="2019-05-19T00:00:00"/>
    <d v="2019-05-19T00:00:00"/>
    <s v="22h17"/>
    <m/>
    <x v="2"/>
    <s v="Oui"/>
    <n v="52"/>
    <s v="Femme"/>
    <n v="36"/>
  </r>
  <r>
    <s v="190507-002"/>
    <n v="2"/>
    <s v="Otterburn Park"/>
    <d v="2019-05-07T00:00:00"/>
    <d v="2019-05-07T00:00:00"/>
    <s v="05h45"/>
    <m/>
    <x v="2"/>
    <s v="Oui"/>
    <n v="20"/>
    <s v="Femme"/>
    <n v="57"/>
  </r>
  <r>
    <s v="190430-025"/>
    <n v="2"/>
    <s v="Otterburn Park"/>
    <d v="2019-04-30T00:00:00"/>
    <d v="2019-04-30T00:00:00"/>
    <s v="17h20"/>
    <m/>
    <x v="2"/>
    <s v="Oui"/>
    <n v="60"/>
    <s v="Femme"/>
    <n v="57"/>
  </r>
  <r>
    <s v="190407-004"/>
    <n v="2"/>
    <s v="Otterburn Park"/>
    <d v="2019-04-07T00:00:00"/>
    <d v="2019-04-07T00:00:00"/>
    <m/>
    <m/>
    <x v="2"/>
    <s v="Oui"/>
    <m/>
    <s v="Femme"/>
    <n v="55"/>
  </r>
  <r>
    <s v="190325-019"/>
    <n v="2"/>
    <s v="Otterburn Park"/>
    <d v="2019-03-25T00:00:00"/>
    <d v="2019-03-25T00:00:00"/>
    <s v="17h10"/>
    <m/>
    <x v="5"/>
    <s v="Oui"/>
    <n v="30"/>
    <s v="Homme"/>
    <n v="28"/>
  </r>
  <r>
    <s v="190322-020"/>
    <n v="2"/>
    <s v="Otterburn Park"/>
    <d v="2019-03-22T00:00:00"/>
    <d v="2019-03-22T00:00:00"/>
    <s v="17h40"/>
    <m/>
    <x v="3"/>
    <s v="Oui"/>
    <n v="60"/>
    <s v="Homme"/>
    <n v="59"/>
  </r>
  <r>
    <s v="190309-014"/>
    <n v="2"/>
    <s v="Otterburn Park"/>
    <d v="2019-03-09T00:00:00"/>
    <d v="2019-03-09T00:00:00"/>
    <s v="19h52"/>
    <m/>
    <x v="2"/>
    <s v="Oui"/>
    <n v="28"/>
    <s v="Homme"/>
    <n v="18"/>
  </r>
  <r>
    <s v="190227-040"/>
    <n v="2"/>
    <s v="Otterburn Park"/>
    <d v="2019-02-27T00:00:00"/>
    <d v="2019-02-27T00:00:00"/>
    <s v="19h05"/>
    <m/>
    <x v="2"/>
    <s v="Oui"/>
    <n v="115"/>
    <s v="Homme"/>
    <n v="38"/>
  </r>
  <r>
    <s v="191015-005"/>
    <n v="2"/>
    <s v="Otterburn Park"/>
    <d v="2019-01-15T00:00:00"/>
    <d v="2019-01-15T00:00:00"/>
    <s v="08h50"/>
    <m/>
    <x v="2"/>
    <s v="Oui"/>
    <s v="30 mins"/>
    <s v="Femme"/>
    <n v="11"/>
  </r>
  <r>
    <s v="190105-005"/>
    <n v="2"/>
    <s v="Otterburn Park"/>
    <d v="2019-01-05T00:00:00"/>
    <d v="2019-01-05T00:00:00"/>
    <s v="13h47"/>
    <m/>
    <x v="2"/>
    <s v="Oui"/>
    <s v="70 mins"/>
    <s v="Femme"/>
    <n v="54"/>
  </r>
  <r>
    <s v="191231-011"/>
    <n v="2"/>
    <s v="St-Basile-Le-Grand"/>
    <d v="2019-12-31T00:00:00"/>
    <d v="2019-12-31T00:00:00"/>
    <s v="12h47"/>
    <s v="ACCÈS"/>
    <x v="1"/>
    <s v="Non"/>
    <m/>
    <s v="Femme"/>
    <n v="59"/>
  </r>
  <r>
    <s v="191230-016"/>
    <n v="2"/>
    <s v="St-Basile-Le-Grand"/>
    <d v="2019-12-30T00:00:00"/>
    <d v="2019-12-30T00:00:00"/>
    <s v="19h58"/>
    <s v="ACCÈS"/>
    <x v="2"/>
    <s v="Oui"/>
    <n v="17"/>
    <s v="Femme"/>
    <n v="22"/>
  </r>
  <r>
    <s v="191230-009"/>
    <n v="2"/>
    <s v="St-Basile-Le-Grand"/>
    <d v="2019-12-30T00:00:00"/>
    <d v="2019-12-30T00:00:00"/>
    <s v="12h30"/>
    <s v="ACCÈS"/>
    <x v="0"/>
    <s v="Non"/>
    <m/>
    <s v="Homme"/>
    <n v="21"/>
  </r>
  <r>
    <s v="191225-011"/>
    <n v="2"/>
    <s v="St-Basile-Le-Grand"/>
    <d v="2019-12-25T00:00:00"/>
    <d v="2019-12-25T00:00:00"/>
    <s v="20h45"/>
    <s v="ACCÈS"/>
    <x v="2"/>
    <s v="Oui"/>
    <m/>
    <s v="Homme"/>
    <n v="21"/>
  </r>
  <r>
    <s v="191218-020a"/>
    <n v="2"/>
    <s v="St-Basile-Le-Grand"/>
    <d v="2019-12-18T00:00:00"/>
    <d v="2019-12-18T00:00:00"/>
    <s v="20h30"/>
    <m/>
    <x v="2"/>
    <s v="Oui"/>
    <n v="35"/>
    <s v="Femme"/>
    <n v="48"/>
  </r>
  <r>
    <s v="191210-026"/>
    <n v="2"/>
    <s v="St-Basile-Le-Grand"/>
    <d v="2019-12-10T00:00:00"/>
    <d v="2019-12-10T00:00:00"/>
    <s v="20h20"/>
    <s v="ACCÈS"/>
    <x v="1"/>
    <s v="Non"/>
    <s v=" "/>
    <s v="Homme"/>
    <n v="29"/>
  </r>
  <r>
    <s v="191207-021"/>
    <n v="2"/>
    <s v="St-Basile-Le-Grand"/>
    <d v="2019-12-07T00:00:00"/>
    <d v="2019-12-07T00:00:00"/>
    <s v="19h50"/>
    <s v="CCPSHRR"/>
    <x v="0"/>
    <s v="Non"/>
    <m/>
    <s v="Homme"/>
    <n v="28"/>
  </r>
  <r>
    <s v="191203-023a"/>
    <n v="2"/>
    <s v="St-Basile-Le-Grand"/>
    <d v="2019-12-03T00:00:00"/>
    <d v="2019-12-03T00:00:00"/>
    <s v="23h00"/>
    <s v="DPJ/CAFE"/>
    <x v="0"/>
    <s v="Non"/>
    <m/>
    <s v="Homme"/>
    <n v="17"/>
  </r>
  <r>
    <s v="191129-007"/>
    <n v="2"/>
    <s v="St-Basile-Le-Grand"/>
    <d v="2019-11-29T00:00:00"/>
    <d v="2019-11-29T00:00:00"/>
    <s v="11h18"/>
    <s v="ACCÈS"/>
    <x v="0"/>
    <s v="Non"/>
    <m/>
    <s v="Homme"/>
    <n v="26"/>
  </r>
  <r>
    <s v="191121-004"/>
    <n v="2"/>
    <s v="St-Basile-Le-Grand"/>
    <d v="2019-11-21T00:00:00"/>
    <d v="2019-11-21T00:00:00"/>
    <s v="07h54"/>
    <s v="ACCÈS"/>
    <x v="2"/>
    <s v="Oui"/>
    <n v="70"/>
    <s v="Femme"/>
    <n v="46"/>
  </r>
  <r>
    <s v="191110-16"/>
    <n v="2"/>
    <s v="St-Basile-Le-Grand"/>
    <d v="2019-11-10T00:00:00"/>
    <d v="2019-11-10T00:00:00"/>
    <s v="15h23"/>
    <s v="ACCÈS"/>
    <x v="2"/>
    <s v="Oui"/>
    <n v="47"/>
    <s v="Homme"/>
    <n v="87"/>
  </r>
  <r>
    <s v="191108-015"/>
    <n v="2"/>
    <s v="St-Basile-Le-Grand"/>
    <d v="2019-11-08T00:00:00"/>
    <d v="2019-11-08T00:00:00"/>
    <s v="15H21"/>
    <s v="ACCÈS"/>
    <x v="1"/>
    <s v="Non"/>
    <m/>
    <s v="Femme"/>
    <n v="45"/>
  </r>
  <r>
    <s v="191103-011"/>
    <n v="2"/>
    <s v="St-Basile-Le-Grand"/>
    <d v="2019-11-03T00:00:00"/>
    <d v="2019-11-03T00:00:00"/>
    <s v="12h15"/>
    <s v="ACCÈS"/>
    <x v="7"/>
    <s v="Non"/>
    <m/>
    <s v="Femme"/>
    <n v="35"/>
  </r>
  <r>
    <s v="191102-012"/>
    <n v="2"/>
    <s v="St-Basile-Le-Grand"/>
    <d v="2019-11-02T00:00:00"/>
    <d v="2019-11-02T00:00:00"/>
    <s v="11h30"/>
    <s v="DPJ/CAFE"/>
    <x v="9"/>
    <s v="Non"/>
    <m/>
    <s v="Homme"/>
    <n v="9"/>
  </r>
  <r>
    <s v="191027-005"/>
    <n v="2"/>
    <s v="St-Basile-Le-Grand"/>
    <d v="2019-10-27T00:00:00"/>
    <d v="2019-10-27T00:00:00"/>
    <s v="01h28"/>
    <s v="ACCÈS"/>
    <x v="0"/>
    <s v="Non"/>
    <m/>
    <s v="Homme"/>
    <n v="29"/>
  </r>
  <r>
    <s v="191016-021"/>
    <n v="2"/>
    <s v="St-Basile-Le-Grand"/>
    <d v="2019-10-16T00:00:00"/>
    <d v="2019-10-16T00:00:00"/>
    <s v="17h45"/>
    <s v="ACCÈS"/>
    <x v="2"/>
    <s v="Oui"/>
    <n v="43"/>
    <s v="Homme"/>
    <n v="49"/>
  </r>
  <r>
    <s v="191011-033"/>
    <n v="2"/>
    <s v="St-Basile-Le-Grand"/>
    <d v="2019-10-11T00:00:00"/>
    <d v="2019-10-11T00:00:00"/>
    <s v="18h05"/>
    <s v="ACCÈS"/>
    <x v="1"/>
    <s v="Non"/>
    <m/>
    <s v="Homme"/>
    <n v="58"/>
  </r>
  <r>
    <s v="191010-010"/>
    <n v="2"/>
    <s v="St-Basile-Le-Grand"/>
    <d v="2019-10-10T00:00:00"/>
    <d v="2019-10-10T00:00:00"/>
    <s v="10h15"/>
    <s v="ACCÈS"/>
    <x v="0"/>
    <s v="Non"/>
    <m/>
    <s v="Homme"/>
    <n v="33"/>
  </r>
  <r>
    <s v="191006-017"/>
    <n v="2"/>
    <s v="St-Basile-Le-Grand"/>
    <d v="2019-10-06T00:00:00"/>
    <d v="2019-10-06T00:00:00"/>
    <s v="19h15"/>
    <m/>
    <x v="3"/>
    <s v="Oui"/>
    <n v="23"/>
    <s v="Femme"/>
    <n v="76"/>
  </r>
  <r>
    <s v="190930-028"/>
    <n v="2"/>
    <s v="St-Basile-Le-Grand"/>
    <d v="2019-09-30T00:00:00"/>
    <d v="2019-09-30T00:00:00"/>
    <s v="18h30"/>
    <m/>
    <x v="5"/>
    <s v="Oui"/>
    <m/>
    <s v="Homme"/>
    <n v="18"/>
  </r>
  <r>
    <s v="190914-030"/>
    <n v="2"/>
    <s v="St-Basile-Le-Grand"/>
    <d v="2019-09-14T00:00:00"/>
    <d v="2019-09-14T00:00:00"/>
    <s v="19h19"/>
    <s v="DPJ/CAFE"/>
    <x v="0"/>
    <s v="Non"/>
    <m/>
    <s v="Femme"/>
    <n v="16"/>
  </r>
  <r>
    <s v="190913-007"/>
    <n v="2"/>
    <s v="St-Basile-Le-Grand"/>
    <d v="2019-09-13T00:00:00"/>
    <d v="2019-09-13T00:00:00"/>
    <s v="16h49"/>
    <s v="ACCÈS"/>
    <x v="0"/>
    <s v="Non"/>
    <m/>
    <s v="Homme"/>
    <n v="33"/>
  </r>
  <r>
    <s v="190911-019"/>
    <n v="2"/>
    <s v="St-Basile-Le-Grand"/>
    <d v="2019-09-11T00:00:00"/>
    <d v="2019-09-11T00:00:00"/>
    <s v="18h35"/>
    <s v="ACCÈS"/>
    <x v="0"/>
    <s v="Non"/>
    <m/>
    <s v="Femme"/>
    <n v="43"/>
  </r>
  <r>
    <s v="190906-002"/>
    <n v="2"/>
    <s v="St-Basile-Le-Grand"/>
    <d v="2019-09-06T00:00:00"/>
    <d v="2019-09-06T00:00:00"/>
    <s v="05h15"/>
    <m/>
    <x v="7"/>
    <s v="Oui"/>
    <n v="44"/>
    <s v="Femme"/>
    <n v="89"/>
  </r>
  <r>
    <s v="190828-003"/>
    <n v="2"/>
    <s v="St-Basile-Le-Grand"/>
    <d v="2019-08-28T00:00:00"/>
    <d v="2019-08-28T00:00:00"/>
    <s v="10H05"/>
    <m/>
    <x v="2"/>
    <s v="Oui"/>
    <n v="20"/>
    <s v="Femme"/>
    <n v="57"/>
  </r>
  <r>
    <s v="190826-002"/>
    <n v="2"/>
    <s v="St-Basile-Le-Grand"/>
    <d v="2019-08-26T00:00:00"/>
    <d v="2019-08-26T00:00:00"/>
    <s v="01h10"/>
    <s v="DPJ/CAFE"/>
    <x v="1"/>
    <s v="Non"/>
    <m/>
    <s v="Homme"/>
    <n v="15"/>
  </r>
  <r>
    <s v="190812-010"/>
    <n v="2"/>
    <s v="St-Basile-Le-Grand"/>
    <d v="2019-08-12T00:00:00"/>
    <d v="2019-08-12T00:00:00"/>
    <s v="12h12"/>
    <m/>
    <x v="2"/>
    <s v="Oui"/>
    <n v="68"/>
    <s v="Homme"/>
    <n v="57"/>
  </r>
  <r>
    <s v="190804-011"/>
    <n v="2"/>
    <s v="St-Basile-Le-Grand"/>
    <d v="2019-08-04T00:00:00"/>
    <d v="2019-08-04T00:00:00"/>
    <s v="12h07"/>
    <m/>
    <x v="2"/>
    <s v="Oui"/>
    <n v="58"/>
    <s v="Femme"/>
    <n v="58"/>
  </r>
  <r>
    <s v="190719-019"/>
    <n v="2"/>
    <s v="St-Basile-Le-Grand"/>
    <d v="2019-07-19T00:00:00"/>
    <d v="2019-07-19T00:00:00"/>
    <s v="14h00"/>
    <m/>
    <x v="0"/>
    <s v="Oui"/>
    <m/>
    <s v="Homme"/>
    <n v="23"/>
  </r>
  <r>
    <s v="190719-034"/>
    <n v="2"/>
    <s v="St-Basile-Le-Grand"/>
    <d v="2019-07-19T00:00:00"/>
    <d v="2019-07-19T00:00:00"/>
    <s v="20h54"/>
    <m/>
    <x v="6"/>
    <s v="Oui"/>
    <n v="19"/>
    <s v="Homme"/>
    <n v="28"/>
  </r>
  <r>
    <s v="190716-028"/>
    <n v="2"/>
    <s v="St-Basile-Le-Grand"/>
    <d v="2019-07-16T00:00:00"/>
    <d v="2019-07-16T00:00:00"/>
    <s v="17h00"/>
    <m/>
    <x v="2"/>
    <s v="Oui"/>
    <n v="30"/>
    <s v="Femme"/>
    <n v="57"/>
  </r>
  <r>
    <s v="190710-014"/>
    <n v="2"/>
    <s v="St-Basile-Le-Grand"/>
    <d v="2019-07-10T00:00:00"/>
    <d v="2019-07-10T00:00:00"/>
    <s v="13h08"/>
    <m/>
    <x v="2"/>
    <s v="Oui"/>
    <n v="28"/>
    <s v="Homme"/>
    <n v="52"/>
  </r>
  <r>
    <s v="190605-007"/>
    <n v="2"/>
    <s v="St-Basile-Le-Grand"/>
    <d v="2019-06-05T00:00:00"/>
    <d v="2019-06-05T00:00:00"/>
    <s v="05h12"/>
    <m/>
    <x v="2"/>
    <s v="Oui"/>
    <n v="25"/>
    <s v="Femme"/>
    <n v="54"/>
  </r>
  <r>
    <s v="190603-018"/>
    <n v="2"/>
    <s v="St-Basile-Le-Grand"/>
    <d v="2019-06-03T00:00:00"/>
    <d v="2019-06-03T00:00:00"/>
    <s v="16h19"/>
    <m/>
    <x v="3"/>
    <s v="Oui"/>
    <s v=" "/>
    <s v="Femme"/>
    <n v="18"/>
  </r>
  <r>
    <s v="190522-027"/>
    <n v="2"/>
    <s v="St-Basile-Le-Grand"/>
    <d v="2019-05-22T00:00:00"/>
    <d v="2019-05-22T00:00:00"/>
    <s v="20h30"/>
    <s v="DPJ/CAFE"/>
    <x v="0"/>
    <s v="Non"/>
    <m/>
    <s v="Femme"/>
    <n v="12"/>
  </r>
  <r>
    <s v="190505-019"/>
    <n v="2"/>
    <s v="St-Basile-Le-Grand"/>
    <d v="2019-05-05T00:00:00"/>
    <d v="2019-05-05T00:00:00"/>
    <s v="21h11"/>
    <s v="CCPSHRR"/>
    <x v="0"/>
    <s v="Non"/>
    <m/>
    <s v="Femme"/>
    <n v="46"/>
  </r>
  <r>
    <s v="190501-030"/>
    <n v="2"/>
    <s v="St-Basile-Le-Grand"/>
    <d v="2019-05-01T00:00:00"/>
    <d v="2019-05-01T00:00:00"/>
    <s v="19h25"/>
    <s v="CCPSHRR"/>
    <x v="3"/>
    <s v="Oui"/>
    <n v="33"/>
    <s v="Femme"/>
    <n v="18"/>
  </r>
  <r>
    <s v="190501-002"/>
    <n v="2"/>
    <s v="St-Basile-Le-Grand"/>
    <d v="2019-05-01T00:00:00"/>
    <d v="2019-05-01T00:00:00"/>
    <s v="03h00"/>
    <s v="CCPSHRR"/>
    <x v="7"/>
    <s v="Non"/>
    <m/>
    <s v="Homme"/>
    <n v="18"/>
  </r>
  <r>
    <s v="190429-024"/>
    <n v="2"/>
    <s v="St-Basile-Le-Grand"/>
    <d v="2019-04-29T00:00:00"/>
    <d v="2019-04-29T00:00:00"/>
    <s v="17h55"/>
    <m/>
    <x v="2"/>
    <s v="Oui"/>
    <s v="?"/>
    <s v="Femme"/>
    <n v="57"/>
  </r>
  <r>
    <s v="190426-022"/>
    <n v="2"/>
    <s v="St-Basile-Le-Grand"/>
    <d v="2019-04-26T00:00:00"/>
    <d v="2019-04-26T00:00:00"/>
    <s v="19h08"/>
    <m/>
    <x v="2"/>
    <s v="Oui"/>
    <s v="?"/>
    <s v="Homme"/>
    <n v="79"/>
  </r>
  <r>
    <s v="190419-016"/>
    <n v="2"/>
    <s v="St-Basile-Le-Grand"/>
    <d v="2019-04-19T00:00:00"/>
    <d v="2019-04-19T00:00:00"/>
    <s v="16h30"/>
    <m/>
    <x v="2"/>
    <s v="Oui"/>
    <n v="94"/>
    <s v="Homme"/>
    <n v="34"/>
  </r>
  <r>
    <s v="190410-022"/>
    <n v="2"/>
    <s v="St-Basile-Le-Grand"/>
    <d v="2019-04-10T00:00:00"/>
    <d v="2019-04-10T00:00:00"/>
    <s v="19h00"/>
    <m/>
    <x v="2"/>
    <s v="Oui"/>
    <n v="25"/>
    <s v="Homme"/>
    <n v="26"/>
  </r>
  <r>
    <s v="190331-006"/>
    <n v="2"/>
    <s v="St-Basile-Le-Grand"/>
    <d v="2019-03-31T00:00:00"/>
    <d v="2019-03-31T00:00:00"/>
    <s v="15h10"/>
    <s v="DPJ/CAFE"/>
    <x v="0"/>
    <s v="Non"/>
    <m/>
    <s v="Homme"/>
    <n v="9"/>
  </r>
  <r>
    <s v="190320-011"/>
    <n v="2"/>
    <s v="St-Basile-Le-Grand"/>
    <d v="2019-03-20T00:00:00"/>
    <d v="2019-03-20T00:00:00"/>
    <s v="12h06"/>
    <m/>
    <x v="2"/>
    <s v="Oui"/>
    <n v="63"/>
    <s v="Femme"/>
    <n v="34"/>
  </r>
  <r>
    <s v="190320-022"/>
    <n v="2"/>
    <s v="St-Basile-Le-Grand"/>
    <d v="2019-03-20T00:00:00"/>
    <d v="2019-03-20T00:00:00"/>
    <s v="19h35"/>
    <m/>
    <x v="5"/>
    <s v="Oui"/>
    <n v="65"/>
    <s v="Femme"/>
    <n v="63"/>
  </r>
  <r>
    <s v="190318-001"/>
    <n v="2"/>
    <s v="St-Basile-Le-Grand"/>
    <d v="2019-03-18T00:00:00"/>
    <d v="2019-03-18T00:00:00"/>
    <s v="03h07"/>
    <m/>
    <x v="2"/>
    <s v="Oui"/>
    <n v="37"/>
    <s v="Femme"/>
    <n v="68"/>
  </r>
  <r>
    <s v="190315-011"/>
    <n v="2"/>
    <s v="St-Basile-Le-Grand"/>
    <d v="2019-03-15T00:00:00"/>
    <d v="2019-03-15T00:00:00"/>
    <s v="11h41"/>
    <m/>
    <x v="3"/>
    <s v="Oui"/>
    <n v="55"/>
    <s v="Femme"/>
    <n v="34"/>
  </r>
  <r>
    <s v="190311-005"/>
    <n v="2"/>
    <s v="St-Basile-Le-Grand"/>
    <d v="2019-03-11T00:00:00"/>
    <d v="2019-03-11T00:00:00"/>
    <s v="08h00"/>
    <m/>
    <x v="3"/>
    <s v="Oui"/>
    <m/>
    <s v="Homme"/>
    <n v="54"/>
  </r>
  <r>
    <s v="190227-045"/>
    <n v="2"/>
    <s v="St-Basile-Le-Grand"/>
    <d v="2019-02-27T00:00:00"/>
    <d v="2019-02-27T00:00:00"/>
    <s v="12h00"/>
    <m/>
    <x v="0"/>
    <s v="Oui"/>
    <n v="180"/>
    <s v="Homme"/>
    <n v="20"/>
  </r>
  <r>
    <s v="190211-016"/>
    <n v="2"/>
    <s v="St-Basile-Le-Grand"/>
    <d v="2019-02-11T00:00:00"/>
    <d v="2019-02-11T00:00:00"/>
    <s v="10h30"/>
    <s v="CCPSHRR"/>
    <x v="0"/>
    <s v="Non"/>
    <m/>
    <s v="Femme"/>
    <n v="16"/>
  </r>
  <r>
    <s v="190210-026"/>
    <n v="2"/>
    <s v="St-Basile-Le-Grand"/>
    <d v="2019-02-10T00:00:00"/>
    <d v="2019-02-10T00:00:00"/>
    <s v="22h00"/>
    <m/>
    <x v="2"/>
    <s v="Oui"/>
    <n v="54"/>
    <s v="Femme"/>
    <n v="17"/>
  </r>
  <r>
    <s v="190204-016"/>
    <n v="2"/>
    <s v="St-Basile-Le-Grand"/>
    <d v="2019-02-04T00:00:00"/>
    <d v="2019-02-04T00:00:00"/>
    <s v="13h22"/>
    <m/>
    <x v="2"/>
    <s v="Oui"/>
    <n v="22"/>
    <s v="Femme"/>
    <n v="18"/>
  </r>
  <r>
    <s v="190117-019"/>
    <n v="2"/>
    <s v="St-Basile-Le-Grand"/>
    <d v="2019-01-17T00:00:00"/>
    <d v="2019-01-17T00:00:00"/>
    <s v="16h45"/>
    <m/>
    <x v="2"/>
    <s v="Oui"/>
    <s v="25 mins"/>
    <s v="Femme"/>
    <n v="39"/>
  </r>
  <r>
    <s v="190108-011"/>
    <n v="2"/>
    <s v="St-Basile-Le-Grand"/>
    <d v="2019-01-08T00:00:00"/>
    <d v="2019-01-08T00:00:00"/>
    <s v="17h01"/>
    <m/>
    <x v="2"/>
    <s v="Oui"/>
    <s v="?"/>
    <s v="Femme"/>
    <n v="22"/>
  </r>
  <r>
    <s v="190101-029"/>
    <n v="2"/>
    <s v="St-Basile-Le-Grand"/>
    <d v="2019-01-01T00:00:00"/>
    <d v="2019-01-01T00:00:00"/>
    <s v="21h49"/>
    <m/>
    <x v="2"/>
    <s v="Oui"/>
    <s v=" 39 mins"/>
    <s v="Femme"/>
    <n v="21"/>
  </r>
  <r>
    <s v="191124-006"/>
    <n v="2"/>
    <s v="St-Jean-Baptiste"/>
    <d v="2019-11-24T00:00:00"/>
    <d v="2019-11-24T00:00:00"/>
    <s v="09h20"/>
    <s v="CCPSHRR"/>
    <x v="7"/>
    <s v="Non"/>
    <m/>
    <s v="Homme"/>
    <n v="20"/>
  </r>
  <r>
    <s v="191122-003"/>
    <n v="2"/>
    <s v="St-Jean-Baptiste"/>
    <d v="2019-11-22T00:00:00"/>
    <d v="2019-11-22T00:00:00"/>
    <s v="07h00"/>
    <s v="ACCÈS"/>
    <x v="0"/>
    <s v="Non"/>
    <m/>
    <s v="Femme"/>
    <n v="43"/>
  </r>
  <r>
    <s v="191010-006"/>
    <n v="2"/>
    <s v="St-Jean-Baptiste"/>
    <d v="2019-10-10T00:00:00"/>
    <d v="2019-10-10T00:00:00"/>
    <s v="08h18"/>
    <s v="CCPSHRR"/>
    <x v="2"/>
    <s v="Oui"/>
    <n v="20"/>
    <s v="Homme"/>
    <n v="73"/>
  </r>
  <r>
    <s v="190822-031"/>
    <n v="2"/>
    <s v="St-Jean-Baptiste"/>
    <d v="2019-08-22T00:00:00"/>
    <d v="2019-08-22T00:00:00"/>
    <s v="11h30"/>
    <m/>
    <x v="5"/>
    <s v="Oui"/>
    <n v="15"/>
    <s v="Homme"/>
    <n v="33"/>
  </r>
  <r>
    <s v="190718-026"/>
    <n v="2"/>
    <s v="St-Jean-Baptiste"/>
    <d v="2019-07-18T00:00:00"/>
    <d v="2019-07-18T00:00:00"/>
    <s v="17h35"/>
    <m/>
    <x v="2"/>
    <s v="Oui"/>
    <n v="15"/>
    <s v="Homme"/>
    <n v="63"/>
  </r>
  <r>
    <s v="190717-044"/>
    <n v="2"/>
    <s v="St-Jean-Baptiste"/>
    <d v="2019-07-17T00:00:00"/>
    <d v="2019-07-17T00:00:00"/>
    <s v="23h03"/>
    <m/>
    <x v="4"/>
    <s v="Oui"/>
    <n v="37"/>
    <s v="Homme"/>
    <n v="23"/>
  </r>
  <r>
    <s v="190709-002"/>
    <n v="2"/>
    <s v="St-Jean-Baptiste"/>
    <d v="2019-07-09T00:00:00"/>
    <d v="2019-07-09T00:00:00"/>
    <s v="07H40"/>
    <m/>
    <x v="2"/>
    <s v="Oui"/>
    <n v="16"/>
    <s v="Homme"/>
    <n v="22"/>
  </r>
  <r>
    <s v="190706-004"/>
    <n v="2"/>
    <s v="St-Jean-Baptiste"/>
    <d v="2019-07-06T00:00:00"/>
    <d v="2019-07-06T00:00:00"/>
    <s v="03H15"/>
    <m/>
    <x v="2"/>
    <s v="Oui"/>
    <n v="20"/>
    <s v="Homme"/>
    <n v="23"/>
  </r>
  <r>
    <s v="190702-001"/>
    <n v="2"/>
    <s v="St-Jean-Baptiste"/>
    <d v="2019-07-02T00:00:00"/>
    <d v="2019-07-02T00:00:00"/>
    <s v="02h00"/>
    <m/>
    <x v="3"/>
    <s v="Oui"/>
    <n v="32"/>
    <s v="Homme"/>
    <n v="23"/>
  </r>
  <r>
    <s v="190614-008"/>
    <n v="2"/>
    <s v="St-Jean-Baptiste"/>
    <d v="2019-06-14T00:00:00"/>
    <d v="2019-06-14T00:00:00"/>
    <s v="11h26"/>
    <m/>
    <x v="5"/>
    <s v="Oui"/>
    <n v="39"/>
    <s v="Homme"/>
    <n v="44"/>
  </r>
  <r>
    <s v="190610-034"/>
    <n v="2"/>
    <s v="St-Jean-Baptiste"/>
    <d v="2019-06-10T00:00:00"/>
    <d v="2019-06-10T00:00:00"/>
    <s v="03h38"/>
    <m/>
    <x v="2"/>
    <s v="Oui"/>
    <n v="40"/>
    <s v="Homme"/>
    <n v="27"/>
  </r>
  <r>
    <s v="190605-025"/>
    <n v="2"/>
    <s v="St-Jean-Baptiste"/>
    <d v="2019-06-05T00:00:00"/>
    <d v="2019-06-05T00:00:00"/>
    <s v="17h52"/>
    <m/>
    <x v="5"/>
    <s v="Oui"/>
    <n v="33"/>
    <s v="Homme"/>
    <n v="75"/>
  </r>
  <r>
    <s v="190518-022"/>
    <n v="2"/>
    <s v="St-Jean-Baptiste"/>
    <d v="2019-05-18T00:00:00"/>
    <d v="2019-05-18T00:00:00"/>
    <s v="23h00"/>
    <m/>
    <x v="6"/>
    <s v="Oui"/>
    <n v="38"/>
    <s v="Femme"/>
    <n v="47"/>
  </r>
  <r>
    <s v="190517-021"/>
    <n v="2"/>
    <s v="St-Jean-Baptiste"/>
    <d v="2019-05-17T00:00:00"/>
    <d v="2019-05-17T00:00:00"/>
    <s v="16h27"/>
    <m/>
    <x v="3"/>
    <s v="Oui"/>
    <n v="30"/>
    <s v="Femme"/>
    <n v="47"/>
  </r>
  <r>
    <s v="190510-010"/>
    <n v="2"/>
    <s v="St-Jean-Baptiste"/>
    <d v="2019-05-10T00:00:00"/>
    <d v="2019-05-10T00:00:00"/>
    <s v="10h15"/>
    <s v="DPJ/CAFE"/>
    <x v="1"/>
    <s v="Non"/>
    <m/>
    <s v="Homme"/>
    <n v="36"/>
  </r>
  <r>
    <s v="190419-021"/>
    <n v="2"/>
    <s v="St-Jean-Baptiste"/>
    <d v="2019-04-19T00:00:00"/>
    <d v="2019-04-19T00:00:00"/>
    <s v="22h55"/>
    <m/>
    <x v="3"/>
    <s v="Oui"/>
    <n v="55"/>
    <s v="Femme"/>
    <n v="44"/>
  </r>
  <r>
    <s v="190419-022"/>
    <n v="2"/>
    <s v="St-Jean-Baptiste"/>
    <d v="2019-04-19T00:00:00"/>
    <d v="2019-04-19T00:00:00"/>
    <s v="23h50"/>
    <s v="CCPSHRR"/>
    <x v="0"/>
    <s v="Non"/>
    <m/>
    <s v="Homme"/>
    <n v="41"/>
  </r>
  <r>
    <s v="190403-031"/>
    <n v="2"/>
    <s v="St-Jean-Baptiste"/>
    <d v="2019-04-03T00:00:00"/>
    <d v="2019-04-03T00:00:00"/>
    <s v="21h27"/>
    <s v="DIVERS"/>
    <x v="0"/>
    <s v="Non"/>
    <m/>
    <s v="Homme"/>
    <n v="14"/>
  </r>
  <r>
    <s v="191127-021"/>
    <n v="2"/>
    <s v="St-Mathieu-de-Beloeil"/>
    <d v="2019-11-27T00:00:00"/>
    <d v="2019-11-27T00:00:00"/>
    <s v="17h15"/>
    <m/>
    <x v="2"/>
    <s v="Oui"/>
    <n v="40"/>
    <s v="Homme"/>
    <n v="61"/>
  </r>
  <r>
    <s v="190908-002"/>
    <n v="2"/>
    <s v="St-Mathieu-de-Beloeil"/>
    <d v="2019-09-08T00:00:00"/>
    <d v="2019-09-08T00:00:00"/>
    <s v="03h30"/>
    <m/>
    <x v="2"/>
    <s v="Oui"/>
    <n v="31"/>
    <s v="Homme"/>
    <n v="18"/>
  </r>
  <r>
    <s v="190904-017"/>
    <n v="2"/>
    <s v="St-Mathieu-de-Beloeil"/>
    <d v="2019-09-04T00:00:00"/>
    <d v="2019-09-04T00:00:00"/>
    <s v="15h35"/>
    <m/>
    <x v="5"/>
    <s v="Oui"/>
    <n v="33"/>
    <s v="Homme"/>
    <n v="52"/>
  </r>
  <r>
    <s v="190825-005"/>
    <n v="2"/>
    <s v="St-Mathieu-de-Beloeil"/>
    <d v="2019-08-25T00:00:00"/>
    <d v="2019-08-25T00:00:00"/>
    <s v="10h10"/>
    <m/>
    <x v="2"/>
    <s v="Oui"/>
    <m/>
    <s v="Homme"/>
    <n v="15"/>
  </r>
  <r>
    <s v="190823-006"/>
    <n v="2"/>
    <s v="St-Mathieu-de-Beloeil"/>
    <d v="2019-08-23T00:00:00"/>
    <d v="2019-08-23T00:00:00"/>
    <s v="09h50"/>
    <s v="DPJ/CAFE"/>
    <x v="0"/>
    <s v="Non"/>
    <m/>
    <s v="Homme"/>
    <n v="15"/>
  </r>
  <r>
    <s v="190805-015"/>
    <n v="2"/>
    <s v="St-Mathieu-de-Beloeil"/>
    <d v="2019-08-05T00:00:00"/>
    <d v="2019-08-05T00:00:00"/>
    <s v="13h00"/>
    <m/>
    <x v="5"/>
    <s v="Oui"/>
    <n v="30"/>
    <s v="Homme"/>
    <n v="15"/>
  </r>
  <r>
    <s v="190726-004"/>
    <n v="2"/>
    <s v="St-Mathieu-de-Beloeil"/>
    <d v="2019-07-26T00:00:00"/>
    <d v="2019-07-26T00:00:00"/>
    <s v="08h45"/>
    <m/>
    <x v="2"/>
    <s v="Oui"/>
    <m/>
    <s v="Homme"/>
    <n v="17"/>
  </r>
  <r>
    <s v="190723-003"/>
    <n v="2"/>
    <s v="St-Mathieu-de-Beloeil"/>
    <d v="2019-07-23T00:00:00"/>
    <d v="2019-07-23T00:00:00"/>
    <s v="04h08"/>
    <m/>
    <x v="2"/>
    <s v="Oui"/>
    <m/>
    <s v="Homme"/>
    <n v="48"/>
  </r>
  <r>
    <s v="190705-040"/>
    <n v="2"/>
    <s v="St-Mathieu-de-Beloeil"/>
    <d v="2019-07-05T00:00:00"/>
    <d v="2019-07-05T00:00:00"/>
    <s v="23H42"/>
    <m/>
    <x v="2"/>
    <s v="Oui"/>
    <n v="39"/>
    <s v="Homme"/>
    <n v="41"/>
  </r>
  <r>
    <s v="190621-008"/>
    <n v="2"/>
    <s v="St-Mathieu-de-Beloeil"/>
    <d v="2019-06-21T00:00:00"/>
    <d v="2019-06-21T00:00:00"/>
    <s v="8h45"/>
    <s v="ACCÈS"/>
    <x v="0"/>
    <s v="Non"/>
    <m/>
    <s v="Homme"/>
    <n v="80"/>
  </r>
  <r>
    <s v="190604-001"/>
    <n v="2"/>
    <s v="St-Mathieu-de-Beloeil"/>
    <d v="2019-06-04T00:00:00"/>
    <d v="2019-06-04T00:00:00"/>
    <s v="00h19"/>
    <s v="ACCÈS"/>
    <x v="6"/>
    <s v="Non"/>
    <m/>
    <s v="Femme"/>
    <n v="16"/>
  </r>
  <r>
    <s v="190307-006"/>
    <n v="2"/>
    <s v="St-Mathieu-de-Beloeil"/>
    <d v="2019-03-07T00:00:00"/>
    <d v="2019-03-07T00:00:00"/>
    <s v="10h58"/>
    <m/>
    <x v="5"/>
    <s v="Oui"/>
    <n v="35"/>
    <s v="Homme"/>
    <n v="15"/>
  </r>
  <r>
    <s v="191128-002"/>
    <n v="3"/>
    <s v="Carignan"/>
    <d v="2019-11-28T00:00:00"/>
    <d v="2019-11-28T00:00:00"/>
    <s v="03h46"/>
    <s v="CCPSHRR"/>
    <x v="0"/>
    <s v="Non"/>
    <m/>
    <s v="Femme"/>
    <n v="19"/>
  </r>
  <r>
    <s v="191104-012"/>
    <n v="3"/>
    <s v="Carignan"/>
    <d v="2019-11-04T00:00:00"/>
    <d v="2019-11-04T00:00:00"/>
    <s v="11h56"/>
    <s v="DPJ/CAFE"/>
    <x v="9"/>
    <s v="Non"/>
    <m/>
    <s v="Homme"/>
    <n v="16"/>
  </r>
  <r>
    <s v="191027-004A"/>
    <n v="3"/>
    <s v="Carignan"/>
    <d v="2019-10-27T00:00:00"/>
    <d v="2019-10-27T00:00:00"/>
    <s v="01h50"/>
    <m/>
    <x v="2"/>
    <s v="Oui"/>
    <n v="27"/>
    <s v="Femme"/>
    <n v="33"/>
  </r>
  <r>
    <s v="191016-027"/>
    <n v="3"/>
    <s v="Carignan"/>
    <d v="2019-10-27T00:00:00"/>
    <d v="2019-10-27T00:00:00"/>
    <m/>
    <s v="CCPSHRR"/>
    <x v="0"/>
    <s v="Non"/>
    <m/>
    <s v="Homme"/>
    <n v="64"/>
  </r>
  <r>
    <s v="191016-019"/>
    <n v="3"/>
    <s v="Carignan"/>
    <d v="2019-10-16T00:00:00"/>
    <d v="2019-10-16T00:00:00"/>
    <s v="17h46"/>
    <s v="CCPSHRR"/>
    <x v="0"/>
    <s v="Non"/>
    <m/>
    <s v="Homme"/>
    <n v="26"/>
  </r>
  <r>
    <s v="191008-017"/>
    <n v="3"/>
    <s v="Carignan"/>
    <d v="2019-10-08T00:00:00"/>
    <d v="2019-10-08T00:00:00"/>
    <s v="13h45"/>
    <s v="DPJ/CAFE"/>
    <x v="0"/>
    <s v="Non"/>
    <m/>
    <s v="Homme"/>
    <n v="42"/>
  </r>
  <r>
    <s v="191003-036"/>
    <n v="3"/>
    <s v="Carignan"/>
    <d v="2019-10-03T00:00:00"/>
    <d v="2019-10-03T00:00:00"/>
    <s v="23h25"/>
    <s v="CCPSHRR"/>
    <x v="0"/>
    <s v="Non"/>
    <m/>
    <s v="Homme"/>
    <n v="27"/>
  </r>
  <r>
    <s v="190930-033"/>
    <n v="3"/>
    <s v="Carignan"/>
    <d v="2019-09-30T00:00:00"/>
    <d v="2019-09-30T00:00:00"/>
    <s v="23h58"/>
    <m/>
    <x v="3"/>
    <s v="Oui"/>
    <n v="14"/>
    <s v="Femme"/>
    <n v="30"/>
  </r>
  <r>
    <s v="190929-001"/>
    <n v="3"/>
    <s v="Carignan"/>
    <d v="2019-09-29T00:00:00"/>
    <d v="2019-09-29T00:00:00"/>
    <s v="02h35"/>
    <s v="ACCÈS"/>
    <x v="1"/>
    <s v="Non"/>
    <m/>
    <s v="Homme"/>
    <n v="35"/>
  </r>
  <r>
    <s v="190928-006"/>
    <n v="3"/>
    <s v="Carignan"/>
    <d v="2019-09-28T00:00:00"/>
    <d v="2019-09-28T00:00:00"/>
    <s v="09h00"/>
    <s v="CCPSHRR"/>
    <x v="1"/>
    <s v="Non"/>
    <m/>
    <s v="Homme"/>
    <n v="53"/>
  </r>
  <r>
    <s v="190918-024"/>
    <n v="3"/>
    <s v="Carignan"/>
    <d v="2019-09-18T00:00:00"/>
    <d v="2019-09-18T00:00:00"/>
    <s v="22h50"/>
    <s v="ACCÈS"/>
    <x v="0"/>
    <s v="Non"/>
    <m/>
    <s v="Homme"/>
    <n v="20"/>
  </r>
  <r>
    <s v="190908-021"/>
    <n v="3"/>
    <s v="Carignan"/>
    <d v="2019-09-08T00:00:00"/>
    <d v="2019-09-08T00:00:00"/>
    <s v="23h08"/>
    <m/>
    <x v="3"/>
    <s v="Oui"/>
    <n v="20"/>
    <s v="Femme"/>
    <n v="22"/>
  </r>
  <r>
    <s v="190906-016"/>
    <n v="3"/>
    <s v="Carignan"/>
    <d v="2019-09-06T00:00:00"/>
    <d v="2019-09-06T00:00:00"/>
    <s v="12h08"/>
    <m/>
    <x v="3"/>
    <s v="Oui"/>
    <n v="46"/>
    <s v="Homme"/>
    <n v="51"/>
  </r>
  <r>
    <s v="190831-028"/>
    <n v="3"/>
    <s v="Carignan"/>
    <d v="2019-08-31T00:00:00"/>
    <d v="2019-08-31T00:00:00"/>
    <s v="20h30"/>
    <s v="CCPSHRR"/>
    <x v="1"/>
    <s v="Non"/>
    <m/>
    <s v="Femme"/>
    <n v="24"/>
  </r>
  <r>
    <s v="190829-004"/>
    <n v="3"/>
    <s v="Carignan"/>
    <d v="2019-08-29T00:00:00"/>
    <d v="2019-08-29T00:00:00"/>
    <s v="02H26"/>
    <m/>
    <x v="2"/>
    <s v="Oui"/>
    <n v="33"/>
    <s v="Femme"/>
    <n v="51"/>
  </r>
  <r>
    <s v="190826-025"/>
    <n v="3"/>
    <s v="Carignan"/>
    <d v="2019-08-26T00:00:00"/>
    <d v="2019-08-26T00:00:00"/>
    <s v="18H45"/>
    <s v="CCPSHRR"/>
    <x v="0"/>
    <s v="Non"/>
    <m/>
    <s v="Homme"/>
    <n v="26"/>
  </r>
  <r>
    <s v="190824-002"/>
    <n v="3"/>
    <s v="Carignan"/>
    <d v="2019-08-24T00:00:00"/>
    <d v="2019-08-24T00:00:00"/>
    <s v="07h00"/>
    <m/>
    <x v="2"/>
    <s v="Oui"/>
    <n v="36"/>
    <s v="Homme"/>
    <n v="28"/>
  </r>
  <r>
    <s v="190818-009"/>
    <n v="3"/>
    <s v="Carignan"/>
    <d v="2019-08-19T00:00:00"/>
    <d v="2019-08-19T00:00:00"/>
    <s v="00h45"/>
    <s v="CCPSHRR"/>
    <x v="0"/>
    <s v="Non"/>
    <m/>
    <s v="Homme"/>
    <n v="61"/>
  </r>
  <r>
    <s v="190812-022"/>
    <n v="3"/>
    <s v="Carignan"/>
    <d v="2019-08-12T00:00:00"/>
    <d v="2019-08-12T00:00:00"/>
    <s v="17h32"/>
    <s v="CCPSHRR"/>
    <x v="6"/>
    <s v="Oui"/>
    <n v="43"/>
    <s v="Femme"/>
    <n v="23"/>
  </r>
  <r>
    <s v="190731-023"/>
    <n v="3"/>
    <s v="Carignan"/>
    <d v="2019-07-31T00:00:00"/>
    <d v="2019-07-31T00:00:00"/>
    <s v="16H06"/>
    <s v="ACCÈS"/>
    <x v="7"/>
    <s v="Oui"/>
    <n v="36"/>
    <s v="Homme"/>
    <n v="22"/>
  </r>
  <r>
    <s v="190719-038"/>
    <n v="3"/>
    <s v="Carignan"/>
    <d v="2019-07-19T00:00:00"/>
    <d v="2019-07-19T00:00:00"/>
    <s v="23h54"/>
    <s v="CCPSHRR"/>
    <x v="5"/>
    <s v="Oui"/>
    <n v="11"/>
    <s v="Homme"/>
    <n v="29"/>
  </r>
  <r>
    <s v="190709-014"/>
    <n v="3"/>
    <s v="Carignan"/>
    <d v="2019-07-09T00:00:00"/>
    <d v="2019-07-09T00:00:00"/>
    <s v="13h10"/>
    <s v="CCPSHRR"/>
    <x v="1"/>
    <s v="Non"/>
    <m/>
    <s v="Homme"/>
    <n v="29"/>
  </r>
  <r>
    <s v="190706-022"/>
    <n v="3"/>
    <s v="Carignan"/>
    <d v="2019-07-06T00:00:00"/>
    <d v="2019-07-06T00:00:00"/>
    <s v="21H05"/>
    <s v="CCPSHRR"/>
    <x v="4"/>
    <s v="Non"/>
    <m/>
    <s v="Homme"/>
    <n v="19"/>
  </r>
  <r>
    <s v="190705-025"/>
    <n v="3"/>
    <s v="Carignan"/>
    <d v="2019-07-05T00:00:00"/>
    <d v="2019-07-05T00:00:00"/>
    <s v="17H25"/>
    <s v="CCPSHRR"/>
    <x v="0"/>
    <s v="Non"/>
    <m/>
    <s v="Femme"/>
    <n v="83"/>
  </r>
  <r>
    <s v="190623-030"/>
    <n v="3"/>
    <s v="Carignan"/>
    <d v="2019-06-23T00:00:00"/>
    <d v="2019-06-23T00:00:00"/>
    <s v="17H00"/>
    <s v="DPJ/CAFE"/>
    <x v="2"/>
    <s v="Oui"/>
    <n v="38"/>
    <s v="Homme"/>
    <s v=" "/>
  </r>
  <r>
    <s v="190621-014"/>
    <n v="3"/>
    <s v="Carignan"/>
    <d v="2019-06-21T00:00:00"/>
    <d v="2019-06-21T00:00:00"/>
    <s v="12h45"/>
    <s v="CCPSHRR"/>
    <x v="0"/>
    <s v="Non"/>
    <m/>
    <s v="Homme"/>
    <n v="23"/>
  </r>
  <r>
    <s v="190615-017a"/>
    <n v="3"/>
    <s v="Carignan"/>
    <d v="2019-06-15T00:00:00"/>
    <d v="2019-06-15T00:00:00"/>
    <s v="10h48"/>
    <s v="CCPSHRR"/>
    <x v="0"/>
    <s v="Non"/>
    <m/>
    <s v="Homme"/>
    <n v="43"/>
  </r>
  <r>
    <s v="190607-044"/>
    <n v="3"/>
    <s v="Carignan"/>
    <d v="2019-06-07T00:00:00"/>
    <d v="2019-06-07T00:00:00"/>
    <s v="22h40"/>
    <s v="CCPSHRR"/>
    <x v="1"/>
    <s v="Non"/>
    <m/>
    <s v="Homme"/>
    <n v="41"/>
  </r>
  <r>
    <s v="190531-019"/>
    <n v="3"/>
    <s v="Carignan"/>
    <d v="2019-05-31T00:00:00"/>
    <d v="2019-05-31T00:00:00"/>
    <s v="14h19"/>
    <s v="CCPSHRR"/>
    <x v="1"/>
    <s v="Non"/>
    <m/>
    <s v="Femme"/>
    <n v="66"/>
  </r>
  <r>
    <s v="190529-025"/>
    <n v="3"/>
    <s v="Carignan"/>
    <d v="2019-05-29T00:00:00"/>
    <d v="2019-05-29T00:00:00"/>
    <s v="19h00"/>
    <s v="DPJ/CAFE"/>
    <x v="4"/>
    <s v="Oui"/>
    <n v="46"/>
    <s v="Femme"/>
    <n v="15"/>
  </r>
  <r>
    <s v="190523-021"/>
    <n v="3"/>
    <s v="Carignan"/>
    <d v="2019-05-23T00:00:00"/>
    <d v="2019-05-23T00:00:00"/>
    <s v="18h18"/>
    <s v="DPJ/CAFE"/>
    <x v="1"/>
    <s v="Non"/>
    <m/>
    <s v="Femme"/>
    <n v="10"/>
  </r>
  <r>
    <s v="190512-030 "/>
    <n v="3"/>
    <s v="Carignan"/>
    <d v="2019-05-12T00:00:00"/>
    <d v="2019-05-12T00:00:00"/>
    <s v="22h20"/>
    <m/>
    <x v="3"/>
    <s v="Oui"/>
    <n v="22"/>
    <s v="Homme"/>
    <n v="37"/>
  </r>
  <r>
    <s v="190429-005"/>
    <n v="3"/>
    <s v="Carignan"/>
    <d v="2019-04-29T00:00:00"/>
    <d v="2019-04-29T00:00:00"/>
    <s v="10h10"/>
    <s v="CCPSHRR"/>
    <x v="2"/>
    <s v="Oui"/>
    <n v="30"/>
    <s v="Homme"/>
    <n v="17"/>
  </r>
  <r>
    <s v="190423-012"/>
    <n v="3"/>
    <s v="Carignan"/>
    <d v="2019-04-23T00:00:00"/>
    <d v="2019-04-23T00:00:00"/>
    <s v="10h33"/>
    <s v="CCPSHRR"/>
    <x v="0"/>
    <s v="Non"/>
    <m/>
    <s v="Femme"/>
    <n v="83"/>
  </r>
  <r>
    <s v="190331-014"/>
    <n v="3"/>
    <s v="Carignan"/>
    <d v="2019-03-31T00:00:00"/>
    <d v="2019-03-31T00:00:00"/>
    <s v="23h15"/>
    <s v="CCPSHRR"/>
    <x v="1"/>
    <s v="Non"/>
    <m/>
    <s v="Femme"/>
    <n v="26"/>
  </r>
  <r>
    <s v="190326-012"/>
    <n v="3"/>
    <s v="Carignan"/>
    <d v="2019-03-26T00:00:00"/>
    <d v="2019-03-26T00:00:00"/>
    <s v="16h15"/>
    <s v="CCPSHRR"/>
    <x v="0"/>
    <s v="Non"/>
    <m/>
    <s v="Homme"/>
    <n v="23"/>
  </r>
  <r>
    <s v="190320-005"/>
    <n v="3"/>
    <s v="Carignan"/>
    <d v="2019-03-20T00:00:00"/>
    <d v="2019-03-20T00:00:00"/>
    <s v="08h30"/>
    <s v="DPJ/CAFE"/>
    <x v="2"/>
    <s v="Oui"/>
    <n v="35"/>
    <s v="Homme"/>
    <n v="13"/>
  </r>
  <r>
    <s v="190320-027"/>
    <n v="3"/>
    <s v="Carignan"/>
    <d v="2019-03-20T00:00:00"/>
    <d v="2019-03-20T00:00:00"/>
    <s v="20h45"/>
    <s v="CCPSHRR"/>
    <x v="1"/>
    <s v="Non"/>
    <m/>
    <s v="Homme"/>
    <n v="27"/>
  </r>
  <r>
    <s v="190210-021"/>
    <n v="3"/>
    <s v="Carignan"/>
    <d v="2019-02-10T00:00:00"/>
    <d v="2019-02-10T00:00:00"/>
    <s v="17h08"/>
    <s v="ACCÈS"/>
    <x v="0"/>
    <s v="Non"/>
    <m/>
    <s v="Homme"/>
    <n v="39"/>
  </r>
  <r>
    <s v="190125-006"/>
    <n v="3"/>
    <s v="Carignan"/>
    <d v="2019-01-25T00:00:00"/>
    <d v="2019-01-25T00:00:00"/>
    <s v="08h58"/>
    <s v="ACCÈS"/>
    <x v="3"/>
    <s v="Oui"/>
    <n v="31"/>
    <s v="Homme"/>
    <n v="26"/>
  </r>
  <r>
    <s v="190113-009"/>
    <n v="3"/>
    <s v="Carignan"/>
    <d v="2019-01-13T00:00:00"/>
    <d v="2019-01-13T00:00:00"/>
    <s v="16h35"/>
    <s v="CCPSHRR"/>
    <x v="1"/>
    <s v="Non"/>
    <m/>
    <s v="Femme"/>
    <n v="33"/>
  </r>
  <r>
    <s v="191229-019"/>
    <n v="3"/>
    <s v="Chambly"/>
    <d v="2019-12-29T00:00:00"/>
    <d v="2019-12-29T00:00:00"/>
    <s v="19h50"/>
    <s v="CCPSHRR"/>
    <x v="0"/>
    <s v="Non"/>
    <m/>
    <s v="Homme"/>
    <n v="35"/>
  </r>
  <r>
    <s v="191228-016"/>
    <n v="3"/>
    <s v="Chambly"/>
    <d v="2019-12-28T00:00:00"/>
    <d v="2019-12-28T00:00:00"/>
    <s v="17h30"/>
    <m/>
    <x v="3"/>
    <s v="Oui"/>
    <n v="17"/>
    <s v="Homme"/>
    <n v="16"/>
  </r>
  <r>
    <s v="191223-027"/>
    <n v="3"/>
    <s v="Chambly"/>
    <d v="2019-12-23T00:00:00"/>
    <d v="2019-12-23T00:00:00"/>
    <s v="22h45"/>
    <s v="ACCÈS"/>
    <x v="3"/>
    <s v="Oui"/>
    <n v="15"/>
    <s v="Femme"/>
    <n v="49"/>
  </r>
  <r>
    <s v="191222-008"/>
    <n v="3"/>
    <s v="Chambly"/>
    <d v="2019-12-22T00:00:00"/>
    <d v="2019-12-22T00:00:00"/>
    <s v="12h00"/>
    <s v="DPJ/CAFE"/>
    <x v="9"/>
    <s v="Non"/>
    <m/>
    <s v="Femme"/>
    <n v="16"/>
  </r>
  <r>
    <s v="191221-004"/>
    <n v="3"/>
    <s v="Chambly"/>
    <d v="2019-12-21T00:00:00"/>
    <d v="2019-12-21T00:00:00"/>
    <s v="03h19"/>
    <s v="CCPSHRR"/>
    <x v="1"/>
    <s v="Non"/>
    <m/>
    <s v="Femme"/>
    <n v="38"/>
  </r>
  <r>
    <s v="191219-042"/>
    <n v="3"/>
    <s v="Chambly"/>
    <d v="2019-12-19T00:00:00"/>
    <d v="2019-12-19T00:00:00"/>
    <s v="11h30"/>
    <s v="CCPSHRR"/>
    <x v="7"/>
    <s v="Oui"/>
    <n v="24"/>
    <s v="Homme"/>
    <n v="39"/>
  </r>
  <r>
    <s v="191219-027"/>
    <n v="3"/>
    <s v="Chambly"/>
    <d v="2019-12-19T00:00:00"/>
    <d v="2019-12-19T00:00:00"/>
    <s v="17h10"/>
    <s v="CCPSHRR"/>
    <x v="6"/>
    <s v="Non"/>
    <m/>
    <s v="Homme"/>
    <n v="36"/>
  </r>
  <r>
    <s v="191219-037"/>
    <n v="3"/>
    <s v="Chambly"/>
    <d v="2019-12-19T00:00:00"/>
    <d v="2019-12-19T00:00:00"/>
    <s v="20h58"/>
    <m/>
    <x v="3"/>
    <s v="Oui"/>
    <n v="25"/>
    <s v="Homme"/>
    <n v="56"/>
  </r>
  <r>
    <s v="191211-021"/>
    <n v="3"/>
    <s v="Chambly"/>
    <d v="2019-12-11T00:00:00"/>
    <d v="2019-12-11T00:00:00"/>
    <s v="17h10"/>
    <s v="CCPSHRR"/>
    <x v="0"/>
    <s v="Non"/>
    <m/>
    <s v="Homme"/>
    <n v="18"/>
  </r>
  <r>
    <s v="191207-005"/>
    <n v="3"/>
    <s v="Chambly"/>
    <d v="2019-12-07T00:00:00"/>
    <d v="2019-12-07T00:00:00"/>
    <m/>
    <s v="ACCÈS"/>
    <x v="0"/>
    <s v="Non"/>
    <m/>
    <s v="Femme"/>
    <n v="43"/>
  </r>
  <r>
    <s v="191205-031"/>
    <n v="3"/>
    <s v="Chambly"/>
    <d v="2019-12-05T00:00:00"/>
    <d v="2019-12-05T00:00:00"/>
    <s v="17h57"/>
    <m/>
    <x v="3"/>
    <s v="Oui"/>
    <n v="30"/>
    <s v="Femme"/>
    <n v="33"/>
  </r>
  <r>
    <s v="191201-017"/>
    <n v="3"/>
    <s v="Chambly"/>
    <d v="2019-12-01T00:00:00"/>
    <d v="2019-12-01T00:00:00"/>
    <s v="18h50"/>
    <s v="CCPSHRR"/>
    <x v="0"/>
    <s v="Non"/>
    <m/>
    <s v="Homme"/>
    <n v="32"/>
  </r>
  <r>
    <s v="191130-006"/>
    <n v="3"/>
    <s v="Chambly"/>
    <d v="2019-11-30T00:00:00"/>
    <d v="2019-11-30T00:00:00"/>
    <s v="10h21"/>
    <m/>
    <x v="3"/>
    <s v="Non"/>
    <m/>
    <s v="Homme"/>
    <n v="69"/>
  </r>
  <r>
    <s v="191125-014"/>
    <n v="3"/>
    <s v="Chambly"/>
    <d v="2019-11-25T00:00:00"/>
    <d v="2019-11-25T00:00:00"/>
    <s v="12h15"/>
    <s v="DPJ/CAFE"/>
    <x v="0"/>
    <s v="Non"/>
    <m/>
    <s v="Homme"/>
    <n v="11"/>
  </r>
  <r>
    <s v="191121-009"/>
    <n v="3"/>
    <s v="Chambly"/>
    <d v="2019-11-21T00:00:00"/>
    <d v="2019-11-21T00:00:00"/>
    <s v="10H55"/>
    <m/>
    <x v="3"/>
    <s v="Oui"/>
    <n v="33"/>
    <s v="Femme"/>
    <n v="18"/>
  </r>
  <r>
    <s v="191120-013A"/>
    <n v="3"/>
    <s v="Chambly"/>
    <d v="2019-11-20T00:00:00"/>
    <d v="2019-11-20T00:00:00"/>
    <s v="13H30"/>
    <s v="DPJ/CAFE"/>
    <x v="1"/>
    <s v="Non"/>
    <m/>
    <s v="Homme"/>
    <n v="17"/>
  </r>
  <r>
    <s v="191114-038"/>
    <n v="3"/>
    <s v="Chambly"/>
    <d v="2019-11-14T00:00:00"/>
    <d v="2019-11-14T00:00:00"/>
    <s v="23h20"/>
    <s v="CCPSHRR"/>
    <x v="5"/>
    <s v="Oui"/>
    <n v="21"/>
    <s v="Homme"/>
    <n v="20"/>
  </r>
  <r>
    <s v="191113-006"/>
    <n v="3"/>
    <s v="Chambly"/>
    <d v="2019-11-13T00:00:00"/>
    <d v="2019-11-13T00:00:00"/>
    <s v="09h30"/>
    <s v="CCPSHRR"/>
    <x v="1"/>
    <s v="Non"/>
    <m/>
    <s v="Homme"/>
    <n v="55"/>
  </r>
  <r>
    <s v="191112-013"/>
    <n v="3"/>
    <s v="Chambly"/>
    <d v="2019-11-12T00:00:00"/>
    <d v="2019-11-12T00:00:00"/>
    <s v="09h56"/>
    <s v="DPJ/CAFE"/>
    <x v="1"/>
    <s v="Non"/>
    <m/>
    <s v="Homme"/>
    <n v="15"/>
  </r>
  <r>
    <s v="191109-032"/>
    <n v="3"/>
    <s v="Chambly"/>
    <d v="2019-11-09T00:00:00"/>
    <d v="2019-11-09T00:00:00"/>
    <s v="00h00"/>
    <m/>
    <x v="5"/>
    <s v="Oui"/>
    <n v="39"/>
    <s v="Femme"/>
    <n v="51"/>
  </r>
  <r>
    <s v="191109-003a"/>
    <n v="3"/>
    <s v="Chambly"/>
    <d v="2019-11-09T00:00:00"/>
    <d v="2019-11-09T00:00:00"/>
    <s v="02h45"/>
    <s v="CCPSHRR"/>
    <x v="0"/>
    <s v="Non"/>
    <m/>
    <s v="Femme"/>
    <n v="50"/>
  </r>
  <r>
    <s v="191029-030"/>
    <n v="3"/>
    <s v="Chambly"/>
    <d v="2019-10-29T00:00:00"/>
    <d v="2019-10-29T00:00:00"/>
    <s v="22h30"/>
    <s v="CCPSHRR"/>
    <x v="0"/>
    <s v="Non"/>
    <m/>
    <s v="Femme"/>
    <n v="72"/>
  </r>
  <r>
    <s v="191026-010"/>
    <n v="3"/>
    <s v="Chambly"/>
    <d v="2019-10-26T00:00:00"/>
    <d v="2019-10-26T00:00:00"/>
    <s v="13h56"/>
    <s v="CCPSHRR"/>
    <x v="6"/>
    <s v="Oui"/>
    <n v="49"/>
    <s v="Homme"/>
    <n v="41"/>
  </r>
  <r>
    <s v="191024-022"/>
    <n v="3"/>
    <s v="Chambly"/>
    <d v="2019-10-24T00:00:00"/>
    <d v="2019-10-24T00:00:00"/>
    <s v="23h00"/>
    <m/>
    <x v="2"/>
    <s v="Oui"/>
    <n v="30"/>
    <s v="Femme"/>
    <n v="51"/>
  </r>
  <r>
    <s v="191023-008"/>
    <n v="3"/>
    <s v="Chambly"/>
    <d v="2019-10-23T00:00:00"/>
    <d v="2019-10-23T00:00:00"/>
    <s v="13h00"/>
    <s v="DPJ/CAFE"/>
    <x v="9"/>
    <s v="Non"/>
    <m/>
    <s v="Homme"/>
    <n v="12"/>
  </r>
  <r>
    <s v="191022-004"/>
    <n v="3"/>
    <s v="Chambly"/>
    <d v="2019-10-22T00:00:00"/>
    <d v="2019-10-22T00:00:00"/>
    <s v="00h44"/>
    <s v="DPJ/CAFE"/>
    <x v="2"/>
    <s v="Oui"/>
    <n v="28"/>
    <s v="Homme"/>
    <n v="17"/>
  </r>
  <r>
    <s v="191018-019"/>
    <n v="3"/>
    <s v="Chambly"/>
    <d v="2019-10-18T00:00:00"/>
    <d v="2019-10-18T00:00:00"/>
    <s v="19h23"/>
    <s v="CCPSHRR"/>
    <x v="0"/>
    <s v="Non"/>
    <m/>
    <s v="Femme"/>
    <n v="22"/>
  </r>
  <r>
    <s v="191018-028"/>
    <n v="3"/>
    <s v="Chambly"/>
    <d v="2019-10-18T00:00:00"/>
    <d v="2019-10-18T00:00:00"/>
    <s v="22h20"/>
    <s v="CCPSHRR"/>
    <x v="0"/>
    <s v="Non"/>
    <m/>
    <s v="Femme"/>
    <n v="52"/>
  </r>
  <r>
    <s v="191015-007"/>
    <n v="3"/>
    <s v="Chambly"/>
    <d v="2019-10-15T00:00:00"/>
    <d v="2019-10-15T00:00:00"/>
    <s v="08h10"/>
    <s v="DPJ/CAFE"/>
    <x v="1"/>
    <s v="Non"/>
    <m/>
    <s v="Homme"/>
    <n v="11"/>
  </r>
  <r>
    <s v="191014-018a"/>
    <n v="3"/>
    <s v="Chambly"/>
    <d v="2019-10-14T00:00:00"/>
    <d v="2019-10-14T00:00:00"/>
    <s v="20h30"/>
    <s v="DPJ/CAFE"/>
    <x v="5"/>
    <s v="Oui"/>
    <n v="33"/>
    <s v="Homme"/>
    <n v="13"/>
  </r>
  <r>
    <s v="191010-033"/>
    <n v="3"/>
    <s v="Chambly"/>
    <d v="2019-10-10T00:00:00"/>
    <d v="2019-10-10T00:00:00"/>
    <s v="21h45"/>
    <s v="DPJ/CAFE"/>
    <x v="2"/>
    <s v="Oui"/>
    <n v="44"/>
    <s v="Femme"/>
    <n v="17"/>
  </r>
  <r>
    <s v="190929-009"/>
    <n v="3"/>
    <s v="Chambly"/>
    <d v="2019-09-29T00:00:00"/>
    <d v="2019-09-29T00:00:00"/>
    <s v="15h30"/>
    <s v="CCPSHRR"/>
    <x v="7"/>
    <s v="Non"/>
    <m/>
    <s v="Femme"/>
    <n v="39"/>
  </r>
  <r>
    <s v="190929-019"/>
    <n v="3"/>
    <s v="Chambly"/>
    <d v="2019-09-29T00:00:00"/>
    <d v="2019-09-29T00:00:00"/>
    <s v="20h19"/>
    <s v="CCPSHRR"/>
    <x v="3"/>
    <s v="Oui"/>
    <n v="35"/>
    <s v="Homme"/>
    <n v="23"/>
  </r>
  <r>
    <s v="190929-024"/>
    <n v="3"/>
    <s v="Chambly"/>
    <d v="2019-09-29T00:00:00"/>
    <d v="2019-09-29T00:00:00"/>
    <s v="23h30"/>
    <s v="ACCÈS"/>
    <x v="7"/>
    <s v="Oui"/>
    <m/>
    <s v="Homme"/>
    <n v="19"/>
  </r>
  <r>
    <s v="190927-009"/>
    <n v="3"/>
    <s v="Chambly"/>
    <d v="2019-09-27T00:00:00"/>
    <d v="2019-09-27T00:00:00"/>
    <s v="11h46"/>
    <m/>
    <x v="3"/>
    <s v="Oui"/>
    <n v="20"/>
    <s v="Femme"/>
    <n v="28"/>
  </r>
  <r>
    <s v="190923-019"/>
    <n v="3"/>
    <s v="Chambly"/>
    <d v="2019-09-23T00:00:00"/>
    <d v="2019-09-23T00:00:00"/>
    <s v="19h04"/>
    <s v="CCPSHRR"/>
    <x v="0"/>
    <s v="Non"/>
    <m/>
    <s v="Femme"/>
    <n v="30"/>
  </r>
  <r>
    <s v="190923-033"/>
    <n v="3"/>
    <s v="Chambly"/>
    <d v="2019-09-23T00:00:00"/>
    <d v="2019-09-23T00:00:00"/>
    <s v="22h01"/>
    <s v="CCPSHRR"/>
    <x v="0"/>
    <s v="Non"/>
    <m/>
    <s v="Femme"/>
    <n v="52"/>
  </r>
  <r>
    <s v="190923-033"/>
    <n v="3"/>
    <s v="Chambly"/>
    <d v="2019-09-23T00:00:00"/>
    <d v="2019-09-23T00:00:00"/>
    <s v="22h01"/>
    <s v="CCPSHRR"/>
    <x v="1"/>
    <s v="Non"/>
    <m/>
    <s v="Femme"/>
    <n v="16"/>
  </r>
  <r>
    <s v="190918-021"/>
    <n v="3"/>
    <s v="Chambly"/>
    <d v="2019-09-18T00:00:00"/>
    <d v="2019-09-18T00:00:00"/>
    <s v="00h00"/>
    <s v="CCPSHRR"/>
    <x v="0"/>
    <s v="Non"/>
    <m/>
    <s v="Homme"/>
    <n v="23"/>
  </r>
  <r>
    <s v="190917-002"/>
    <n v="3"/>
    <s v="Chambly"/>
    <d v="2019-09-17T00:00:00"/>
    <d v="2019-09-17T00:00:00"/>
    <s v="05h30"/>
    <s v="DPJ/CAFE"/>
    <x v="1"/>
    <s v="Non"/>
    <m/>
    <s v="Homme"/>
    <n v="16"/>
  </r>
  <r>
    <s v="190916-024"/>
    <n v="3"/>
    <s v="Chambly"/>
    <d v="2019-09-16T00:00:00"/>
    <d v="2019-09-16T00:00:00"/>
    <s v="16h13"/>
    <m/>
    <x v="3"/>
    <s v="Oui"/>
    <n v="22"/>
    <s v="Femme"/>
    <n v="40"/>
  </r>
  <r>
    <s v="190916-028"/>
    <n v="3"/>
    <s v="Chambly"/>
    <d v="2019-09-16T00:00:00"/>
    <d v="2019-09-16T00:00:00"/>
    <s v="19h35"/>
    <m/>
    <x v="3"/>
    <s v="Oui"/>
    <n v="39"/>
    <s v="Femme"/>
    <n v="14"/>
  </r>
  <r>
    <s v="190914-026"/>
    <n v="3"/>
    <s v="Chambly"/>
    <d v="2019-09-14T00:00:00"/>
    <d v="2019-09-14T00:00:00"/>
    <s v="16h22"/>
    <s v="CCPSHRR"/>
    <x v="7"/>
    <s v="Non"/>
    <m/>
    <s v="Femme"/>
    <n v="33"/>
  </r>
  <r>
    <s v="190913-008"/>
    <n v="3"/>
    <s v="Chambly"/>
    <d v="2019-09-13T00:00:00"/>
    <d v="2019-09-13T00:00:00"/>
    <s v="08h22"/>
    <s v="CCPSHRR"/>
    <x v="0"/>
    <s v="Non"/>
    <m/>
    <s v="Homme"/>
    <n v="25"/>
  </r>
  <r>
    <s v="190909-029"/>
    <n v="3"/>
    <s v="Chambly"/>
    <d v="2019-09-09T00:00:00"/>
    <d v="2019-09-09T00:00:00"/>
    <s v="18h48"/>
    <m/>
    <x v="3"/>
    <s v="Oui"/>
    <n v="30"/>
    <s v="Homme"/>
    <n v="34"/>
  </r>
  <r>
    <s v="190907-013"/>
    <n v="3"/>
    <s v="Chambly"/>
    <d v="2019-09-07T00:00:00"/>
    <d v="2019-09-07T00:00:00"/>
    <s v="10h45"/>
    <s v="CCPSHRR"/>
    <x v="2"/>
    <s v="Oui"/>
    <n v="43"/>
    <s v="Femme"/>
    <n v="44"/>
  </r>
  <r>
    <s v="190906-001"/>
    <n v="3"/>
    <s v="Chambly"/>
    <d v="2019-09-06T00:00:00"/>
    <d v="2019-09-06T00:00:00"/>
    <s v="00h37"/>
    <m/>
    <x v="5"/>
    <s v="Oui"/>
    <n v="31"/>
    <s v="Femme"/>
    <n v="65"/>
  </r>
  <r>
    <s v="190903-053"/>
    <n v="3"/>
    <s v="Chambly"/>
    <d v="2019-09-03T00:00:00"/>
    <d v="2019-09-03T00:00:00"/>
    <s v="23h38"/>
    <s v="CCPSHRR"/>
    <x v="2"/>
    <s v="Oui"/>
    <n v="94"/>
    <s v="Femme"/>
    <n v="34"/>
  </r>
  <r>
    <s v="190902-001"/>
    <n v="3"/>
    <s v="Chambly"/>
    <d v="2019-09-02T00:00:00"/>
    <d v="2019-09-02T00:00:00"/>
    <s v="00h14"/>
    <s v="CCPSHRR"/>
    <x v="0"/>
    <s v="Non"/>
    <m/>
    <s v="Homme"/>
    <n v="24"/>
  </r>
  <r>
    <s v="190902-009"/>
    <n v="3"/>
    <s v="Chambly"/>
    <d v="2019-09-02T00:00:00"/>
    <d v="2019-09-02T00:00:00"/>
    <s v="14h23"/>
    <s v="CCPSHRR"/>
    <x v="0"/>
    <s v="Non"/>
    <m/>
    <s v="Homme"/>
    <n v="53"/>
  </r>
  <r>
    <s v="190901-030"/>
    <n v="3"/>
    <s v="Chambly"/>
    <d v="2019-09-01T00:00:00"/>
    <d v="2019-09-01T00:00:00"/>
    <s v="19h00"/>
    <m/>
    <x v="2"/>
    <s v="Oui"/>
    <n v="20"/>
    <s v="Femme"/>
    <n v="25"/>
  </r>
  <r>
    <s v="190831-003"/>
    <n v="3"/>
    <s v="Chambly"/>
    <d v="2019-08-31T00:00:00"/>
    <d v="2019-08-31T00:00:00"/>
    <s v="00h28"/>
    <s v="CCPSHRR"/>
    <x v="0"/>
    <s v="Oui"/>
    <m/>
    <s v="Femme"/>
    <n v="27"/>
  </r>
  <r>
    <s v="190831-006"/>
    <n v="3"/>
    <s v="Chambly"/>
    <d v="2019-08-31T00:00:00"/>
    <d v="2019-08-31T00:00:00"/>
    <s v="03h40"/>
    <s v="CCPSHRR"/>
    <x v="0"/>
    <s v="Non"/>
    <m/>
    <s v="Homme"/>
    <n v="35"/>
  </r>
  <r>
    <s v="190830-032"/>
    <n v="3"/>
    <s v="Chambly"/>
    <d v="2019-08-30T00:00:00"/>
    <d v="2019-08-30T00:00:00"/>
    <s v="22h00"/>
    <m/>
    <x v="3"/>
    <s v="Oui"/>
    <n v="17"/>
    <s v="Homme"/>
    <n v="27"/>
  </r>
  <r>
    <s v="190824-016"/>
    <n v="3"/>
    <s v="Chambly"/>
    <d v="2019-08-24T00:00:00"/>
    <d v="2019-08-24T00:00:00"/>
    <s v="22h37"/>
    <s v="DPJ/CAFE"/>
    <x v="2"/>
    <s v="Oui"/>
    <n v="35"/>
    <s v="Femme"/>
    <n v="55"/>
  </r>
  <r>
    <s v="190824-016"/>
    <n v="3"/>
    <s v="Chambly"/>
    <d v="2019-08-24T00:00:00"/>
    <d v="2019-08-24T00:00:00"/>
    <s v="22h37"/>
    <s v="CCPSHRR"/>
    <x v="2"/>
    <s v="Oui"/>
    <n v="35"/>
    <s v="Femme"/>
    <n v="55"/>
  </r>
  <r>
    <s v="190823-032"/>
    <n v="3"/>
    <s v="Chambly"/>
    <d v="2019-08-23T00:00:00"/>
    <d v="2019-08-23T00:00:00"/>
    <s v="22h11"/>
    <s v="CCPSHRR"/>
    <x v="0"/>
    <s v="Non"/>
    <m/>
    <s v="Femme"/>
    <n v="48"/>
  </r>
  <r>
    <s v="190823-030"/>
    <n v="3"/>
    <s v="Chambly"/>
    <d v="2019-08-23T00:00:00"/>
    <d v="2019-08-23T00:00:00"/>
    <s v="19h27"/>
    <s v="DPJ/CAFE"/>
    <x v="0"/>
    <s v="Non"/>
    <m/>
    <s v="Homme"/>
    <n v="10"/>
  </r>
  <r>
    <s v="190820-035"/>
    <n v="3"/>
    <s v="Chambly"/>
    <d v="2019-08-20T00:00:00"/>
    <d v="2019-08-20T00:00:00"/>
    <s v="19h45"/>
    <s v="DIVERS"/>
    <x v="0"/>
    <s v="Non"/>
    <m/>
    <s v="Homme"/>
    <n v="21"/>
  </r>
  <r>
    <s v="190818-019"/>
    <n v="3"/>
    <s v="Chambly"/>
    <d v="2019-08-18T00:00:00"/>
    <d v="2019-08-18T00:00:00"/>
    <s v="17h02"/>
    <m/>
    <x v="7"/>
    <s v="Oui"/>
    <m/>
    <s v="Femme"/>
    <n v="42"/>
  </r>
  <r>
    <s v="190817-04"/>
    <n v="3"/>
    <s v="Chambly"/>
    <d v="2019-08-17T00:00:00"/>
    <d v="2019-08-17T00:00:00"/>
    <s v="03h48"/>
    <m/>
    <x v="3"/>
    <s v="Oui"/>
    <n v="40"/>
    <s v="Femme"/>
    <n v="41"/>
  </r>
  <r>
    <s v="190816-001"/>
    <n v="3"/>
    <s v="Chambly"/>
    <d v="2019-08-16T00:00:00"/>
    <d v="2019-08-16T00:00:00"/>
    <s v="18h00"/>
    <m/>
    <x v="3"/>
    <s v="Oui"/>
    <m/>
    <s v="Homme"/>
    <n v="56"/>
  </r>
  <r>
    <s v="190816-018"/>
    <n v="3"/>
    <s v="Chambly"/>
    <d v="2019-08-16T00:00:00"/>
    <d v="2019-08-16T00:00:00"/>
    <s v="12h29"/>
    <s v="DPJ/CAFE"/>
    <x v="2"/>
    <s v="Oui"/>
    <m/>
    <s v="Homme"/>
    <n v="7"/>
  </r>
  <r>
    <s v="190810-010"/>
    <n v="3"/>
    <s v="Chambly"/>
    <d v="2019-08-10T00:00:00"/>
    <d v="2019-08-10T00:00:00"/>
    <s v="14h20"/>
    <m/>
    <x v="6"/>
    <s v="Oui"/>
    <n v="20"/>
    <s v="Homme"/>
    <n v="45"/>
  </r>
  <r>
    <s v="190807-004"/>
    <n v="3"/>
    <s v="Chambly"/>
    <d v="2019-08-07T00:00:00"/>
    <d v="2019-08-07T00:00:00"/>
    <s v="07h30"/>
    <m/>
    <x v="2"/>
    <s v="Oui"/>
    <n v="26"/>
    <s v="Femme"/>
    <n v="28"/>
  </r>
  <r>
    <s v="190807-034"/>
    <n v="3"/>
    <s v="Chambly"/>
    <d v="2019-08-07T00:00:00"/>
    <d v="2019-08-07T00:00:00"/>
    <s v="21h50"/>
    <m/>
    <x v="3"/>
    <s v="Oui"/>
    <n v="24"/>
    <s v="Femme"/>
    <n v="48"/>
  </r>
  <r>
    <s v="190806-002"/>
    <n v="3"/>
    <s v="Chambly"/>
    <d v="2019-08-06T00:00:00"/>
    <d v="2019-08-06T00:00:00"/>
    <s v="03h00"/>
    <s v="CCPSHRR"/>
    <x v="2"/>
    <s v="Oui"/>
    <n v="26"/>
    <s v="Homme"/>
    <n v="21"/>
  </r>
  <r>
    <s v="190806-028"/>
    <n v="3"/>
    <s v="Chambly"/>
    <d v="2019-08-06T00:00:00"/>
    <d v="2019-08-06T00:00:00"/>
    <s v="18h30"/>
    <s v="DPJ/CAFE"/>
    <x v="2"/>
    <s v="Oui"/>
    <n v="30"/>
    <s v="Homme"/>
    <n v="8"/>
  </r>
  <r>
    <s v="190803-021"/>
    <n v="3"/>
    <s v="Chambly"/>
    <d v="2019-08-03T00:00:00"/>
    <d v="2019-08-03T00:00:00"/>
    <s v="23h15"/>
    <s v="CCPSHRR"/>
    <x v="1"/>
    <s v="Non"/>
    <m/>
    <s v="Homme"/>
    <n v="18"/>
  </r>
  <r>
    <s v="190731-019"/>
    <n v="3"/>
    <s v="Chambly"/>
    <d v="2019-07-31T00:00:00"/>
    <d v="2019-07-31T00:00:00"/>
    <s v="15h37"/>
    <m/>
    <x v="3"/>
    <s v="Oui"/>
    <n v="20"/>
    <s v="Homme"/>
    <n v="16"/>
  </r>
  <r>
    <s v="190729-010"/>
    <n v="3"/>
    <s v="Chambly"/>
    <d v="2019-07-29T00:00:00"/>
    <d v="2019-07-29T00:00:00"/>
    <s v="10h30"/>
    <m/>
    <x v="7"/>
    <s v="Oui"/>
    <n v="59"/>
    <s v="Homme"/>
    <n v="23"/>
  </r>
  <r>
    <s v="190727-003"/>
    <n v="3"/>
    <s v="Chambly"/>
    <d v="2019-07-27T00:00:00"/>
    <d v="2019-07-27T00:00:00"/>
    <s v="02h25"/>
    <s v="ACCÈS"/>
    <x v="2"/>
    <s v="Oui"/>
    <n v="26"/>
    <s v="Homme"/>
    <n v="34"/>
  </r>
  <r>
    <s v="190726-003"/>
    <n v="3"/>
    <s v="Chambly"/>
    <d v="2019-07-26T00:00:00"/>
    <d v="2019-07-26T00:00:00"/>
    <s v="04h34"/>
    <m/>
    <x v="3"/>
    <s v="Oui"/>
    <n v="9"/>
    <s v="Femme"/>
    <n v="49"/>
  </r>
  <r>
    <s v="190725-025"/>
    <n v="3"/>
    <s v="Chambly"/>
    <d v="2019-07-25T00:00:00"/>
    <d v="2019-07-25T00:00:00"/>
    <s v="20h23"/>
    <s v="CCPSHRR"/>
    <x v="0"/>
    <s v="Non"/>
    <m/>
    <s v="Femme"/>
    <n v="27"/>
  </r>
  <r>
    <s v="190719-007"/>
    <n v="3"/>
    <s v="Chambly"/>
    <d v="2019-07-18T00:00:00"/>
    <d v="2019-07-18T00:00:00"/>
    <s v="10h15"/>
    <s v="CCPSHRR"/>
    <x v="4"/>
    <s v="Non"/>
    <m/>
    <s v="Femme"/>
    <n v="60"/>
  </r>
  <r>
    <s v="190717-040"/>
    <n v="3"/>
    <s v="Chambly"/>
    <d v="2019-07-17T00:00:00"/>
    <d v="2019-07-17T00:00:00"/>
    <s v="?"/>
    <s v="ACCÈS"/>
    <x v="0"/>
    <s v="Non"/>
    <m/>
    <s v="Homme"/>
    <n v="34"/>
  </r>
  <r>
    <s v="190717-026"/>
    <n v="3"/>
    <s v="Chambly"/>
    <d v="2019-07-17T00:00:00"/>
    <d v="2019-07-17T00:00:00"/>
    <s v="16h40"/>
    <s v="CCPSHRR"/>
    <x v="0"/>
    <s v="Non"/>
    <m/>
    <s v="Homme"/>
    <n v="45"/>
  </r>
  <r>
    <s v="190712-031A"/>
    <n v="3"/>
    <s v="Chambly"/>
    <d v="2019-07-12T00:00:00"/>
    <d v="2019-07-12T00:00:00"/>
    <s v="19H28"/>
    <s v="CCPSHRR"/>
    <x v="1"/>
    <s v="Non"/>
    <m/>
    <s v="Homme"/>
    <n v="32"/>
  </r>
  <r>
    <s v="190711-036a"/>
    <n v="3"/>
    <s v="Chambly"/>
    <d v="2019-07-11T00:00:00"/>
    <d v="2019-07-11T00:00:00"/>
    <s v="00h50"/>
    <s v="CCPSHRR"/>
    <x v="0"/>
    <s v="Non"/>
    <m/>
    <s v="Femme"/>
    <n v="61"/>
  </r>
  <r>
    <s v="190707-003"/>
    <n v="3"/>
    <s v="Chambly"/>
    <d v="2019-07-07T00:00:00"/>
    <d v="2019-07-07T00:00:00"/>
    <s v="04H50"/>
    <s v="ACCÈS"/>
    <x v="0"/>
    <s v="Non"/>
    <m/>
    <s v="Femme"/>
    <n v="26"/>
  </r>
  <r>
    <s v="190707-002"/>
    <n v="3"/>
    <s v="Chambly"/>
    <d v="2019-07-07T00:00:00"/>
    <d v="2019-07-07T00:00:00"/>
    <s v="03H07"/>
    <s v="CCPSHRR"/>
    <x v="1"/>
    <s v="Non"/>
    <m/>
    <s v="Homme"/>
    <n v="22"/>
  </r>
  <r>
    <s v="190706-016"/>
    <n v="3"/>
    <s v="Chambly"/>
    <d v="2019-07-06T00:00:00"/>
    <d v="2019-07-06T00:00:00"/>
    <s v="15h34"/>
    <s v="DPJ/CAFE"/>
    <x v="2"/>
    <s v="Oui"/>
    <n v="45"/>
    <s v="Femme"/>
    <n v="13"/>
  </r>
  <r>
    <s v="190705-010"/>
    <n v="3"/>
    <s v="Chambly"/>
    <d v="2019-07-05T00:00:00"/>
    <d v="2019-07-05T00:00:00"/>
    <s v="11h25"/>
    <s v="DIVERS"/>
    <x v="7"/>
    <s v="Oui"/>
    <m/>
    <s v="Homme"/>
    <n v="21"/>
  </r>
  <r>
    <s v="190627-009"/>
    <n v="3"/>
    <s v="Chambly"/>
    <d v="2019-06-27T00:00:00"/>
    <d v="2019-06-27T00:00:00"/>
    <s v="14h25"/>
    <s v="CCPSHRR"/>
    <x v="1"/>
    <s v="Non"/>
    <m/>
    <s v="Femme"/>
    <n v="60"/>
  </r>
  <r>
    <s v="190626-032"/>
    <n v="3"/>
    <s v="Chambly"/>
    <d v="2019-06-26T00:00:00"/>
    <d v="2019-06-26T00:00:00"/>
    <s v="21H10"/>
    <m/>
    <x v="3"/>
    <s v="Oui"/>
    <n v="22"/>
    <s v="Femme"/>
    <n v="32"/>
  </r>
  <r>
    <s v="190622-028"/>
    <n v="3"/>
    <s v="Chambly"/>
    <d v="2019-06-22T00:00:00"/>
    <d v="2019-06-22T00:00:00"/>
    <s v="22h30"/>
    <m/>
    <x v="2"/>
    <s v="Oui"/>
    <n v="10"/>
    <s v="Femme"/>
    <n v="23"/>
  </r>
  <r>
    <s v="190620-029"/>
    <n v="3"/>
    <s v="Chambly"/>
    <d v="2019-06-20T00:00:00"/>
    <d v="2019-06-20T00:00:00"/>
    <s v="20H17"/>
    <s v="CCPSHRR"/>
    <x v="0"/>
    <s v="Non"/>
    <m/>
    <s v="Homme"/>
    <n v="20"/>
  </r>
  <r>
    <s v="190618-007"/>
    <n v="3"/>
    <s v="Chambly"/>
    <d v="2019-06-18T00:00:00"/>
    <d v="2019-06-18T00:00:00"/>
    <s v="10h30"/>
    <m/>
    <x v="2"/>
    <s v="Oui"/>
    <n v="30"/>
    <s v="Homme"/>
    <n v="47"/>
  </r>
  <r>
    <s v="190611-048"/>
    <n v="3"/>
    <s v="Chambly"/>
    <d v="2019-06-11T00:00:00"/>
    <d v="2019-06-11T00:00:00"/>
    <s v="23H45"/>
    <s v="DPJ/CAFE"/>
    <x v="6"/>
    <s v="Oui"/>
    <n v="31"/>
    <s v="Homme"/>
    <n v="16"/>
  </r>
  <r>
    <s v="190609-031"/>
    <n v="3"/>
    <s v="Chambly"/>
    <d v="2019-06-09T00:00:00"/>
    <d v="2019-06-09T00:00:00"/>
    <s v="23h00"/>
    <m/>
    <x v="2"/>
    <s v="Oui"/>
    <n v="12"/>
    <s v="Homme"/>
    <n v="17"/>
  </r>
  <r>
    <s v="190531-017"/>
    <n v="3"/>
    <s v="Chambly"/>
    <d v="2019-05-31T00:00:00"/>
    <d v="2019-05-31T00:00:00"/>
    <s v="12h25"/>
    <m/>
    <x v="3"/>
    <s v="Oui"/>
    <n v="23"/>
    <s v="Homme"/>
    <n v="72"/>
  </r>
  <r>
    <s v="190531-023"/>
    <n v="3"/>
    <s v="Chambly"/>
    <d v="2019-05-31T00:00:00"/>
    <d v="2019-05-31T00:00:00"/>
    <s v="14h23"/>
    <s v="DPJ/CAFE"/>
    <x v="0"/>
    <s v="Non"/>
    <m/>
    <s v="Homme"/>
    <n v="17"/>
  </r>
  <r>
    <s v="190531-031"/>
    <n v="3"/>
    <s v="Chambly"/>
    <d v="2019-05-31T00:00:00"/>
    <d v="2019-05-31T00:00:00"/>
    <s v="23h38"/>
    <s v="CCPSHRR"/>
    <x v="0"/>
    <s v="Non"/>
    <m/>
    <s v="Homme"/>
    <n v="48"/>
  </r>
  <r>
    <s v="190529-020"/>
    <n v="3"/>
    <s v="Chambly"/>
    <d v="2019-05-29T00:00:00"/>
    <d v="2019-05-29T00:00:00"/>
    <s v="16h35"/>
    <s v="CCPSHRR"/>
    <x v="5"/>
    <s v="Oui"/>
    <n v="29"/>
    <s v="Femme"/>
    <n v="60"/>
  </r>
  <r>
    <s v="190529- 024"/>
    <n v="3"/>
    <s v="Chambly"/>
    <d v="2019-05-29T00:00:00"/>
    <d v="2019-05-29T00:00:00"/>
    <s v="18h00"/>
    <s v="CCPSHRR"/>
    <x v="6"/>
    <s v="Non"/>
    <m/>
    <s v="Homme"/>
    <n v="27"/>
  </r>
  <r>
    <s v="190523-025"/>
    <n v="3"/>
    <s v="Chambly"/>
    <d v="2019-05-23T00:00:00"/>
    <d v="2019-05-23T00:00:00"/>
    <s v="23h17"/>
    <s v="CCPSHRR"/>
    <x v="1"/>
    <s v="Non"/>
    <m/>
    <s v="Femme"/>
    <n v="30"/>
  </r>
  <r>
    <s v="190521-019"/>
    <n v="3"/>
    <s v="Chambly"/>
    <d v="2019-05-21T00:00:00"/>
    <d v="2019-05-21T00:00:00"/>
    <s v="18h08"/>
    <s v="CCPSHRR"/>
    <x v="3"/>
    <s v="Oui"/>
    <n v="24"/>
    <s v="Femme"/>
    <n v="72"/>
  </r>
  <r>
    <s v="190519-020A"/>
    <n v="3"/>
    <s v="Chambly"/>
    <d v="2019-05-19T00:00:00"/>
    <d v="2019-05-19T00:00:00"/>
    <s v="18h27"/>
    <s v="DPJ/CAFE"/>
    <x v="4"/>
    <s v="Non"/>
    <m/>
    <s v="Homme"/>
    <n v="16"/>
  </r>
  <r>
    <s v="190513-021"/>
    <n v="3"/>
    <s v="Chambly"/>
    <d v="2019-05-13T00:00:00"/>
    <d v="2019-05-13T00:00:00"/>
    <s v="18h53"/>
    <m/>
    <x v="3"/>
    <s v="Oui"/>
    <n v="13"/>
    <s v="Femme"/>
    <n v="87"/>
  </r>
  <r>
    <s v="190509-024"/>
    <n v="3"/>
    <s v="Chambly"/>
    <d v="2019-05-09T00:00:00"/>
    <d v="2019-05-09T00:00:00"/>
    <s v="17h30"/>
    <s v="CCPSHRR"/>
    <x v="2"/>
    <s v="Oui"/>
    <n v="20"/>
    <s v="Femme"/>
    <n v="60"/>
  </r>
  <r>
    <s v="190505-018"/>
    <n v="3"/>
    <s v="Chambly"/>
    <d v="2019-05-05T00:00:00"/>
    <d v="2019-05-05T00:00:00"/>
    <s v="15h30"/>
    <s v="DPJ/CAFE"/>
    <x v="1"/>
    <s v="Non"/>
    <m/>
    <s v="Homme"/>
    <n v="14"/>
  </r>
  <r>
    <s v="190501-032"/>
    <n v="3"/>
    <s v="Chambly"/>
    <d v="2019-05-01T00:00:00"/>
    <d v="2019-05-01T00:00:00"/>
    <s v="19h00"/>
    <m/>
    <x v="3"/>
    <s v="Oui"/>
    <n v="30"/>
    <s v="Femme"/>
    <n v="17"/>
  </r>
  <r>
    <s v="190424-019"/>
    <n v="3"/>
    <s v="Chambly"/>
    <d v="2019-04-24T00:00:00"/>
    <d v="2019-04-24T00:00:00"/>
    <s v="18h00"/>
    <m/>
    <x v="2"/>
    <s v="Oui"/>
    <n v="55"/>
    <s v="Femme"/>
    <n v="60"/>
  </r>
  <r>
    <s v="190423-030A"/>
    <n v="3"/>
    <s v="Chambly"/>
    <d v="2019-04-23T00:00:00"/>
    <d v="2019-04-23T00:00:00"/>
    <s v="23h50"/>
    <s v="CCPSHRR"/>
    <x v="0"/>
    <s v="Non"/>
    <m/>
    <s v="Femme"/>
    <n v="20"/>
  </r>
  <r>
    <s v="190419-001"/>
    <n v="3"/>
    <s v="Chambly"/>
    <d v="2019-04-19T00:00:00"/>
    <d v="2019-04-19T00:00:00"/>
    <s v="01h55"/>
    <s v="CCPSHRR"/>
    <x v="7"/>
    <s v="Non"/>
    <m/>
    <s v="Femme"/>
    <n v="60"/>
  </r>
  <r>
    <s v="190418-018"/>
    <n v="3"/>
    <s v="Chambly"/>
    <d v="2019-04-18T00:00:00"/>
    <d v="2019-04-18T00:00:00"/>
    <s v="14h20"/>
    <m/>
    <x v="3"/>
    <s v="Oui"/>
    <n v="33"/>
    <s v="Homme"/>
    <n v="17"/>
  </r>
  <r>
    <s v="190417-028"/>
    <n v="3"/>
    <s v="Chambly"/>
    <d v="2019-04-17T00:00:00"/>
    <d v="2019-04-17T00:00:00"/>
    <s v="20h10"/>
    <s v="CCPSHRR"/>
    <x v="0"/>
    <s v="Non"/>
    <m/>
    <s v="Homme"/>
    <n v="64"/>
  </r>
  <r>
    <s v="190414-001"/>
    <n v="3"/>
    <s v="Chambly"/>
    <d v="2019-04-14T00:00:00"/>
    <d v="2019-04-14T00:00:00"/>
    <s v="00h56"/>
    <s v="CCPSHRR"/>
    <x v="0"/>
    <s v="Non"/>
    <m/>
    <s v="Femme"/>
    <n v="43"/>
  </r>
  <r>
    <s v="190412-003"/>
    <n v="3"/>
    <s v="Chambly"/>
    <d v="2019-04-12T00:00:00"/>
    <d v="2019-04-12T00:00:00"/>
    <s v="6h50"/>
    <s v="DPJ/CAFE"/>
    <x v="2"/>
    <s v="Oui"/>
    <n v="65"/>
    <s v="Homme"/>
    <n v="13"/>
  </r>
  <r>
    <s v="190410-023"/>
    <n v="3"/>
    <s v="Chambly"/>
    <d v="2019-04-10T00:00:00"/>
    <d v="2019-04-10T00:00:00"/>
    <s v="19h20"/>
    <s v="CCPSHRR"/>
    <x v="1"/>
    <s v="Non"/>
    <m/>
    <s v="Homme"/>
    <n v="45"/>
  </r>
  <r>
    <s v="190409-010"/>
    <n v="3"/>
    <s v="Chambly"/>
    <d v="2019-04-09T00:00:00"/>
    <d v="2019-04-09T00:00:00"/>
    <s v="10h00"/>
    <s v="CCPSHRR"/>
    <x v="2"/>
    <s v="Oui"/>
    <n v="29"/>
    <s v="Homme"/>
    <n v="53"/>
  </r>
  <r>
    <s v="190405-023"/>
    <n v="3"/>
    <s v="Chambly"/>
    <d v="2019-04-05T00:00:00"/>
    <d v="2019-04-05T00:00:00"/>
    <s v="21h28"/>
    <s v="CCPSHRR"/>
    <x v="0"/>
    <s v="Non"/>
    <m/>
    <s v="Femme"/>
    <n v="60"/>
  </r>
  <r>
    <s v="190404-013"/>
    <n v="3"/>
    <s v="Chambly"/>
    <d v="2019-04-04T00:00:00"/>
    <d v="2019-04-04T00:00:00"/>
    <s v="12h27"/>
    <m/>
    <x v="3"/>
    <s v="Oui"/>
    <n v="35"/>
    <s v="Femme"/>
    <n v="22"/>
  </r>
  <r>
    <s v="190403-020"/>
    <n v="3"/>
    <s v="Chambly"/>
    <d v="2019-04-03T00:00:00"/>
    <d v="2019-04-03T00:00:00"/>
    <s v="17h45"/>
    <m/>
    <x v="2"/>
    <s v="Oui"/>
    <n v="11"/>
    <s v="Homme"/>
    <n v="53"/>
  </r>
  <r>
    <s v="190403-028"/>
    <n v="3"/>
    <s v="Chambly"/>
    <d v="2019-04-03T00:00:00"/>
    <d v="2019-04-03T00:00:00"/>
    <s v="20h24"/>
    <s v="CCPSHRR"/>
    <x v="0"/>
    <s v="Non"/>
    <m/>
    <s v="Homme"/>
    <n v="74"/>
  </r>
  <r>
    <s v="190329-008"/>
    <n v="3"/>
    <s v="Chambly"/>
    <d v="2019-03-29T00:00:00"/>
    <d v="2019-03-29T00:00:00"/>
    <s v="11h16"/>
    <s v="CCPSHRR"/>
    <x v="1"/>
    <s v="Non"/>
    <m/>
    <s v="Femme"/>
    <n v="36"/>
  </r>
  <r>
    <s v="190329-016"/>
    <n v="3"/>
    <s v="Chambly"/>
    <d v="2019-03-29T00:00:00"/>
    <d v="2019-03-29T00:00:00"/>
    <s v="15h31"/>
    <s v="DPJ/CAFE"/>
    <x v="2"/>
    <s v="Non"/>
    <m/>
    <s v="Femme"/>
    <n v="13"/>
  </r>
  <r>
    <s v="190329-021"/>
    <n v="3"/>
    <s v="Chambly"/>
    <d v="2019-03-29T00:00:00"/>
    <d v="2019-03-29T00:00:00"/>
    <s v="20h45"/>
    <s v="DPJ/CAFE"/>
    <x v="2"/>
    <s v="Oui"/>
    <n v="34"/>
    <s v="Femme"/>
    <n v="13"/>
  </r>
  <r>
    <s v="190328-033"/>
    <n v="3"/>
    <s v="Chambly"/>
    <d v="2019-03-28T00:00:00"/>
    <d v="2019-03-28T00:00:00"/>
    <s v="22h06"/>
    <s v="CCPSHRR"/>
    <x v="0"/>
    <s v="Non"/>
    <m/>
    <s v="Femme"/>
    <n v="36"/>
  </r>
  <r>
    <s v="190327-018"/>
    <n v="3"/>
    <s v="Chambly"/>
    <d v="2019-03-27T00:00:00"/>
    <d v="2019-03-27T00:00:00"/>
    <s v="18h12"/>
    <s v="DIVERS"/>
    <x v="0"/>
    <s v="Non"/>
    <m/>
    <s v="Femme"/>
    <n v="36"/>
  </r>
  <r>
    <s v="190327-021"/>
    <n v="3"/>
    <s v="Chambly"/>
    <d v="2019-03-27T00:00:00"/>
    <d v="2019-03-27T00:00:00"/>
    <s v="19h45"/>
    <s v="CCPSHRR"/>
    <x v="0"/>
    <s v="Non"/>
    <m/>
    <s v="Homme"/>
    <n v="57"/>
  </r>
  <r>
    <s v="190326-018"/>
    <n v="3"/>
    <s v="Chambly"/>
    <d v="2019-03-26T00:00:00"/>
    <d v="2019-03-26T00:00:00"/>
    <s v="20h26"/>
    <s v="CCPSHRR"/>
    <x v="0"/>
    <s v="Non"/>
    <m/>
    <s v="Femme"/>
    <n v="60"/>
  </r>
  <r>
    <s v="190326-008"/>
    <n v="3"/>
    <s v="Chambly"/>
    <d v="2019-03-26T00:00:00"/>
    <d v="2019-03-26T00:00:00"/>
    <s v="14h00"/>
    <m/>
    <x v="3"/>
    <s v="Oui"/>
    <n v="20"/>
    <s v="Homme"/>
    <n v="25"/>
  </r>
  <r>
    <s v="190323-030"/>
    <n v="3"/>
    <s v="Chambly"/>
    <d v="2019-03-23T00:00:00"/>
    <d v="2019-03-23T00:00:00"/>
    <s v="21h00"/>
    <s v="CCPSHRR"/>
    <x v="0"/>
    <s v="Non"/>
    <m/>
    <s v="Femme"/>
    <n v="20"/>
  </r>
  <r>
    <s v="190322-004"/>
    <n v="3"/>
    <s v="Chambly"/>
    <d v="2019-03-22T00:00:00"/>
    <d v="2019-03-22T00:00:00"/>
    <s v="11h55"/>
    <s v="CCPSHRR"/>
    <x v="2"/>
    <s v="Oui"/>
    <n v="60"/>
    <s v="Femme"/>
    <n v="60"/>
  </r>
  <r>
    <s v="190322-022"/>
    <n v="3"/>
    <s v="Chambly"/>
    <d v="2019-03-22T00:00:00"/>
    <d v="2019-03-22T00:00:00"/>
    <s v="18h33"/>
    <s v="CCPSHRR"/>
    <x v="0"/>
    <s v="Non"/>
    <m/>
    <s v="Femme"/>
    <n v="18"/>
  </r>
  <r>
    <s v="190322-024"/>
    <n v="3"/>
    <s v="Chambly"/>
    <d v="2019-03-22T00:00:00"/>
    <d v="2019-03-22T00:00:00"/>
    <s v="19h45"/>
    <s v="CCPSHRR"/>
    <x v="0"/>
    <s v="Non"/>
    <m/>
    <s v="Homme"/>
    <n v="73"/>
  </r>
  <r>
    <s v="190315-027"/>
    <n v="3"/>
    <s v="Chambly"/>
    <d v="2019-03-15T00:00:00"/>
    <d v="2019-03-15T00:00:00"/>
    <s v="22h16"/>
    <s v="CCPSHRR"/>
    <x v="0"/>
    <s v="Non"/>
    <m/>
    <s v="Femme"/>
    <n v="13"/>
  </r>
  <r>
    <s v="190311-007"/>
    <n v="3"/>
    <s v="Chambly"/>
    <d v="2019-03-11T00:00:00"/>
    <d v="2019-03-11T00:00:00"/>
    <s v="11h15"/>
    <m/>
    <x v="3"/>
    <s v="Oui"/>
    <n v="30"/>
    <s v="Femme"/>
    <n v="18"/>
  </r>
  <r>
    <s v="190305-029"/>
    <n v="3"/>
    <s v="Chambly"/>
    <d v="2019-03-06T00:00:00"/>
    <d v="2019-03-06T00:00:00"/>
    <s v="00h01"/>
    <s v="CCPSHRR"/>
    <x v="7"/>
    <s v="Oui"/>
    <n v="44"/>
    <s v="Femme"/>
    <n v="18"/>
  </r>
  <r>
    <s v="190304-009"/>
    <n v="3"/>
    <s v="Chambly"/>
    <d v="2019-03-05T00:00:00"/>
    <d v="2019-03-05T00:00:00"/>
    <s v="12h29"/>
    <s v="CCPSHRR"/>
    <x v="5"/>
    <s v="Oui"/>
    <n v="47"/>
    <s v="Femme"/>
    <n v="54"/>
  </r>
  <r>
    <s v="190301-013"/>
    <n v="3"/>
    <s v="Chambly"/>
    <d v="2019-03-01T00:00:00"/>
    <d v="2019-03-01T00:00:00"/>
    <s v="13h20"/>
    <s v="DIVERS"/>
    <x v="2"/>
    <s v="Oui"/>
    <n v="29"/>
    <s v="Femme"/>
    <n v="32"/>
  </r>
  <r>
    <s v="190301-020"/>
    <n v="3"/>
    <s v="Chambly"/>
    <d v="2019-03-01T00:00:00"/>
    <d v="2019-03-01T00:00:00"/>
    <s v="17h00"/>
    <m/>
    <x v="3"/>
    <s v="Oui"/>
    <n v="62"/>
    <s v="Femme"/>
    <n v="29"/>
  </r>
  <r>
    <s v="190227-036"/>
    <n v="3"/>
    <s v="Chambly"/>
    <d v="2019-02-27T00:00:00"/>
    <d v="2019-02-27T00:00:00"/>
    <s v="17h40"/>
    <s v="CCPSHRR"/>
    <x v="6"/>
    <s v="Non"/>
    <m/>
    <s v="Femme"/>
    <n v="58"/>
  </r>
  <r>
    <s v="190223-003"/>
    <n v="3"/>
    <s v="Chambly"/>
    <d v="2019-02-23T00:00:00"/>
    <d v="2019-02-23T00:00:00"/>
    <s v="3h05"/>
    <s v="ACCÈS"/>
    <x v="1"/>
    <s v="Non"/>
    <m/>
    <s v="Femme"/>
    <s v="16???"/>
  </r>
  <r>
    <s v="190209-012"/>
    <n v="3"/>
    <s v="Chambly"/>
    <d v="2019-02-09T00:00:00"/>
    <d v="2019-02-09T00:00:00"/>
    <s v="14h39"/>
    <s v="ACCÈS"/>
    <x v="0"/>
    <s v="Non"/>
    <m/>
    <s v="Homme"/>
    <n v="16"/>
  </r>
  <r>
    <s v="190207-011"/>
    <n v="3"/>
    <s v="Chambly"/>
    <d v="2019-02-07T00:00:00"/>
    <d v="2019-02-07T00:00:00"/>
    <s v="13h48"/>
    <s v="ACCÈS"/>
    <x v="1"/>
    <s v="Non"/>
    <m/>
    <s v="Homme"/>
    <n v="43"/>
  </r>
  <r>
    <s v="190205-003"/>
    <n v="3"/>
    <s v="Chambly"/>
    <d v="2019-02-05T00:00:00"/>
    <d v="2019-02-05T00:00:00"/>
    <s v="08h20"/>
    <s v="CCPSHRR"/>
    <x v="7"/>
    <s v="Non"/>
    <m/>
    <s v="Homme"/>
    <n v="56"/>
  </r>
  <r>
    <s v="190204-06"/>
    <n v="3"/>
    <s v="Chambly"/>
    <d v="2019-02-04T00:00:00"/>
    <d v="2019-02-04T00:00:00"/>
    <s v="08h25"/>
    <s v="CCPSHRR"/>
    <x v="7"/>
    <s v="Non"/>
    <m/>
    <s v="Femme"/>
    <n v="41"/>
  </r>
  <r>
    <s v="190201-009"/>
    <n v="3"/>
    <s v="Chambly"/>
    <d v="2019-02-01T00:00:00"/>
    <d v="2019-02-01T00:00:00"/>
    <s v="09h48"/>
    <m/>
    <x v="3"/>
    <s v="Oui"/>
    <n v="34"/>
    <s v="Homme"/>
    <n v="21"/>
  </r>
  <r>
    <s v="190131-009"/>
    <n v="3"/>
    <s v="Chambly"/>
    <d v="2019-01-31T00:00:00"/>
    <d v="2019-01-31T00:00:00"/>
    <s v="11h20"/>
    <s v="CCPSHRR"/>
    <x v="1"/>
    <s v="Non"/>
    <m/>
    <s v="Homme"/>
    <n v="25"/>
  </r>
  <r>
    <s v="190131-019"/>
    <n v="3"/>
    <s v="Chambly"/>
    <d v="2019-01-31T00:00:00"/>
    <d v="2019-01-31T00:00:00"/>
    <s v="16h38"/>
    <s v="DPJ/CAFE"/>
    <x v="4"/>
    <s v="Non"/>
    <m/>
    <s v="Homme"/>
    <n v="12"/>
  </r>
  <r>
    <s v="190127-017"/>
    <n v="3"/>
    <s v="Chambly"/>
    <d v="2019-01-27T00:00:00"/>
    <d v="2019-01-27T00:00:00"/>
    <s v="22h26"/>
    <s v="CCPSHRR"/>
    <x v="0"/>
    <s v="Non"/>
    <m/>
    <s v="Femme"/>
    <n v="41"/>
  </r>
  <r>
    <s v="190122-045"/>
    <n v="3"/>
    <s v="Chambly"/>
    <d v="2019-01-22T00:00:00"/>
    <d v="2019-01-22T00:00:00"/>
    <s v="22h45"/>
    <m/>
    <x v="2"/>
    <s v="Oui"/>
    <n v="85"/>
    <s v="Homme"/>
    <n v="56"/>
  </r>
  <r>
    <s v="190117-002"/>
    <n v="3"/>
    <s v="Chambly"/>
    <d v="2019-01-17T00:00:00"/>
    <d v="2019-01-17T00:00:00"/>
    <s v="06h58"/>
    <s v="DPJ/CAFE"/>
    <x v="0"/>
    <s v="Non"/>
    <m/>
    <s v="Homme"/>
    <n v="8"/>
  </r>
  <r>
    <s v="190110-037"/>
    <n v="3"/>
    <s v="Chambly"/>
    <d v="2019-01-10T00:00:00"/>
    <d v="2019-01-10T00:00:00"/>
    <s v="21h53"/>
    <s v="DPJ/CAFE"/>
    <x v="0"/>
    <s v="Non"/>
    <m/>
    <s v="Femme"/>
    <n v="13"/>
  </r>
  <r>
    <s v="190106-018"/>
    <n v="3"/>
    <s v="Chambly"/>
    <d v="2019-01-06T00:00:00"/>
    <d v="2019-01-06T00:00:00"/>
    <s v="21h40"/>
    <s v="CCPSHRR"/>
    <x v="5"/>
    <s v="Oui"/>
    <s v="17 mins"/>
    <s v="Homme"/>
    <n v="19"/>
  </r>
  <r>
    <s v="190102-013"/>
    <n v="3"/>
    <s v="Chambly"/>
    <d v="2019-01-02T00:00:00"/>
    <d v="2019-01-02T00:00:00"/>
    <s v="17h16"/>
    <s v="CCPSHRR"/>
    <x v="0"/>
    <s v="Non"/>
    <m/>
    <s v="Homme"/>
    <n v="68"/>
  </r>
  <r>
    <s v="190101-012"/>
    <n v="3"/>
    <s v="Chambly"/>
    <d v="2019-01-01T00:00:00"/>
    <d v="2019-01-01T00:00:00"/>
    <s v="05h02"/>
    <s v="CCPSHRR"/>
    <x v="5"/>
    <s v="Oui"/>
    <s v="16 mins"/>
    <s v="Femme"/>
    <n v="20"/>
  </r>
  <r>
    <s v="191231-003"/>
    <n v="3"/>
    <s v="Richelieu"/>
    <d v="2019-12-31T00:00:00"/>
    <d v="2019-12-31T00:00:00"/>
    <s v="09h35"/>
    <s v="CCPSHRR"/>
    <x v="0"/>
    <s v="Non"/>
    <m/>
    <s v="Femme"/>
    <n v="56"/>
  </r>
  <r>
    <s v="191229-018a"/>
    <n v="3"/>
    <s v="Richelieu"/>
    <d v="2019-12-29T00:00:00"/>
    <d v="2019-12-29T00:00:00"/>
    <s v="19h08"/>
    <s v="CCPSHRR"/>
    <x v="3"/>
    <s v="Oui"/>
    <n v="17"/>
    <s v="Femme"/>
    <n v="22"/>
  </r>
  <r>
    <s v="191228-013"/>
    <n v="3"/>
    <s v="Richelieu"/>
    <d v="2019-12-28T00:00:00"/>
    <d v="2019-12-28T00:00:00"/>
    <s v="16h00"/>
    <s v="CCPSHRR"/>
    <x v="1"/>
    <s v="Non"/>
    <m/>
    <s v="Homme"/>
    <n v="92"/>
  </r>
  <r>
    <s v="191217-027"/>
    <n v="3"/>
    <s v="Richelieu"/>
    <d v="2019-12-17T00:00:00"/>
    <d v="2019-12-17T00:00:00"/>
    <s v="18H20"/>
    <s v="ACCÈS"/>
    <x v="2"/>
    <s v="Oui"/>
    <n v="25"/>
    <s v="Homme"/>
    <n v="21"/>
  </r>
  <r>
    <s v="191129-026"/>
    <n v="3"/>
    <s v="Richelieu"/>
    <d v="2019-11-29T00:00:00"/>
    <d v="2019-11-29T00:00:00"/>
    <s v="17h00"/>
    <m/>
    <x v="3"/>
    <s v="Non"/>
    <m/>
    <s v="Femme"/>
    <n v="54"/>
  </r>
  <r>
    <s v="191105-016"/>
    <n v="3"/>
    <s v="Richelieu"/>
    <d v="2019-11-05T00:00:00"/>
    <d v="2019-11-05T00:00:00"/>
    <s v="13h20"/>
    <s v="ACCÈS"/>
    <x v="0"/>
    <s v="Non"/>
    <m/>
    <s v="Homme"/>
    <n v="59"/>
  </r>
  <r>
    <s v="191104-039"/>
    <n v="3"/>
    <s v="Richelieu"/>
    <d v="2019-11-04T00:00:00"/>
    <d v="2019-11-04T00:00:00"/>
    <s v="21h10"/>
    <s v="ACCÈS"/>
    <x v="0"/>
    <s v="Non"/>
    <m/>
    <s v="Homme"/>
    <n v="40"/>
  </r>
  <r>
    <s v="191102-019"/>
    <n v="3"/>
    <s v="Richelieu"/>
    <d v="2019-11-02T00:00:00"/>
    <d v="2019-11-02T00:00:00"/>
    <s v="19h42"/>
    <s v="ACCÈS"/>
    <x v="7"/>
    <s v="Oui"/>
    <n v="24"/>
    <s v="Femme"/>
    <n v="46"/>
  </r>
  <r>
    <s v="190929-017"/>
    <n v="3"/>
    <s v="Richelieu"/>
    <d v="2019-09-29T00:00:00"/>
    <d v="2019-09-29T00:00:00"/>
    <s v="19h44"/>
    <s v="CCPSHRR"/>
    <x v="3"/>
    <s v="Oui"/>
    <n v="59"/>
    <s v="Homme"/>
    <n v="40"/>
  </r>
  <r>
    <s v="190928-018"/>
    <n v="3"/>
    <s v="Richelieu"/>
    <d v="2019-09-28T00:00:00"/>
    <d v="2019-09-28T00:00:00"/>
    <s v="18h00"/>
    <s v="CCPSHRR"/>
    <x v="3"/>
    <s v="Oui"/>
    <n v="27"/>
    <s v="Femme"/>
    <n v="85"/>
  </r>
  <r>
    <s v="190908-009"/>
    <n v="3"/>
    <s v="Richelieu"/>
    <d v="2019-09-08T00:00:00"/>
    <d v="2019-09-08T00:00:00"/>
    <s v="11h40"/>
    <s v="CCPSHRR"/>
    <x v="7"/>
    <s v="Non"/>
    <m/>
    <s v="Femme"/>
    <n v="24"/>
  </r>
  <r>
    <s v="190819-022"/>
    <n v="3"/>
    <s v="Richelieu"/>
    <d v="2019-08-19T00:00:00"/>
    <d v="2019-08-19T00:00:00"/>
    <s v="20h45"/>
    <m/>
    <x v="2"/>
    <s v="Oui"/>
    <n v="20"/>
    <s v="Homme"/>
    <n v="21"/>
  </r>
  <r>
    <s v="190806-001"/>
    <n v="3"/>
    <s v="Richelieu"/>
    <d v="2019-08-06T00:00:00"/>
    <d v="2019-08-06T00:00:00"/>
    <s v="01h35"/>
    <m/>
    <x v="2"/>
    <s v="Oui"/>
    <n v="23"/>
    <s v="Femme"/>
    <n v="87"/>
  </r>
  <r>
    <s v="190730-029a"/>
    <n v="3"/>
    <s v="Richelieu"/>
    <d v="2019-07-30T00:00:00"/>
    <d v="2019-07-30T00:00:00"/>
    <s v="21h00"/>
    <s v="ACCÈS"/>
    <x v="0"/>
    <s v="Non"/>
    <m/>
    <s v="Homme"/>
    <n v="37"/>
  </r>
  <r>
    <s v="190704-028"/>
    <n v="3"/>
    <s v="Richelieu"/>
    <d v="2019-07-04T00:00:00"/>
    <d v="2019-07-04T00:00:00"/>
    <s v="20h40"/>
    <m/>
    <x v="3"/>
    <s v="Oui"/>
    <m/>
    <s v="Homme"/>
    <n v="85"/>
  </r>
  <r>
    <s v="190621-004"/>
    <n v="3"/>
    <s v="Richelieu"/>
    <d v="2019-06-21T00:00:00"/>
    <d v="2019-06-21T00:00:00"/>
    <s v="3h00"/>
    <s v="CCPSHRR"/>
    <x v="2"/>
    <s v="Oui"/>
    <n v="15"/>
    <s v="Femme"/>
    <n v="55"/>
  </r>
  <r>
    <s v="190615-008"/>
    <n v="3"/>
    <s v="Richelieu"/>
    <d v="2019-06-15T00:00:00"/>
    <d v="2019-06-15T00:00:00"/>
    <s v="15h30"/>
    <s v="ACCÈS"/>
    <x v="2"/>
    <s v="Oui"/>
    <n v="39"/>
    <s v="Homme"/>
    <n v="61"/>
  </r>
  <r>
    <s v="190603-021B"/>
    <n v="3"/>
    <s v="Richelieu"/>
    <d v="2019-06-03T00:00:00"/>
    <d v="2019-06-03T00:00:00"/>
    <s v="19h01"/>
    <m/>
    <x v="3"/>
    <s v="Oui"/>
    <n v="17"/>
    <s v="Homme"/>
    <n v="18"/>
  </r>
  <r>
    <s v="190601-005"/>
    <n v="3"/>
    <s v="Richelieu"/>
    <d v="2019-06-01T00:00:00"/>
    <d v="2019-06-01T00:00:00"/>
    <s v="07h20"/>
    <m/>
    <x v="3"/>
    <s v="Oui"/>
    <n v="28"/>
    <s v="Femme"/>
    <n v="47"/>
  </r>
  <r>
    <s v="190511-028"/>
    <n v="3"/>
    <s v="Richelieu"/>
    <d v="2019-05-12T00:00:00"/>
    <d v="2019-05-12T00:00:00"/>
    <s v="00h00"/>
    <s v="CCPSHRR"/>
    <x v="6"/>
    <s v="Non"/>
    <m/>
    <s v="Femme"/>
    <n v="27"/>
  </r>
  <r>
    <s v="190408-016"/>
    <n v="3"/>
    <s v="Richelieu"/>
    <d v="2019-04-08T00:00:00"/>
    <d v="2019-04-08T00:00:00"/>
    <s v="16h00"/>
    <s v="CCPSHRR"/>
    <x v="0"/>
    <s v="Non"/>
    <m/>
    <s v="Homme"/>
    <n v="69"/>
  </r>
  <r>
    <s v="190329-027"/>
    <n v="3"/>
    <s v="Richelieu"/>
    <d v="2019-03-29T00:00:00"/>
    <d v="2019-03-29T00:00:00"/>
    <s v="23h27"/>
    <s v="CCPSHRR"/>
    <x v="0"/>
    <s v="Non"/>
    <m/>
    <s v="Femme"/>
    <n v="46"/>
  </r>
  <r>
    <s v="190329-009"/>
    <n v="3"/>
    <s v="Richelieu"/>
    <d v="2019-03-29T00:00:00"/>
    <d v="2019-03-29T00:00:00"/>
    <s v="11h30"/>
    <s v="DPJ/CAFE"/>
    <x v="2"/>
    <s v="Non"/>
    <m/>
    <s v="Homme"/>
    <n v="17"/>
  </r>
  <r>
    <s v="190317-001"/>
    <n v="3"/>
    <s v="Richelieu"/>
    <d v="2019-03-17T00:00:00"/>
    <d v="2019-03-17T00:00:00"/>
    <s v="02h30"/>
    <s v="ACCÈS"/>
    <x v="0"/>
    <s v="Non"/>
    <m/>
    <s v="Femme"/>
    <n v="26"/>
  </r>
  <r>
    <s v="190221-005"/>
    <n v="3"/>
    <s v="Richelieu"/>
    <d v="2019-02-21T00:00:00"/>
    <d v="2019-02-21T00:00:00"/>
    <s v="6h30"/>
    <m/>
    <x v="4"/>
    <s v="Oui"/>
    <n v="105"/>
    <s v="Homme"/>
    <n v="39"/>
  </r>
  <r>
    <s v="190112-020"/>
    <n v="3"/>
    <s v="Richelieu"/>
    <d v="2019-01-12T00:00:00"/>
    <d v="2019-01-12T00:00:00"/>
    <s v="20h08"/>
    <s v="CCPSHRR"/>
    <x v="7"/>
    <s v="Oui"/>
    <s v="25 mins"/>
    <s v="Femme"/>
    <n v="58"/>
  </r>
  <r>
    <s v="190105-013"/>
    <n v="3"/>
    <s v="Richelieu"/>
    <d v="2019-01-05T00:00:00"/>
    <d v="2019-01-05T00:00:00"/>
    <s v="20h00"/>
    <s v="CCPSHRR"/>
    <x v="0"/>
    <s v="Non"/>
    <m/>
    <s v="Homme"/>
    <n v="55"/>
  </r>
  <r>
    <s v="190102-002"/>
    <n v="3"/>
    <s v="Richelieu"/>
    <d v="2019-01-02T00:00:00"/>
    <d v="2019-01-02T00:00:00"/>
    <s v="00h55"/>
    <s v="CCPSHRR"/>
    <x v="0"/>
    <s v="Non"/>
    <m/>
    <s v="Homme"/>
    <n v="18"/>
  </r>
  <r>
    <s v="191130-008"/>
    <n v="3"/>
    <s v="St-Mathias sur Richelieu"/>
    <d v="2019-11-30T00:00:00"/>
    <d v="2019-11-30T00:00:00"/>
    <s v="11h14"/>
    <s v="CCPSHRR"/>
    <x v="0"/>
    <s v="Non"/>
    <m/>
    <s v="Homme"/>
    <n v="46"/>
  </r>
  <r>
    <s v="191128-039"/>
    <n v="3"/>
    <s v="St-Mathias sur Richelieu"/>
    <d v="2019-11-28T00:00:00"/>
    <d v="2019-11-28T00:00:00"/>
    <s v="21h35"/>
    <s v="CCPSHRR"/>
    <x v="0"/>
    <s v="Non"/>
    <m/>
    <s v="Homme"/>
    <n v="29"/>
  </r>
  <r>
    <s v="191127-001"/>
    <n v="3"/>
    <s v="St-Mathias sur Richelieu"/>
    <d v="2019-11-27T00:00:00"/>
    <d v="2019-11-27T00:00:00"/>
    <s v="00h15"/>
    <m/>
    <x v="2"/>
    <s v="Oui"/>
    <n v="48"/>
    <s v="Femme"/>
    <n v="42"/>
  </r>
  <r>
    <s v="191120-002"/>
    <n v="3"/>
    <s v="St-Mathias sur Richelieu"/>
    <d v="2019-11-20T00:00:00"/>
    <d v="2019-11-20T00:00:00"/>
    <s v="07h02"/>
    <s v="ACCÈS"/>
    <x v="7"/>
    <s v="Non"/>
    <m/>
    <s v="Femme"/>
    <n v="47"/>
  </r>
  <r>
    <s v="191027-025"/>
    <n v="3"/>
    <s v="St-Mathias sur Richelieu"/>
    <d v="2019-10-27T00:00:00"/>
    <d v="2019-10-27T00:00:00"/>
    <s v="21h15"/>
    <s v="CCPSHRR"/>
    <x v="7"/>
    <s v="Non"/>
    <m/>
    <s v="Femme"/>
    <n v="37"/>
  </r>
  <r>
    <s v="190708-021"/>
    <n v="3"/>
    <s v="St-Mathias sur Richelieu"/>
    <d v="2019-07-08T00:00:00"/>
    <d v="2019-07-08T00:00:00"/>
    <s v="16H40"/>
    <m/>
    <x v="3"/>
    <s v="Oui"/>
    <m/>
    <s v="Homme"/>
    <n v="16"/>
  </r>
  <r>
    <s v="190702-016"/>
    <n v="3"/>
    <s v="St-Mathias sur Richelieu"/>
    <d v="2019-07-02T00:00:00"/>
    <d v="2019-07-02T00:00:00"/>
    <s v="13h00"/>
    <s v="CCPSHRR"/>
    <x v="1"/>
    <s v="Non"/>
    <m/>
    <s v="Femme"/>
    <n v="43"/>
  </r>
  <r>
    <s v="190521-012"/>
    <n v="3"/>
    <s v="St-Mathias sur Richelieu"/>
    <d v="2019-05-21T00:00:00"/>
    <d v="2019-05-21T00:00:00"/>
    <s v="17h00"/>
    <s v="ACCÈS"/>
    <x v="2"/>
    <s v="Oui"/>
    <n v="33"/>
    <s v="Homme"/>
    <n v="17"/>
  </r>
  <r>
    <s v="190518-020"/>
    <n v="3"/>
    <s v="St-Mathias sur Richelieu"/>
    <d v="2019-05-18T00:00:00"/>
    <d v="2019-05-18T00:00:00"/>
    <s v="22h00"/>
    <s v="DPJ/CAFE"/>
    <x v="0"/>
    <s v="Non"/>
    <m/>
    <s v="Homme"/>
    <n v="17"/>
  </r>
  <r>
    <s v="190509-037"/>
    <n v="3"/>
    <s v="St-Mathias sur Richelieu"/>
    <d v="2019-05-09T00:00:00"/>
    <d v="2019-05-09T00:00:00"/>
    <s v="22h00"/>
    <s v="CCPSHRR"/>
    <x v="0"/>
    <s v="Oui"/>
    <m/>
    <s v="Homme"/>
    <n v="35"/>
  </r>
  <r>
    <s v="190426-018"/>
    <n v="3"/>
    <s v="St-Mathias sur Richelieu"/>
    <d v="2019-04-26T00:00:00"/>
    <d v="2019-04-26T00:00:00"/>
    <s v="17h51"/>
    <m/>
    <x v="3"/>
    <s v="Oui"/>
    <n v="41"/>
    <s v="Femme"/>
    <n v="44"/>
  </r>
  <r>
    <s v="190421-020"/>
    <n v="3"/>
    <s v="St-Mathias sur Richelieu"/>
    <d v="2019-04-21T00:00:00"/>
    <d v="2019-04-21T00:00:00"/>
    <s v="18h03"/>
    <s v="CCPSHRR"/>
    <x v="7"/>
    <s v="Non"/>
    <m/>
    <s v="Femme"/>
    <n v="27"/>
  </r>
  <r>
    <s v="190417-008"/>
    <n v="3"/>
    <s v="St-Mathias sur Richelieu"/>
    <d v="2019-04-17T00:00:00"/>
    <d v="2019-04-17T00:00:00"/>
    <s v="12h07"/>
    <s v="CCPSHRR"/>
    <x v="0"/>
    <s v="Non"/>
    <m/>
    <s v="Femme"/>
    <n v="58"/>
  </r>
  <r>
    <s v="190216-017"/>
    <n v="3"/>
    <s v="St-Mathias sur Richelieu"/>
    <d v="2019-02-16T00:00:00"/>
    <d v="2019-02-16T00:00:00"/>
    <s v="20h40"/>
    <s v="DPJ/CAFE"/>
    <x v="0"/>
    <s v="Non"/>
    <m/>
    <s v="Homme"/>
    <n v="18"/>
  </r>
  <r>
    <s v="190130-026"/>
    <n v="3"/>
    <s v="St-Mathias sur Richelieu"/>
    <d v="2019-01-30T00:00:00"/>
    <d v="2019-01-30T00:00:00"/>
    <s v="23h38"/>
    <m/>
    <x v="3"/>
    <s v="Oui"/>
    <n v="104"/>
    <s v="Femme"/>
    <n v="23"/>
  </r>
  <r>
    <s v="190513-026"/>
    <e v="#N/A"/>
    <m/>
    <d v="2019-05-13T00:00:00"/>
    <d v="2019-05-13T00:00:00"/>
    <s v="19h15"/>
    <s v="CCPSHRR"/>
    <x v="6"/>
    <s v="Oui"/>
    <n v="22"/>
    <s v="Homme"/>
    <n v="47"/>
  </r>
  <r>
    <s v="190304-010"/>
    <e v="#N/A"/>
    <m/>
    <d v="2019-03-04T00:00:00"/>
    <d v="2019-03-04T00:00:00"/>
    <s v="11h45"/>
    <m/>
    <x v="4"/>
    <s v="Oui"/>
    <n v="75"/>
    <s v="Homme"/>
    <n v="21"/>
  </r>
  <r>
    <s v="190225-001"/>
    <e v="#N/A"/>
    <m/>
    <d v="2019-02-25T00:00:00"/>
    <d v="2019-02-25T00:00:00"/>
    <s v="00h35"/>
    <s v="ACCÈS"/>
    <x v="0"/>
    <s v="Non"/>
    <m/>
    <s v="Homme"/>
    <n v="49"/>
  </r>
  <r>
    <s v="190224-004"/>
    <e v="#N/A"/>
    <m/>
    <d v="2019-02-24T00:00:00"/>
    <d v="2019-02-24T00:00:00"/>
    <m/>
    <s v="CCPSHRR"/>
    <x v="4"/>
    <m/>
    <m/>
    <s v="Homme"/>
    <n v="23"/>
  </r>
  <r>
    <s v="190119-018"/>
    <e v="#N/A"/>
    <m/>
    <d v="2019-01-19T00:00:00"/>
    <d v="2019-01-19T00:00:00"/>
    <s v="20h05"/>
    <s v="ACCÈS"/>
    <x v="0"/>
    <s v="Non"/>
    <m/>
    <s v="Homme"/>
    <n v="19"/>
  </r>
  <r>
    <m/>
    <e v="#N/A"/>
    <m/>
    <m/>
    <s v=""/>
    <m/>
    <m/>
    <x v="4"/>
    <m/>
    <m/>
    <m/>
    <m/>
  </r>
  <r>
    <m/>
    <e v="#N/A"/>
    <m/>
    <m/>
    <s v=""/>
    <m/>
    <m/>
    <x v="4"/>
    <m/>
    <m/>
    <m/>
    <m/>
  </r>
  <r>
    <m/>
    <e v="#N/A"/>
    <m/>
    <m/>
    <s v=""/>
    <m/>
    <m/>
    <x v="4"/>
    <m/>
    <m/>
    <m/>
    <m/>
  </r>
  <r>
    <m/>
    <e v="#N/A"/>
    <m/>
    <m/>
    <s v=""/>
    <m/>
    <m/>
    <x v="4"/>
    <m/>
    <m/>
    <m/>
    <m/>
  </r>
  <r>
    <m/>
    <e v="#N/A"/>
    <m/>
    <m/>
    <s v=""/>
    <m/>
    <m/>
    <x v="4"/>
    <m/>
    <m/>
    <m/>
    <m/>
  </r>
  <r>
    <m/>
    <e v="#N/A"/>
    <m/>
    <m/>
    <s v=""/>
    <m/>
    <m/>
    <x v="4"/>
    <m/>
    <m/>
    <m/>
    <m/>
  </r>
  <r>
    <m/>
    <e v="#N/A"/>
    <m/>
    <m/>
    <s v=""/>
    <m/>
    <m/>
    <x v="4"/>
    <m/>
    <m/>
    <m/>
    <m/>
  </r>
  <r>
    <m/>
    <e v="#N/A"/>
    <m/>
    <m/>
    <s v=""/>
    <m/>
    <m/>
    <x v="4"/>
    <m/>
    <m/>
    <m/>
    <m/>
  </r>
  <r>
    <m/>
    <e v="#N/A"/>
    <m/>
    <m/>
    <s v=""/>
    <m/>
    <m/>
    <x v="4"/>
    <m/>
    <m/>
    <m/>
    <m/>
  </r>
  <r>
    <m/>
    <e v="#N/A"/>
    <m/>
    <m/>
    <s v=""/>
    <m/>
    <m/>
    <x v="4"/>
    <m/>
    <m/>
    <m/>
    <m/>
  </r>
  <r>
    <m/>
    <e v="#N/A"/>
    <m/>
    <m/>
    <s v=""/>
    <m/>
    <m/>
    <x v="4"/>
    <m/>
    <m/>
    <m/>
    <m/>
  </r>
  <r>
    <m/>
    <e v="#N/A"/>
    <m/>
    <m/>
    <s v=""/>
    <m/>
    <m/>
    <x v="4"/>
    <m/>
    <m/>
    <m/>
    <m/>
  </r>
  <r>
    <m/>
    <e v="#N/A"/>
    <m/>
    <m/>
    <s v=""/>
    <m/>
    <m/>
    <x v="4"/>
    <m/>
    <m/>
    <m/>
    <m/>
  </r>
  <r>
    <m/>
    <e v="#N/A"/>
    <m/>
    <m/>
    <s v=""/>
    <m/>
    <m/>
    <x v="4"/>
    <m/>
    <m/>
    <m/>
    <m/>
  </r>
  <r>
    <m/>
    <e v="#N/A"/>
    <m/>
    <m/>
    <s v=""/>
    <m/>
    <m/>
    <x v="4"/>
    <m/>
    <m/>
    <m/>
    <m/>
  </r>
  <r>
    <m/>
    <e v="#N/A"/>
    <m/>
    <m/>
    <s v=""/>
    <m/>
    <m/>
    <x v="4"/>
    <m/>
    <m/>
    <m/>
    <m/>
  </r>
  <r>
    <m/>
    <e v="#N/A"/>
    <m/>
    <m/>
    <s v=""/>
    <m/>
    <m/>
    <x v="4"/>
    <m/>
    <m/>
    <m/>
    <m/>
  </r>
  <r>
    <m/>
    <e v="#N/A"/>
    <m/>
    <m/>
    <s v=""/>
    <m/>
    <m/>
    <x v="4"/>
    <m/>
    <m/>
    <m/>
    <m/>
  </r>
  <r>
    <m/>
    <e v="#N/A"/>
    <m/>
    <m/>
    <s v=""/>
    <m/>
    <m/>
    <x v="4"/>
    <m/>
    <m/>
    <m/>
    <m/>
  </r>
  <r>
    <m/>
    <e v="#N/A"/>
    <m/>
    <m/>
    <s v=""/>
    <m/>
    <m/>
    <x v="4"/>
    <m/>
    <m/>
    <m/>
    <m/>
  </r>
  <r>
    <m/>
    <e v="#N/A"/>
    <m/>
    <m/>
    <s v=""/>
    <m/>
    <m/>
    <x v="4"/>
    <m/>
    <m/>
    <m/>
    <m/>
  </r>
  <r>
    <m/>
    <e v="#N/A"/>
    <m/>
    <m/>
    <s v=""/>
    <m/>
    <m/>
    <x v="4"/>
    <m/>
    <m/>
    <m/>
    <m/>
  </r>
  <r>
    <m/>
    <e v="#N/A"/>
    <m/>
    <m/>
    <s v=""/>
    <m/>
    <m/>
    <x v="4"/>
    <m/>
    <m/>
    <m/>
    <m/>
  </r>
  <r>
    <m/>
    <e v="#N/A"/>
    <m/>
    <m/>
    <s v=""/>
    <m/>
    <m/>
    <x v="4"/>
    <m/>
    <m/>
    <m/>
    <m/>
  </r>
  <r>
    <m/>
    <e v="#N/A"/>
    <m/>
    <m/>
    <s v=""/>
    <m/>
    <m/>
    <x v="4"/>
    <m/>
    <m/>
    <m/>
    <m/>
  </r>
  <r>
    <m/>
    <e v="#N/A"/>
    <m/>
    <m/>
    <s v=""/>
    <m/>
    <m/>
    <x v="4"/>
    <m/>
    <m/>
    <m/>
    <m/>
  </r>
  <r>
    <m/>
    <e v="#N/A"/>
    <m/>
    <m/>
    <s v=""/>
    <m/>
    <m/>
    <x v="4"/>
    <m/>
    <m/>
    <m/>
    <m/>
  </r>
  <r>
    <m/>
    <e v="#N/A"/>
    <m/>
    <m/>
    <s v=""/>
    <m/>
    <m/>
    <x v="4"/>
    <m/>
    <m/>
    <m/>
    <m/>
  </r>
  <r>
    <m/>
    <e v="#N/A"/>
    <m/>
    <m/>
    <s v=""/>
    <m/>
    <m/>
    <x v="4"/>
    <m/>
    <m/>
    <m/>
    <m/>
  </r>
  <r>
    <m/>
    <e v="#N/A"/>
    <m/>
    <m/>
    <s v=""/>
    <m/>
    <m/>
    <x v="4"/>
    <m/>
    <m/>
    <m/>
    <m/>
  </r>
  <r>
    <m/>
    <e v="#N/A"/>
    <m/>
    <m/>
    <s v=""/>
    <m/>
    <m/>
    <x v="4"/>
    <m/>
    <m/>
    <m/>
    <m/>
  </r>
  <r>
    <m/>
    <e v="#N/A"/>
    <m/>
    <m/>
    <s v=""/>
    <m/>
    <m/>
    <x v="4"/>
    <m/>
    <m/>
    <m/>
    <m/>
  </r>
  <r>
    <m/>
    <e v="#N/A"/>
    <m/>
    <m/>
    <s v=""/>
    <m/>
    <m/>
    <x v="4"/>
    <m/>
    <m/>
    <m/>
    <m/>
  </r>
  <r>
    <m/>
    <e v="#N/A"/>
    <m/>
    <m/>
    <s v=""/>
    <m/>
    <m/>
    <x v="4"/>
    <m/>
    <m/>
    <m/>
    <m/>
  </r>
  <r>
    <m/>
    <e v="#N/A"/>
    <m/>
    <m/>
    <s v=""/>
    <m/>
    <m/>
    <x v="4"/>
    <m/>
    <m/>
    <m/>
    <m/>
  </r>
  <r>
    <m/>
    <e v="#N/A"/>
    <m/>
    <m/>
    <s v=""/>
    <m/>
    <m/>
    <x v="4"/>
    <m/>
    <m/>
    <m/>
    <m/>
  </r>
  <r>
    <m/>
    <e v="#N/A"/>
    <m/>
    <m/>
    <s v=""/>
    <m/>
    <m/>
    <x v="4"/>
    <m/>
    <m/>
    <m/>
    <m/>
  </r>
  <r>
    <m/>
    <e v="#N/A"/>
    <m/>
    <m/>
    <s v=""/>
    <m/>
    <m/>
    <x v="4"/>
    <m/>
    <m/>
    <m/>
    <m/>
  </r>
  <r>
    <m/>
    <e v="#N/A"/>
    <m/>
    <m/>
    <s v=""/>
    <m/>
    <m/>
    <x v="4"/>
    <m/>
    <m/>
    <m/>
    <m/>
  </r>
  <r>
    <m/>
    <e v="#N/A"/>
    <m/>
    <m/>
    <s v=""/>
    <m/>
    <m/>
    <x v="4"/>
    <m/>
    <m/>
    <m/>
    <m/>
  </r>
  <r>
    <m/>
    <e v="#N/A"/>
    <m/>
    <m/>
    <s v=""/>
    <m/>
    <m/>
    <x v="4"/>
    <m/>
    <m/>
    <m/>
    <m/>
  </r>
  <r>
    <m/>
    <e v="#N/A"/>
    <m/>
    <m/>
    <s v=""/>
    <m/>
    <m/>
    <x v="4"/>
    <m/>
    <m/>
    <m/>
    <m/>
  </r>
  <r>
    <m/>
    <e v="#N/A"/>
    <m/>
    <m/>
    <s v=""/>
    <m/>
    <m/>
    <x v="4"/>
    <m/>
    <m/>
    <m/>
    <m/>
  </r>
  <r>
    <m/>
    <e v="#N/A"/>
    <m/>
    <m/>
    <s v=""/>
    <m/>
    <m/>
    <x v="4"/>
    <m/>
    <m/>
    <m/>
    <m/>
  </r>
  <r>
    <m/>
    <e v="#N/A"/>
    <m/>
    <m/>
    <s v=""/>
    <m/>
    <m/>
    <x v="4"/>
    <m/>
    <m/>
    <m/>
    <m/>
  </r>
  <r>
    <m/>
    <e v="#N/A"/>
    <m/>
    <m/>
    <s v=""/>
    <m/>
    <m/>
    <x v="4"/>
    <m/>
    <m/>
    <m/>
    <m/>
  </r>
  <r>
    <m/>
    <e v="#N/A"/>
    <m/>
    <m/>
    <s v=""/>
    <m/>
    <m/>
    <x v="4"/>
    <m/>
    <m/>
    <m/>
    <m/>
  </r>
  <r>
    <m/>
    <e v="#N/A"/>
    <m/>
    <m/>
    <s v=""/>
    <m/>
    <m/>
    <x v="4"/>
    <m/>
    <m/>
    <m/>
    <m/>
  </r>
  <r>
    <m/>
    <e v="#N/A"/>
    <m/>
    <m/>
    <s v=""/>
    <m/>
    <m/>
    <x v="4"/>
    <m/>
    <m/>
    <m/>
    <m/>
  </r>
  <r>
    <m/>
    <e v="#N/A"/>
    <m/>
    <m/>
    <s v=""/>
    <m/>
    <m/>
    <x v="4"/>
    <m/>
    <m/>
    <m/>
    <m/>
  </r>
  <r>
    <m/>
    <e v="#N/A"/>
    <m/>
    <m/>
    <s v=""/>
    <m/>
    <m/>
    <x v="4"/>
    <m/>
    <m/>
    <m/>
    <m/>
  </r>
  <r>
    <m/>
    <e v="#N/A"/>
    <m/>
    <m/>
    <s v=""/>
    <m/>
    <m/>
    <x v="4"/>
    <m/>
    <m/>
    <m/>
    <m/>
  </r>
  <r>
    <m/>
    <e v="#N/A"/>
    <m/>
    <m/>
    <s v=""/>
    <m/>
    <m/>
    <x v="4"/>
    <m/>
    <m/>
    <m/>
    <m/>
  </r>
  <r>
    <m/>
    <e v="#N/A"/>
    <m/>
    <m/>
    <s v=""/>
    <m/>
    <m/>
    <x v="4"/>
    <m/>
    <m/>
    <m/>
    <m/>
  </r>
  <r>
    <m/>
    <e v="#N/A"/>
    <m/>
    <m/>
    <s v=""/>
    <m/>
    <m/>
    <x v="4"/>
    <m/>
    <m/>
    <m/>
    <m/>
  </r>
  <r>
    <m/>
    <e v="#N/A"/>
    <m/>
    <m/>
    <s v=""/>
    <m/>
    <m/>
    <x v="4"/>
    <m/>
    <m/>
    <m/>
    <m/>
  </r>
  <r>
    <m/>
    <e v="#N/A"/>
    <m/>
    <m/>
    <s v=""/>
    <m/>
    <m/>
    <x v="4"/>
    <m/>
    <m/>
    <m/>
    <m/>
  </r>
  <r>
    <m/>
    <e v="#N/A"/>
    <m/>
    <m/>
    <s v=""/>
    <m/>
    <m/>
    <x v="4"/>
    <m/>
    <m/>
    <m/>
    <m/>
  </r>
  <r>
    <m/>
    <e v="#N/A"/>
    <m/>
    <m/>
    <s v=""/>
    <m/>
    <m/>
    <x v="4"/>
    <m/>
    <m/>
    <m/>
    <m/>
  </r>
  <r>
    <m/>
    <e v="#N/A"/>
    <m/>
    <m/>
    <s v=""/>
    <m/>
    <m/>
    <x v="4"/>
    <m/>
    <m/>
    <m/>
    <m/>
  </r>
  <r>
    <m/>
    <e v="#N/A"/>
    <m/>
    <m/>
    <s v=""/>
    <m/>
    <m/>
    <x v="4"/>
    <m/>
    <m/>
    <m/>
    <m/>
  </r>
  <r>
    <m/>
    <e v="#N/A"/>
    <m/>
    <m/>
    <s v=""/>
    <m/>
    <m/>
    <x v="4"/>
    <m/>
    <m/>
    <m/>
    <m/>
  </r>
  <r>
    <m/>
    <e v="#N/A"/>
    <m/>
    <m/>
    <s v=""/>
    <m/>
    <m/>
    <x v="4"/>
    <m/>
    <m/>
    <m/>
    <m/>
  </r>
  <r>
    <m/>
    <e v="#N/A"/>
    <m/>
    <m/>
    <s v=""/>
    <m/>
    <m/>
    <x v="4"/>
    <m/>
    <m/>
    <m/>
    <m/>
  </r>
  <r>
    <m/>
    <e v="#N/A"/>
    <m/>
    <m/>
    <s v=""/>
    <m/>
    <m/>
    <x v="4"/>
    <m/>
    <m/>
    <m/>
    <m/>
  </r>
  <r>
    <m/>
    <e v="#N/A"/>
    <m/>
    <m/>
    <s v=""/>
    <m/>
    <m/>
    <x v="4"/>
    <m/>
    <m/>
    <m/>
    <m/>
  </r>
  <r>
    <m/>
    <e v="#N/A"/>
    <m/>
    <m/>
    <s v=""/>
    <m/>
    <m/>
    <x v="4"/>
    <m/>
    <m/>
    <m/>
    <m/>
  </r>
  <r>
    <m/>
    <e v="#N/A"/>
    <m/>
    <m/>
    <s v=""/>
    <m/>
    <m/>
    <x v="4"/>
    <m/>
    <m/>
    <m/>
    <m/>
  </r>
  <r>
    <m/>
    <e v="#N/A"/>
    <m/>
    <m/>
    <s v=""/>
    <m/>
    <m/>
    <x v="4"/>
    <m/>
    <m/>
    <m/>
    <m/>
  </r>
  <r>
    <m/>
    <e v="#N/A"/>
    <m/>
    <m/>
    <s v=""/>
    <m/>
    <m/>
    <x v="4"/>
    <m/>
    <m/>
    <m/>
    <m/>
  </r>
  <r>
    <m/>
    <e v="#N/A"/>
    <m/>
    <m/>
    <s v=""/>
    <m/>
    <m/>
    <x v="4"/>
    <m/>
    <m/>
    <m/>
    <m/>
  </r>
  <r>
    <m/>
    <e v="#N/A"/>
    <m/>
    <m/>
    <s v=""/>
    <m/>
    <m/>
    <x v="4"/>
    <m/>
    <m/>
    <m/>
    <m/>
  </r>
  <r>
    <m/>
    <e v="#N/A"/>
    <m/>
    <m/>
    <s v=""/>
    <m/>
    <m/>
    <x v="4"/>
    <m/>
    <m/>
    <m/>
    <m/>
  </r>
  <r>
    <m/>
    <e v="#N/A"/>
    <m/>
    <m/>
    <s v=""/>
    <m/>
    <m/>
    <x v="4"/>
    <m/>
    <m/>
    <m/>
    <m/>
  </r>
  <r>
    <m/>
    <e v="#N/A"/>
    <m/>
    <m/>
    <s v=""/>
    <m/>
    <m/>
    <x v="4"/>
    <m/>
    <m/>
    <m/>
    <m/>
  </r>
  <r>
    <m/>
    <e v="#N/A"/>
    <m/>
    <m/>
    <s v=""/>
    <m/>
    <m/>
    <x v="4"/>
    <m/>
    <m/>
    <m/>
    <m/>
  </r>
  <r>
    <m/>
    <e v="#N/A"/>
    <m/>
    <m/>
    <s v=""/>
    <m/>
    <m/>
    <x v="4"/>
    <m/>
    <m/>
    <m/>
    <m/>
  </r>
</pivotCacheRecords>
</file>

<file path=xl/pivotCache/pivotCacheRecords7.xml><?xml version="1.0" encoding="utf-8"?>
<pivotCacheRecords xmlns="http://schemas.openxmlformats.org/spreadsheetml/2006/main" xmlns:r="http://schemas.openxmlformats.org/officeDocument/2006/relationships" count="998">
  <r>
    <s v="190716-029"/>
    <n v="1"/>
    <s v="Calixa-Lavallée"/>
    <d v="2019-07-16T00:00:00"/>
    <d v="2019-07-16T00:00:00"/>
    <s v="18h18"/>
    <s v="ACCÈS"/>
    <x v="0"/>
    <s v="Non"/>
    <m/>
    <s v="Femme"/>
    <n v="30"/>
  </r>
  <r>
    <s v="190701-002"/>
    <n v="1"/>
    <s v="Calixa-Lavallée"/>
    <d v="2019-07-01T00:00:00"/>
    <d v="2019-07-01T00:00:00"/>
    <s v="03h16"/>
    <s v="ACCÈS"/>
    <x v="1"/>
    <s v="Non"/>
    <m/>
    <s v="Homme"/>
    <n v="42"/>
  </r>
  <r>
    <s v="190121-012"/>
    <n v="1"/>
    <s v="Contrecoeur"/>
    <d v="2019-01-21T00:00:00"/>
    <d v="2019-01-21T00:00:00"/>
    <s v="10h04"/>
    <s v="ACCÈS"/>
    <x v="2"/>
    <s v="Oui"/>
    <s v="70 mins"/>
    <s v="Homme"/>
    <n v="57"/>
  </r>
  <r>
    <s v="191210-012"/>
    <n v="1"/>
    <s v="Contrecoeur"/>
    <d v="2019-12-10T00:00:00"/>
    <d v="2019-12-10T00:00:00"/>
    <s v="14h30"/>
    <s v="ACCÈS"/>
    <x v="1"/>
    <s v="Non"/>
    <m/>
    <s v="Femme"/>
    <n v="50"/>
  </r>
  <r>
    <s v="191111-032"/>
    <n v="1"/>
    <s v="Contrecoeur"/>
    <d v="2019-11-11T00:00:00"/>
    <d v="2019-11-11T00:00:00"/>
    <s v="20h31"/>
    <s v="ACCÈS"/>
    <x v="0"/>
    <s v="Non"/>
    <m/>
    <s v="Homme"/>
    <n v="36"/>
  </r>
  <r>
    <s v="191110-009"/>
    <n v="1"/>
    <s v="Contrecoeur"/>
    <d v="2019-11-10T00:00:00"/>
    <d v="2019-11-10T00:00:00"/>
    <s v="11h00"/>
    <s v="ACCÈS"/>
    <x v="1"/>
    <s v="Non"/>
    <m/>
    <s v="Homme"/>
    <n v="29"/>
  </r>
  <r>
    <s v="191106-023"/>
    <n v="1"/>
    <s v="Contrecoeur"/>
    <d v="2019-11-06T00:00:00"/>
    <d v="2019-11-06T00:00:00"/>
    <s v="18h40"/>
    <s v="ACCÈS"/>
    <x v="1"/>
    <s v="Non"/>
    <m/>
    <s v="Femme"/>
    <n v="58"/>
  </r>
  <r>
    <s v="191104-020"/>
    <n v="1"/>
    <s v="Contrecoeur"/>
    <d v="2019-11-04T00:00:00"/>
    <d v="2019-11-04T00:00:00"/>
    <s v="15h35"/>
    <s v="ACCÈS"/>
    <x v="0"/>
    <s v="Non"/>
    <m/>
    <s v="Homme"/>
    <n v="53"/>
  </r>
  <r>
    <s v="191023-029"/>
    <n v="1"/>
    <s v="Contrecoeur"/>
    <d v="2019-10-23T00:00:00"/>
    <d v="2019-10-23T00:00:00"/>
    <s v="19h15"/>
    <s v="ACCÈS"/>
    <x v="0"/>
    <s v="Non"/>
    <m/>
    <s v="Homme"/>
    <n v="58"/>
  </r>
  <r>
    <s v="191014-028"/>
    <n v="1"/>
    <s v="Contrecoeur"/>
    <d v="2019-10-14T00:00:00"/>
    <d v="2019-10-14T00:00:00"/>
    <s v="23h08"/>
    <s v="ACCÈS"/>
    <x v="0"/>
    <s v="Non"/>
    <m/>
    <s v="Femme"/>
    <n v="18"/>
  </r>
  <r>
    <s v="190406-001"/>
    <n v="1"/>
    <s v="Contrecoeur"/>
    <d v="2019-04-06T00:00:00"/>
    <d v="2019-04-06T00:00:00"/>
    <s v="02h00"/>
    <m/>
    <x v="3"/>
    <s v="Oui"/>
    <m/>
    <s v="Homme"/>
    <n v="28"/>
  </r>
  <r>
    <s v="190408-001"/>
    <n v="1"/>
    <s v="Contrecoeur"/>
    <d v="2019-04-08T00:00:00"/>
    <d v="2019-04-08T00:00:00"/>
    <s v="02h30"/>
    <m/>
    <x v="2"/>
    <s v="Oui"/>
    <m/>
    <s v="Femme"/>
    <n v="56"/>
  </r>
  <r>
    <s v="190409-037"/>
    <n v="1"/>
    <s v="Contrecoeur"/>
    <d v="2019-04-09T00:00:00"/>
    <d v="2019-04-09T00:00:00"/>
    <s v="17h30"/>
    <m/>
    <x v="2"/>
    <s v="Oui"/>
    <n v="43"/>
    <s v="Homme"/>
    <n v="68"/>
  </r>
  <r>
    <s v="191002-031"/>
    <n v="1"/>
    <s v="Contrecoeur"/>
    <d v="2019-10-02T00:00:00"/>
    <d v="2019-10-02T00:00:00"/>
    <s v="10h40"/>
    <m/>
    <x v="4"/>
    <s v="Oui"/>
    <n v="20"/>
    <s v="Homme"/>
    <n v="58"/>
  </r>
  <r>
    <s v="190930--34"/>
    <n v="1"/>
    <s v="Contrecoeur"/>
    <d v="2019-09-30T00:00:00"/>
    <d v="2019-09-30T00:00:00"/>
    <s v="23h15"/>
    <s v="ACCÈS"/>
    <x v="5"/>
    <s v="Oui"/>
    <n v="60"/>
    <s v="Femme"/>
    <n v="22"/>
  </r>
  <r>
    <s v="190927-036"/>
    <n v="1"/>
    <s v="Contrecoeur"/>
    <d v="2019-09-27T00:00:00"/>
    <d v="2019-09-27T00:00:00"/>
    <s v="10h30"/>
    <s v="CCPSHRR"/>
    <x v="6"/>
    <s v="Oui"/>
    <n v="35"/>
    <s v="Homme"/>
    <n v="21"/>
  </r>
  <r>
    <s v="190418-004"/>
    <n v="1"/>
    <s v="Contrecoeur"/>
    <d v="2019-04-18T00:00:00"/>
    <d v="2019-04-18T00:00:00"/>
    <s v="08h00"/>
    <m/>
    <x v="2"/>
    <s v="Oui"/>
    <n v="45"/>
    <s v="Femme"/>
    <n v="56"/>
  </r>
  <r>
    <s v="190909-019"/>
    <n v="1"/>
    <s v="Contrecoeur"/>
    <d v="2019-09-09T00:00:00"/>
    <d v="2019-09-09T00:00:00"/>
    <s v="14h55"/>
    <s v="DPJ/CAFE"/>
    <x v="0"/>
    <s v="Non"/>
    <m/>
    <s v="Homme"/>
    <n v="15"/>
  </r>
  <r>
    <s v="190824-013"/>
    <n v="1"/>
    <s v="Contrecoeur"/>
    <d v="2019-08-24T00:00:00"/>
    <d v="2019-08-24T00:00:00"/>
    <s v="21h30"/>
    <m/>
    <x v="5"/>
    <s v="Oui"/>
    <n v="52"/>
    <s v="Homme"/>
    <n v="21"/>
  </r>
  <r>
    <s v="190815-027"/>
    <n v="1"/>
    <s v="Contrecoeur"/>
    <d v="2019-08-15T00:00:00"/>
    <d v="2019-08-15T00:00:00"/>
    <m/>
    <s v="ACCÈS"/>
    <x v="0"/>
    <s v="Non"/>
    <m/>
    <s v="Homme"/>
    <n v="34"/>
  </r>
  <r>
    <s v="190613-011"/>
    <n v="1"/>
    <s v="Contrecoeur"/>
    <d v="2019-06-13T00:00:00"/>
    <d v="2019-06-13T00:00:00"/>
    <s v="10H20"/>
    <m/>
    <x v="2"/>
    <s v="Oui"/>
    <n v="53"/>
    <s v="Homme"/>
    <n v="9"/>
  </r>
  <r>
    <s v="190806-013"/>
    <n v="1"/>
    <s v="Contrecoeur"/>
    <d v="2019-08-06T00:00:00"/>
    <d v="2019-08-06T00:00:00"/>
    <s v="10H20"/>
    <s v="ACCÈS"/>
    <x v="0"/>
    <s v="Non"/>
    <m/>
    <s v="Homme"/>
    <n v="74"/>
  </r>
  <r>
    <s v="190803-024"/>
    <n v="1"/>
    <s v="Contrecoeur"/>
    <d v="2019-08-03T00:00:00"/>
    <d v="2019-08-03T00:00:00"/>
    <s v="23h50"/>
    <m/>
    <x v="1"/>
    <s v="Non"/>
    <m/>
    <s v="Homme"/>
    <n v="30"/>
  </r>
  <r>
    <s v="190726-010"/>
    <n v="1"/>
    <s v="Contrecoeur"/>
    <d v="2019-07-26T00:00:00"/>
    <d v="2019-07-26T00:00:00"/>
    <s v="11h25"/>
    <s v="ACCÈS"/>
    <x v="1"/>
    <s v="Non"/>
    <m/>
    <s v="Femme"/>
    <n v="34"/>
  </r>
  <r>
    <s v="190726-026"/>
    <n v="1"/>
    <s v="Contrecoeur"/>
    <d v="2019-07-26T00:00:00"/>
    <d v="2019-07-26T00:00:00"/>
    <s v="20h30"/>
    <s v="ACCÈS"/>
    <x v="5"/>
    <s v="Oui"/>
    <m/>
    <s v="Femme"/>
    <n v="34"/>
  </r>
  <r>
    <s v="190710-024"/>
    <n v="1"/>
    <s v="Contrecoeur"/>
    <d v="2019-07-10T00:00:00"/>
    <d v="2019-07-10T00:00:00"/>
    <s v="16h00"/>
    <s v="ACCÈS"/>
    <x v="2"/>
    <s v="Oui"/>
    <n v="20"/>
    <s v="Homme"/>
    <n v="64"/>
  </r>
  <r>
    <s v="190713-005"/>
    <n v="1"/>
    <s v="Contrecoeur"/>
    <d v="2019-07-13T00:00:00"/>
    <d v="2019-07-13T00:00:00"/>
    <s v="07H58"/>
    <m/>
    <x v="3"/>
    <s v="Oui"/>
    <n v="29"/>
    <s v="Femme"/>
    <n v="75"/>
  </r>
  <r>
    <s v="190714-002a"/>
    <n v="1"/>
    <s v="Contrecoeur"/>
    <d v="2019-07-14T00:00:00"/>
    <d v="2019-07-14T00:00:00"/>
    <s v="02h42"/>
    <m/>
    <x v="2"/>
    <s v="Oui"/>
    <n v="25"/>
    <s v="Homme"/>
    <n v="39"/>
  </r>
  <r>
    <s v="190719-008"/>
    <n v="1"/>
    <s v="Contrecoeur"/>
    <d v="2019-07-19T00:00:00"/>
    <d v="2019-07-19T00:00:00"/>
    <s v="10h30"/>
    <s v="DPJ/CAFE"/>
    <x v="2"/>
    <s v="Oui"/>
    <n v="38"/>
    <s v="Homme"/>
    <n v="17"/>
  </r>
  <r>
    <s v="190719-015"/>
    <n v="1"/>
    <s v="Contrecoeur"/>
    <d v="2019-07-19T00:00:00"/>
    <d v="2019-07-19T00:00:00"/>
    <s v="11h13"/>
    <m/>
    <x v="3"/>
    <s v="Oui"/>
    <n v="14"/>
    <s v="Homme"/>
    <n v="15"/>
  </r>
  <r>
    <s v="190626-001"/>
    <n v="1"/>
    <s v="Contrecoeur"/>
    <d v="2019-06-26T00:00:00"/>
    <d v="2019-06-26T00:00:00"/>
    <s v="00h45"/>
    <s v="ACCÈS"/>
    <x v="5"/>
    <s v="Oui"/>
    <n v="44"/>
    <s v="Femme"/>
    <n v="21"/>
  </r>
  <r>
    <s v="190623-021"/>
    <n v="1"/>
    <s v="Contrecoeur"/>
    <d v="2019-06-23T00:00:00"/>
    <d v="2019-06-23T00:00:00"/>
    <s v="13H15"/>
    <s v="DPJ/CAFE"/>
    <x v="1"/>
    <s v="Non"/>
    <m/>
    <s v="Femme"/>
    <n v="14"/>
  </r>
  <r>
    <s v="190807-033"/>
    <n v="1"/>
    <s v="Contrecoeur"/>
    <d v="2019-08-07T00:00:00"/>
    <d v="2019-08-07T00:00:00"/>
    <s v="21h00"/>
    <s v="ACCÈS"/>
    <x v="2"/>
    <s v="Oui"/>
    <n v="41"/>
    <s v="Homme"/>
    <n v="77"/>
  </r>
  <r>
    <s v="190613-015"/>
    <n v="1"/>
    <s v="Contrecoeur"/>
    <d v="2019-06-13T00:00:00"/>
    <d v="2019-06-13T00:00:00"/>
    <s v="12H20"/>
    <s v="DPJ/CAFE"/>
    <x v="1"/>
    <s v="Non"/>
    <m/>
    <s v="Femme"/>
    <n v="20"/>
  </r>
  <r>
    <s v="190605-033"/>
    <n v="1"/>
    <s v="Contrecoeur"/>
    <d v="2019-06-06T00:00:00"/>
    <d v="2019-06-06T00:00:00"/>
    <s v="00h30"/>
    <s v="ACCÈS"/>
    <x v="0"/>
    <s v="Non"/>
    <m/>
    <s v="Homme"/>
    <n v="30"/>
  </r>
  <r>
    <s v="190819-01"/>
    <n v="1"/>
    <s v="Contrecoeur"/>
    <d v="2019-08-19T00:00:00"/>
    <d v="2019-08-19T00:00:00"/>
    <s v="03h06"/>
    <m/>
    <x v="3"/>
    <s v="Oui"/>
    <n v="24"/>
    <s v="Homme"/>
    <n v="53"/>
  </r>
  <r>
    <s v="190830-030"/>
    <n v="1"/>
    <s v="Contrecoeur"/>
    <d v="2019-08-30T00:00:00"/>
    <d v="2019-08-30T00:00:00"/>
    <s v="22h14"/>
    <m/>
    <x v="3"/>
    <s v="Oui"/>
    <m/>
    <s v="Femme"/>
    <n v="57"/>
  </r>
  <r>
    <s v="190903-003"/>
    <n v="1"/>
    <s v="Contrecoeur"/>
    <d v="2019-09-03T00:00:00"/>
    <d v="2019-09-03T00:00:00"/>
    <s v="09h00"/>
    <s v="ACCÈS"/>
    <x v="2"/>
    <s v="Oui"/>
    <n v="26"/>
    <s v="Femme"/>
    <n v="43"/>
  </r>
  <r>
    <s v="190512-004"/>
    <n v="1"/>
    <s v="Contrecoeur"/>
    <d v="2019-05-12T00:00:00"/>
    <d v="2019-05-12T00:00:00"/>
    <s v="02h57"/>
    <s v="ACCÈS"/>
    <x v="1"/>
    <s v="Non"/>
    <m/>
    <s v="Homme"/>
    <n v="29"/>
  </r>
  <r>
    <s v="190507-015"/>
    <n v="1"/>
    <s v="Contrecoeur"/>
    <d v="2019-05-07T00:00:00"/>
    <d v="2019-05-07T00:00:00"/>
    <s v="11h55"/>
    <m/>
    <x v="7"/>
    <s v="Oui"/>
    <n v="62"/>
    <s v="Homme"/>
    <n v="9"/>
  </r>
  <r>
    <s v="190918-019"/>
    <n v="1"/>
    <s v="Contrecoeur"/>
    <d v="2019-09-18T00:00:00"/>
    <d v="2019-09-18T00:00:00"/>
    <s v="19h48"/>
    <m/>
    <x v="2"/>
    <s v="Oui"/>
    <n v="27"/>
    <s v="Homme"/>
    <n v="39"/>
  </r>
  <r>
    <s v="190918-019"/>
    <n v="1"/>
    <s v="Contrecoeur"/>
    <d v="2019-09-18T00:00:00"/>
    <d v="2019-09-18T00:00:00"/>
    <s v="19h48"/>
    <m/>
    <x v="2"/>
    <s v="Oui"/>
    <n v="27"/>
    <s v="Homme"/>
    <n v="39"/>
  </r>
  <r>
    <s v="190416-007"/>
    <n v="1"/>
    <s v="Contrecoeur"/>
    <d v="2019-04-16T00:00:00"/>
    <d v="2019-04-16T00:00:00"/>
    <s v="09h40"/>
    <s v="ACCÈS"/>
    <x v="1"/>
    <s v="Non"/>
    <m/>
    <s v="Homme"/>
    <n v="58"/>
  </r>
  <r>
    <s v="190925-012"/>
    <n v="1"/>
    <s v="Contrecoeur"/>
    <d v="2019-09-25T00:00:00"/>
    <d v="2019-09-25T00:00:00"/>
    <m/>
    <s v="ACCÈS"/>
    <x v="2"/>
    <s v="Oui"/>
    <n v="30"/>
    <s v="Femme"/>
    <n v="57"/>
  </r>
  <r>
    <s v="191003-030"/>
    <n v="1"/>
    <s v="Contrecoeur"/>
    <d v="2019-10-03T00:00:00"/>
    <d v="2019-10-03T00:00:00"/>
    <s v="19h25"/>
    <m/>
    <x v="2"/>
    <s v="Oui"/>
    <m/>
    <s v="Homme"/>
    <n v="10"/>
  </r>
  <r>
    <s v="190314-008"/>
    <n v="1"/>
    <s v="Contrecoeur"/>
    <d v="2019-03-14T00:00:00"/>
    <d v="2019-03-14T00:00:00"/>
    <s v="09h45"/>
    <s v="ACCÈS"/>
    <x v="7"/>
    <s v="Oui"/>
    <m/>
    <s v="Femme"/>
    <n v="56"/>
  </r>
  <r>
    <s v="190223-013"/>
    <n v="1"/>
    <s v="Contrecoeur"/>
    <d v="2019-02-23T00:00:00"/>
    <d v="2019-02-23T00:00:00"/>
    <s v="12h00"/>
    <s v="CCPSHRR"/>
    <x v="1"/>
    <s v="Non"/>
    <m/>
    <s v="Homme"/>
    <n v="37"/>
  </r>
  <r>
    <s v="191205-019"/>
    <n v="1"/>
    <s v="Contrecoeur"/>
    <d v="2019-12-05T00:00:00"/>
    <d v="2019-12-05T00:00:00"/>
    <s v="12h44"/>
    <s v="ACCÈS"/>
    <x v="2"/>
    <s v="Oui"/>
    <n v="60"/>
    <s v="Femme"/>
    <n v="57"/>
  </r>
  <r>
    <s v="191209-007"/>
    <n v="1"/>
    <s v="Contrecoeur"/>
    <d v="2019-12-09T00:00:00"/>
    <d v="2019-12-09T00:00:00"/>
    <s v="13h10"/>
    <m/>
    <x v="2"/>
    <s v="Oui"/>
    <n v="43"/>
    <s v="Femme"/>
    <n v="57"/>
  </r>
  <r>
    <s v="191211-015"/>
    <n v="1"/>
    <s v="Contrecoeur"/>
    <d v="2019-12-11T00:00:00"/>
    <d v="2019-12-11T00:00:00"/>
    <s v="14h20"/>
    <s v="DPJ/CAFE"/>
    <x v="3"/>
    <s v="Oui"/>
    <n v="60"/>
    <s v="Femme"/>
    <n v="16"/>
  </r>
  <r>
    <s v="190115-017"/>
    <n v="1"/>
    <s v="Contrecoeur"/>
    <d v="2019-01-15T00:00:00"/>
    <d v="2019-01-15T00:00:00"/>
    <s v="15h15"/>
    <m/>
    <x v="7"/>
    <s v="Oui"/>
    <s v="52 mins"/>
    <s v="Femme"/>
    <n v="35"/>
  </r>
  <r>
    <s v="190113-012"/>
    <n v="1"/>
    <s v="Contrecoeur"/>
    <d v="2019-01-13T00:00:00"/>
    <d v="2019-01-13T00:00:00"/>
    <s v="20h30"/>
    <s v="DPJ/CAFE"/>
    <x v="1"/>
    <s v="Non"/>
    <m/>
    <s v="Femme"/>
    <n v="16"/>
  </r>
  <r>
    <s v="190113-014"/>
    <n v="1"/>
    <s v="Contrecoeur"/>
    <d v="2019-01-13T00:00:00"/>
    <d v="2019-01-13T00:00:00"/>
    <s v="22h00"/>
    <s v="ACCÈS"/>
    <x v="0"/>
    <s v="Non"/>
    <m/>
    <s v="Femme"/>
    <n v="22"/>
  </r>
  <r>
    <s v="191226-013"/>
    <n v="1"/>
    <s v="Contrecoeur"/>
    <d v="2019-12-26T00:00:00"/>
    <d v="2019-12-26T00:00:00"/>
    <s v="23h05"/>
    <m/>
    <x v="3"/>
    <s v="Oui"/>
    <m/>
    <s v="Homme"/>
    <n v="68"/>
  </r>
  <r>
    <s v="191230-012"/>
    <n v="1"/>
    <s v="Contrecoeur"/>
    <d v="2019-12-30T00:00:00"/>
    <d v="2019-12-30T00:00:00"/>
    <s v="14h32"/>
    <s v="ACCÈS"/>
    <x v="2"/>
    <s v="Oui"/>
    <n v="57"/>
    <s v="Homme"/>
    <n v="52"/>
  </r>
  <r>
    <s v="190101-025"/>
    <n v="1"/>
    <s v="Contrecoeur"/>
    <d v="2019-01-01T00:00:00"/>
    <d v="2019-01-01T00:00:00"/>
    <s v="17h24"/>
    <s v="ACCÈS"/>
    <x v="0"/>
    <s v="Non"/>
    <m/>
    <s v="Femme"/>
    <n v="32"/>
  </r>
  <r>
    <s v="191125-032"/>
    <n v="1"/>
    <s v="st-amable"/>
    <d v="2019-11-25T00:00:00"/>
    <d v="2019-11-25T00:00:00"/>
    <s v="23h30"/>
    <s v="ACCÈS"/>
    <x v="6"/>
    <s v="Non"/>
    <m/>
    <s v="Homme"/>
    <n v="45"/>
  </r>
  <r>
    <s v="190107-002"/>
    <n v="1"/>
    <s v="st-amable"/>
    <d v="2019-01-07T00:00:00"/>
    <d v="2019-01-07T00:00:00"/>
    <s v="04h20"/>
    <m/>
    <x v="3"/>
    <s v="Oui"/>
    <s v="35 mins"/>
    <s v="Femme"/>
    <n v="26"/>
  </r>
  <r>
    <s v="191228-001"/>
    <n v="1"/>
    <s v="st-amable"/>
    <d v="2019-12-28T00:00:00"/>
    <d v="2019-12-28T00:00:00"/>
    <s v="00h30"/>
    <s v="ACCÈS"/>
    <x v="1"/>
    <s v="Non"/>
    <m/>
    <s v="Homme"/>
    <n v="32"/>
  </r>
  <r>
    <s v="190116-025"/>
    <n v="1"/>
    <s v="st-amable"/>
    <d v="2019-01-16T00:00:00"/>
    <d v="2019-01-16T00:00:00"/>
    <m/>
    <m/>
    <x v="2"/>
    <s v="Oui"/>
    <s v="5 mins"/>
    <s v="Homme"/>
    <n v="34"/>
  </r>
  <r>
    <s v="191217-003"/>
    <n v="1"/>
    <s v="st-amable"/>
    <d v="2019-12-17T00:00:00"/>
    <d v="2019-12-17T00:00:00"/>
    <s v="10h00"/>
    <s v="ACCÈS"/>
    <x v="1"/>
    <s v="Non"/>
    <m/>
    <s v="Homme"/>
    <n v="42"/>
  </r>
  <r>
    <s v="191212-031"/>
    <n v="1"/>
    <s v="st-amable"/>
    <d v="2019-12-12T00:00:00"/>
    <d v="2019-12-12T00:00:00"/>
    <s v="21h05"/>
    <s v="ACCÈS"/>
    <x v="7"/>
    <s v="Non"/>
    <m/>
    <s v="Homme"/>
    <n v="28"/>
  </r>
  <r>
    <s v="190207-001"/>
    <n v="1"/>
    <s v="st-amable"/>
    <d v="2019-02-07T00:00:00"/>
    <d v="2019-02-07T00:00:00"/>
    <s v="03h12"/>
    <m/>
    <x v="2"/>
    <s v="Oui"/>
    <n v="50"/>
    <s v="Homme"/>
    <n v="53"/>
  </r>
  <r>
    <s v="191209-004"/>
    <n v="1"/>
    <s v="st-amable"/>
    <d v="2019-12-09T00:00:00"/>
    <d v="2019-12-09T00:00:00"/>
    <s v="10h50"/>
    <s v="ACCÈS"/>
    <x v="1"/>
    <s v="Oui"/>
    <n v="29"/>
    <s v="Femme"/>
    <n v="70"/>
  </r>
  <r>
    <s v="191202-014"/>
    <n v="1"/>
    <s v="st-amable"/>
    <d v="2019-12-03T00:00:00"/>
    <d v="2019-12-03T00:00:00"/>
    <m/>
    <s v="ACCÈS"/>
    <x v="0"/>
    <s v="Non"/>
    <m/>
    <s v="Homme"/>
    <n v="32"/>
  </r>
  <r>
    <s v="190308-012"/>
    <n v="1"/>
    <s v="st-amable"/>
    <d v="2019-03-08T00:00:00"/>
    <d v="2019-03-08T00:00:00"/>
    <s v="14h44"/>
    <m/>
    <x v="3"/>
    <s v="Oui"/>
    <n v="15"/>
    <s v="Femme"/>
    <n v="91"/>
  </r>
  <r>
    <s v="191129-018"/>
    <n v="1"/>
    <s v="st-amable"/>
    <d v="2019-11-29T00:00:00"/>
    <d v="2019-11-29T00:00:00"/>
    <m/>
    <m/>
    <x v="5"/>
    <s v="Non"/>
    <m/>
    <s v="Femme"/>
    <n v="33"/>
  </r>
  <r>
    <s v="191126-017"/>
    <n v="1"/>
    <s v="st-amable"/>
    <d v="2019-11-26T00:00:00"/>
    <d v="2019-11-26T00:00:00"/>
    <s v="15h15"/>
    <s v="DPJ/CAFE"/>
    <x v="0"/>
    <s v="Non"/>
    <m/>
    <s v="Homme"/>
    <n v="13"/>
  </r>
  <r>
    <s v="191121-014"/>
    <n v="1"/>
    <s v="st-amable"/>
    <d v="2019-11-21T00:00:00"/>
    <d v="2019-11-21T00:00:00"/>
    <s v="14h50"/>
    <s v="ACCÈS"/>
    <x v="5"/>
    <s v="Oui"/>
    <n v="17"/>
    <s v="Homme"/>
    <n v="43"/>
  </r>
  <r>
    <s v="191195-024"/>
    <n v="1"/>
    <s v="st-amable"/>
    <d v="2019-11-05T00:00:00"/>
    <d v="2019-11-05T00:00:00"/>
    <s v="21H10"/>
    <s v="DPJ/CAFE"/>
    <x v="0"/>
    <s v="Non"/>
    <m/>
    <s v="Femme"/>
    <n v="15"/>
  </r>
  <r>
    <s v="190315-001"/>
    <n v="1"/>
    <s v="st-amable"/>
    <d v="2019-03-15T00:00:00"/>
    <d v="2019-03-15T00:00:00"/>
    <s v="04h55"/>
    <s v="ACCÈS"/>
    <x v="3"/>
    <s v="Oui"/>
    <n v="35"/>
    <s v="Femme"/>
    <n v="37"/>
  </r>
  <r>
    <s v="190401-015"/>
    <n v="1"/>
    <s v="st-amable"/>
    <d v="2019-04-01T00:00:00"/>
    <d v="2019-04-01T00:00:00"/>
    <s v="13h50"/>
    <m/>
    <x v="3"/>
    <s v="Oui"/>
    <n v="25"/>
    <s v="Femme"/>
    <n v="26"/>
  </r>
  <r>
    <s v="191014-008"/>
    <n v="1"/>
    <s v="st-amable"/>
    <d v="2019-10-14T00:00:00"/>
    <d v="2019-10-14T00:00:00"/>
    <s v="11h30"/>
    <s v="DPJ/CAFE"/>
    <x v="0"/>
    <s v="Non"/>
    <m/>
    <s v="Femme"/>
    <n v="15"/>
  </r>
  <r>
    <s v="191009-016"/>
    <n v="1"/>
    <s v="st-amable"/>
    <d v="2019-10-09T00:00:00"/>
    <d v="2019-10-09T00:00:00"/>
    <s v="00h30"/>
    <s v="ACCÈS"/>
    <x v="1"/>
    <s v="Non"/>
    <m/>
    <s v="Homme"/>
    <n v="30"/>
  </r>
  <r>
    <s v="190928-015"/>
    <n v="1"/>
    <s v="st-amable"/>
    <d v="2019-09-28T00:00:00"/>
    <d v="2019-09-28T00:00:00"/>
    <s v="16h10"/>
    <s v="DPJ/CAFE"/>
    <x v="1"/>
    <s v="Non"/>
    <m/>
    <s v="Homme"/>
    <n v="16"/>
  </r>
  <r>
    <s v="190413-009"/>
    <n v="1"/>
    <s v="st-amable"/>
    <d v="2019-04-13T00:00:00"/>
    <d v="2019-04-13T00:00:00"/>
    <s v="14h09"/>
    <m/>
    <x v="3"/>
    <s v="Oui"/>
    <n v="26"/>
    <s v="Homme"/>
    <n v="31"/>
  </r>
  <r>
    <s v="190924-029"/>
    <n v="1"/>
    <s v="st-amable"/>
    <d v="2019-09-24T00:00:00"/>
    <d v="2019-09-24T00:00:00"/>
    <s v="18h27"/>
    <s v="ACCÈS"/>
    <x v="0"/>
    <s v="Non"/>
    <m/>
    <s v="Femme"/>
    <n v="34"/>
  </r>
  <r>
    <s v="190429-019"/>
    <n v="1"/>
    <s v="st-amable"/>
    <d v="2019-04-29T00:00:00"/>
    <d v="2019-04-29T00:00:00"/>
    <s v="14h50"/>
    <s v="ACCÈS"/>
    <x v="2"/>
    <s v="Oui"/>
    <s v="?"/>
    <s v="Homme"/>
    <n v="39"/>
  </r>
  <r>
    <s v="190502-027"/>
    <n v="1"/>
    <s v="st-amable"/>
    <d v="2019-05-02T00:00:00"/>
    <d v="2019-05-02T00:00:00"/>
    <s v="18h46"/>
    <m/>
    <x v="3"/>
    <s v="Oui"/>
    <n v="50"/>
    <s v="Homme"/>
    <n v="18"/>
  </r>
  <r>
    <s v="190511-001B"/>
    <n v="1"/>
    <s v="st-amable"/>
    <d v="2019-05-11T00:00:00"/>
    <d v="2019-05-11T00:00:00"/>
    <s v="01h20"/>
    <s v="ACCÈS"/>
    <x v="2"/>
    <s v="Oui"/>
    <n v="61"/>
    <s v="Homme"/>
    <n v="38"/>
  </r>
  <r>
    <s v="190521-024"/>
    <n v="1"/>
    <s v="st-amable"/>
    <d v="2019-05-21T00:00:00"/>
    <d v="2019-05-21T00:00:00"/>
    <s v="18h34"/>
    <s v="ACCÈS"/>
    <x v="2"/>
    <s v="Oui"/>
    <n v="35"/>
    <s v="Homme"/>
    <n v="31"/>
  </r>
  <r>
    <s v="190902-002"/>
    <n v="1"/>
    <s v="st-amable"/>
    <d v="2019-09-02T00:00:00"/>
    <d v="2019-09-02T00:00:00"/>
    <s v="02h11"/>
    <s v="ACCÈS"/>
    <x v="0"/>
    <s v="Non"/>
    <m/>
    <s v="Homme"/>
    <n v="41"/>
  </r>
  <r>
    <s v="190901-011"/>
    <n v="1"/>
    <s v="st-amable"/>
    <d v="2019-09-01T00:00:00"/>
    <d v="2019-09-01T00:00:00"/>
    <s v="08h58"/>
    <s v="ACCÈS"/>
    <x v="0"/>
    <s v="Non"/>
    <m/>
    <s v="Homme"/>
    <n v="41"/>
  </r>
  <r>
    <s v="190830-024"/>
    <n v="1"/>
    <s v="st-amable"/>
    <d v="2019-08-30T00:00:00"/>
    <d v="2019-08-30T00:00:00"/>
    <s v="17h00"/>
    <s v="ACCÈS"/>
    <x v="0"/>
    <s v="Non"/>
    <m/>
    <s v="Homme"/>
    <n v="41"/>
  </r>
  <r>
    <s v="190826-018"/>
    <n v="1"/>
    <s v="st-amable"/>
    <d v="2019-08-26T00:00:00"/>
    <d v="2019-08-26T00:00:00"/>
    <s v="16h15"/>
    <s v="ACCÈS"/>
    <x v="0"/>
    <s v="Non"/>
    <m/>
    <s v="Femme"/>
    <n v="40"/>
  </r>
  <r>
    <s v="190823-027"/>
    <n v="1"/>
    <s v="st-amable"/>
    <d v="2019-08-23T00:00:00"/>
    <d v="2019-08-23T00:00:00"/>
    <s v="18h00"/>
    <s v="ACCÈS"/>
    <x v="0"/>
    <s v="Non"/>
    <m/>
    <s v="Homme"/>
    <n v="37"/>
  </r>
  <r>
    <s v="190822-007"/>
    <n v="1"/>
    <s v="st-amable"/>
    <d v="2019-08-22T00:00:00"/>
    <d v="2019-08-22T00:00:00"/>
    <s v="09h53"/>
    <s v="ACCÈS"/>
    <x v="1"/>
    <s v="Non"/>
    <m/>
    <s v="Homme"/>
    <n v="28"/>
  </r>
  <r>
    <s v="190526-023"/>
    <n v="1"/>
    <s v="st-amable"/>
    <d v="2019-05-27T00:00:00"/>
    <d v="2019-05-27T00:00:00"/>
    <s v="00h10"/>
    <m/>
    <x v="2"/>
    <s v="Oui"/>
    <n v="45"/>
    <s v="Homme"/>
    <n v="25"/>
  </r>
  <r>
    <s v="190802-025"/>
    <n v="1"/>
    <s v="st-amable"/>
    <d v="2019-08-02T00:00:00"/>
    <d v="2019-08-02T00:00:00"/>
    <s v="19h45"/>
    <s v="ACCÈS"/>
    <x v="0"/>
    <s v="Non"/>
    <m/>
    <s v="Homme"/>
    <n v="28"/>
  </r>
  <r>
    <s v="190731-016"/>
    <n v="1"/>
    <s v="st-amable"/>
    <d v="2019-07-31T00:00:00"/>
    <d v="2019-07-31T00:00:00"/>
    <s v="14H30"/>
    <s v="ACCÈS"/>
    <x v="0"/>
    <s v="Non"/>
    <m/>
    <s v="Homme"/>
    <n v="47"/>
  </r>
  <r>
    <s v="190728-004"/>
    <n v="1"/>
    <s v="st-amable"/>
    <d v="2019-07-28T00:00:00"/>
    <d v="2019-07-28T00:00:00"/>
    <s v="06h00"/>
    <s v="ACCÈS"/>
    <x v="0"/>
    <s v="Non"/>
    <m/>
    <s v="Homme"/>
    <n v="36"/>
  </r>
  <r>
    <s v="190626-037"/>
    <n v="1"/>
    <s v="st-amable"/>
    <d v="2019-06-26T00:00:00"/>
    <d v="2019-06-26T00:00:00"/>
    <s v="21h59"/>
    <m/>
    <x v="3"/>
    <s v="Oui"/>
    <n v="24"/>
    <s v="Homme"/>
    <n v="25"/>
  </r>
  <r>
    <s v="190629-012"/>
    <n v="1"/>
    <s v="st-amable"/>
    <d v="2019-06-29T00:00:00"/>
    <d v="2019-06-29T00:00:00"/>
    <s v="11h05"/>
    <m/>
    <x v="3"/>
    <s v="Oui"/>
    <n v="25"/>
    <s v="Femme"/>
    <n v="53"/>
  </r>
  <r>
    <s v="190701-020"/>
    <n v="1"/>
    <s v="st-amable"/>
    <d v="2019-07-01T00:00:00"/>
    <d v="2019-07-01T00:00:00"/>
    <s v="16H00"/>
    <s v="ACCÈS"/>
    <x v="2"/>
    <s v="Oui"/>
    <n v="44"/>
    <s v="Homme"/>
    <n v="25"/>
  </r>
  <r>
    <s v="190705-018"/>
    <n v="1"/>
    <s v="st-amable"/>
    <d v="2019-07-05T00:00:00"/>
    <d v="2019-07-05T00:00:00"/>
    <s v="13h50"/>
    <m/>
    <x v="3"/>
    <s v="Oui"/>
    <n v="25"/>
    <s v="Femme"/>
    <n v="46"/>
  </r>
  <r>
    <s v="190710-035"/>
    <n v="1"/>
    <s v="st-amable"/>
    <d v="2019-07-10T00:00:00"/>
    <d v="2019-07-10T00:00:00"/>
    <s v="21h00"/>
    <s v="ACCÈS"/>
    <x v="2"/>
    <s v="Oui"/>
    <n v="27"/>
    <s v="Femme"/>
    <n v="56"/>
  </r>
  <r>
    <s v="190716-017"/>
    <n v="1"/>
    <s v="st-amable"/>
    <d v="2019-07-16T00:00:00"/>
    <d v="2019-07-16T00:00:00"/>
    <s v="14H00"/>
    <s v="ACCÈS"/>
    <x v="0"/>
    <s v="Non"/>
    <m/>
    <s v="Homme"/>
    <n v="33"/>
  </r>
  <r>
    <s v="190708-026A"/>
    <n v="1"/>
    <s v="st-amable"/>
    <d v="2019-07-08T00:00:00"/>
    <d v="2019-07-08T00:00:00"/>
    <s v="19H00"/>
    <s v="ACCÈS"/>
    <x v="0"/>
    <s v="Non"/>
    <m/>
    <s v="Homme"/>
    <n v="44"/>
  </r>
  <r>
    <s v="190706-025"/>
    <n v="1"/>
    <s v="st-amable"/>
    <d v="2019-07-06T00:00:00"/>
    <d v="2019-07-06T00:00:00"/>
    <s v="23H09"/>
    <s v="ACCÈS"/>
    <x v="1"/>
    <s v="Non"/>
    <m/>
    <s v="Homme"/>
    <n v="33"/>
  </r>
  <r>
    <s v="190602-020"/>
    <n v="1"/>
    <s v="st-amable"/>
    <d v="2019-06-02T00:00:00"/>
    <d v="2019-06-02T00:00:00"/>
    <s v="21h50"/>
    <s v="CCPSHRR"/>
    <x v="0"/>
    <s v="Non"/>
    <m/>
    <s v="Homme"/>
    <n v="19"/>
  </r>
  <r>
    <s v="190531-037"/>
    <n v="1"/>
    <s v="st-amable"/>
    <d v="2019-05-31T00:00:00"/>
    <d v="2019-05-31T00:00:00"/>
    <s v="22h34"/>
    <s v="ACCÈS"/>
    <x v="0"/>
    <s v="Non"/>
    <m/>
    <s v="Femme"/>
    <n v="36"/>
  </r>
  <r>
    <s v="190516-016"/>
    <n v="1"/>
    <s v="st-amable"/>
    <d v="2019-05-16T00:00:00"/>
    <d v="2019-05-16T00:00:00"/>
    <s v="17h51"/>
    <s v="DPJ/CAFE"/>
    <x v="0"/>
    <s v="Non"/>
    <m/>
    <s v="Homme"/>
    <n v="14"/>
  </r>
  <r>
    <s v="190509-007"/>
    <n v="1"/>
    <s v="st-amable"/>
    <d v="2019-05-09T00:00:00"/>
    <d v="2019-05-09T00:00:00"/>
    <s v="06h54"/>
    <s v="ACCÈS"/>
    <x v="0"/>
    <s v="Non"/>
    <m/>
    <s v="Homme"/>
    <n v="51"/>
  </r>
  <r>
    <s v="190507-038"/>
    <n v="1"/>
    <s v="st-amable"/>
    <d v="2019-05-08T00:00:00"/>
    <d v="2019-05-08T00:00:00"/>
    <s v="00h10"/>
    <s v="ACCÈS"/>
    <x v="1"/>
    <s v="Non"/>
    <m/>
    <s v="Homme"/>
    <n v="34"/>
  </r>
  <r>
    <s v="190425-034"/>
    <n v="1"/>
    <s v="st-amable"/>
    <d v="2019-04-25T00:00:00"/>
    <d v="2019-04-25T00:00:00"/>
    <s v="19h01"/>
    <s v="ACCÈS"/>
    <x v="0"/>
    <s v="Non"/>
    <m/>
    <s v="Homme"/>
    <n v="23"/>
  </r>
  <r>
    <s v="190423-029A"/>
    <n v="1"/>
    <s v="st-amable"/>
    <d v="2019-04-23T00:00:00"/>
    <d v="2019-04-23T00:00:00"/>
    <s v="21h00"/>
    <s v="DPJ/CAFE"/>
    <x v="4"/>
    <s v="Non"/>
    <m/>
    <s v="Femme"/>
    <n v="16"/>
  </r>
  <r>
    <s v="190417-034"/>
    <n v="1"/>
    <s v="st-amable"/>
    <d v="2019-04-17T00:00:00"/>
    <d v="2019-04-17T00:00:00"/>
    <s v="23h00"/>
    <s v="ACCÈS"/>
    <x v="1"/>
    <s v="Non"/>
    <m/>
    <s v="Homme"/>
    <n v="19"/>
  </r>
  <r>
    <s v="190413-017"/>
    <n v="1"/>
    <s v="st-amable"/>
    <d v="2019-04-13T00:00:00"/>
    <d v="2019-04-13T00:00:00"/>
    <s v="21h15"/>
    <s v="DPJ/CAFE"/>
    <x v="0"/>
    <s v="Non"/>
    <m/>
    <s v="Femme"/>
    <n v="28"/>
  </r>
  <r>
    <s v="190406-001"/>
    <n v="1"/>
    <s v="st-amable"/>
    <d v="2019-04-06T00:00:00"/>
    <d v="2019-04-06T00:00:00"/>
    <s v="00h41"/>
    <s v="ACCÈS"/>
    <x v="1"/>
    <s v="Non"/>
    <m/>
    <s v="Homme"/>
    <n v="33"/>
  </r>
  <r>
    <s v="191031-016"/>
    <n v="1"/>
    <s v="st-amable"/>
    <d v="2019-10-31T00:00:00"/>
    <d v="2019-10-31T00:00:00"/>
    <s v="12h05"/>
    <s v="ACCÈS"/>
    <x v="2"/>
    <s v="Oui"/>
    <n v="49"/>
    <s v="Homme"/>
    <n v="18"/>
  </r>
  <r>
    <s v="191031-021"/>
    <n v="1"/>
    <s v="st-amable"/>
    <d v="2019-10-31T00:00:00"/>
    <d v="2019-10-31T00:00:00"/>
    <m/>
    <m/>
    <x v="3"/>
    <s v="Oui"/>
    <n v="24"/>
    <s v="Homme"/>
    <n v="42"/>
  </r>
  <r>
    <s v="190303-005"/>
    <n v="1"/>
    <s v="st-amable"/>
    <d v="2019-03-05T00:00:00"/>
    <d v="2019-03-05T00:00:00"/>
    <s v="10h30"/>
    <m/>
    <x v="5"/>
    <s v="Oui"/>
    <n v="70"/>
    <s v="Homme"/>
    <n v="29"/>
  </r>
  <r>
    <n v="190303021"/>
    <n v="1"/>
    <s v="st-amable"/>
    <d v="2019-03-04T00:00:00"/>
    <d v="2019-03-04T00:00:00"/>
    <s v="00h10"/>
    <s v="ACCÈS"/>
    <x v="1"/>
    <s v="Non"/>
    <m/>
    <s v="Homme"/>
    <n v="35"/>
  </r>
  <r>
    <s v="190301-006"/>
    <n v="1"/>
    <s v="st-amable"/>
    <d v="2019-03-01T00:00:00"/>
    <d v="2019-03-01T00:00:00"/>
    <s v="10h18"/>
    <s v="ACCÈS"/>
    <x v="0"/>
    <s v="Non"/>
    <m/>
    <s v="Homme"/>
    <n v="28"/>
  </r>
  <r>
    <s v="190301-024"/>
    <n v="1"/>
    <s v="st-amable"/>
    <d v="2019-03-01T00:00:00"/>
    <d v="2019-03-01T00:00:00"/>
    <s v="18h55"/>
    <m/>
    <x v="5"/>
    <s v="Oui"/>
    <n v="33"/>
    <s v="Homme"/>
    <n v="28"/>
  </r>
  <r>
    <s v="191204-004"/>
    <n v="1"/>
    <s v="st-amable"/>
    <d v="2019-12-04T00:00:00"/>
    <d v="2019-12-04T00:00:00"/>
    <s v="07h00"/>
    <s v="ACCÈS"/>
    <x v="2"/>
    <s v="Oui"/>
    <n v="50"/>
    <s v="Femme"/>
    <n v="33"/>
  </r>
  <r>
    <s v="190228-024"/>
    <n v="1"/>
    <s v="st-amable"/>
    <d v="2019-02-28T00:00:00"/>
    <d v="2019-02-28T00:00:00"/>
    <s v="19h18"/>
    <s v="ACCÈS"/>
    <x v="0"/>
    <s v="Non"/>
    <m/>
    <s v="Femme"/>
    <n v="39"/>
  </r>
  <r>
    <s v="190207-023"/>
    <n v="1"/>
    <s v="st-amable"/>
    <d v="2019-02-07T00:00:00"/>
    <d v="2019-02-07T00:00:00"/>
    <s v="20h02"/>
    <s v="ACCÈS"/>
    <x v="0"/>
    <s v="Non"/>
    <m/>
    <s v="Homme"/>
    <n v="55"/>
  </r>
  <r>
    <s v="191216-002"/>
    <n v="1"/>
    <s v="st-amable"/>
    <d v="2019-12-16T00:00:00"/>
    <d v="2019-12-16T00:00:00"/>
    <s v="00h20"/>
    <m/>
    <x v="3"/>
    <s v="Oui"/>
    <n v="50"/>
    <s v="Femme"/>
    <n v="26"/>
  </r>
  <r>
    <s v="190204-019"/>
    <n v="1"/>
    <s v="st-amable"/>
    <d v="2019-02-04T00:00:00"/>
    <d v="2019-02-04T00:00:00"/>
    <s v="14h10"/>
    <s v="CCPSHRR"/>
    <x v="6"/>
    <s v="Non"/>
    <m/>
    <s v="Femme"/>
    <n v="36"/>
  </r>
  <r>
    <s v="190126-012"/>
    <n v="1"/>
    <s v="st-amable"/>
    <d v="2019-01-26T00:00:00"/>
    <d v="2019-01-26T00:00:00"/>
    <s v="20h30"/>
    <s v="ACCÈS"/>
    <x v="5"/>
    <s v="Oui"/>
    <n v="25"/>
    <s v="Femme"/>
    <n v="26"/>
  </r>
  <r>
    <s v="190124-007"/>
    <n v="1"/>
    <s v="st-amable"/>
    <d v="2019-01-24T00:00:00"/>
    <d v="2019-01-24T00:00:00"/>
    <s v="09h30"/>
    <s v="DPJ/CAFE"/>
    <x v="6"/>
    <s v="Non"/>
    <m/>
    <s v="Femme"/>
    <n v="12"/>
  </r>
  <r>
    <s v="190120-008"/>
    <n v="1"/>
    <s v="st-amable"/>
    <d v="2019-01-20T00:00:00"/>
    <d v="2019-01-20T00:00:00"/>
    <s v="10h43"/>
    <m/>
    <x v="1"/>
    <s v="Oui"/>
    <s v="25 mins"/>
    <s v="Femme"/>
    <n v="46"/>
  </r>
  <r>
    <s v="191218-023"/>
    <n v="1"/>
    <s v="st-amable"/>
    <d v="2019-12-18T00:00:00"/>
    <d v="2019-12-18T00:00:00"/>
    <s v="21h45"/>
    <s v="ACCÈS"/>
    <x v="2"/>
    <s v="Oui"/>
    <n v="15"/>
    <s v="Femme"/>
    <n v="29"/>
  </r>
  <r>
    <s v="191227-029"/>
    <n v="1"/>
    <s v="Ste-Julie"/>
    <d v="2019-12-27T00:00:00"/>
    <d v="2019-12-27T00:00:00"/>
    <s v="12h45"/>
    <m/>
    <x v="1"/>
    <s v="Non"/>
    <m/>
    <s v="Homme"/>
    <n v="17"/>
  </r>
  <r>
    <s v="190121-030"/>
    <n v="1"/>
    <s v="Ste-Julie"/>
    <d v="2019-01-21T00:00:00"/>
    <d v="2019-01-21T00:00:00"/>
    <s v="19h30"/>
    <m/>
    <x v="2"/>
    <s v="Oui"/>
    <s v="?"/>
    <s v="Homme"/>
    <n v="17"/>
  </r>
  <r>
    <s v="190206-019"/>
    <n v="1"/>
    <s v="Ste-Julie"/>
    <d v="2019-02-06T00:00:00"/>
    <d v="2019-02-06T00:00:00"/>
    <s v="14h06"/>
    <s v="DPJ/CAFE"/>
    <x v="2"/>
    <s v="Oui"/>
    <n v="28"/>
    <s v="Homme"/>
    <n v="10"/>
  </r>
  <r>
    <s v="190213-032"/>
    <n v="1"/>
    <s v="Ste-Julie"/>
    <d v="2019-02-13T00:00:00"/>
    <d v="2019-02-13T00:00:00"/>
    <s v="19h57"/>
    <m/>
    <x v="2"/>
    <s v="Oui"/>
    <n v="73"/>
    <s v="Femme"/>
    <n v="44"/>
  </r>
  <r>
    <s v="191128-043"/>
    <n v="1"/>
    <s v="Ste-Julie"/>
    <d v="2019-02-19T00:00:00"/>
    <d v="2019-02-19T00:00:00"/>
    <s v="22h55"/>
    <s v="CCPSHRR"/>
    <x v="3"/>
    <s v="Oui"/>
    <n v="20"/>
    <s v="Homme"/>
    <n v="53"/>
  </r>
  <r>
    <s v="190304-023"/>
    <n v="1"/>
    <s v="Ste-Julie"/>
    <d v="2019-03-06T00:00:00"/>
    <d v="2019-03-06T00:00:00"/>
    <s v="16h17"/>
    <s v="DPJ/CAFE"/>
    <x v="3"/>
    <s v="Oui"/>
    <n v="45"/>
    <s v="Homme"/>
    <n v="18"/>
  </r>
  <r>
    <s v="191125-025"/>
    <n v="1"/>
    <s v="Ste-Julie"/>
    <d v="2019-11-25T00:00:00"/>
    <d v="2019-11-25T00:00:00"/>
    <s v="19h10"/>
    <s v="ACCÈS"/>
    <x v="0"/>
    <s v="Non"/>
    <m/>
    <s v="Femme"/>
    <n v="19"/>
  </r>
  <r>
    <s v="190308-010"/>
    <n v="1"/>
    <s v="Ste-Julie"/>
    <d v="2019-03-08T00:00:00"/>
    <d v="2019-03-08T00:00:00"/>
    <s v="13h55"/>
    <m/>
    <x v="3"/>
    <s v="Oui"/>
    <n v="41"/>
    <s v="Homme"/>
    <n v="25"/>
  </r>
  <r>
    <s v="1911190991b"/>
    <n v="1"/>
    <s v="Ste-Julie"/>
    <d v="2019-11-19T00:00:00"/>
    <d v="2019-11-19T00:00:00"/>
    <s v="04h30"/>
    <s v="ACCÈS"/>
    <x v="8"/>
    <s v="Non"/>
    <m/>
    <s v="Homme"/>
    <n v="19"/>
  </r>
  <r>
    <s v="191117-019a"/>
    <n v="1"/>
    <s v="Ste-Julie"/>
    <d v="2019-11-17T00:00:00"/>
    <d v="2019-11-17T00:00:00"/>
    <m/>
    <s v="ACCÈS"/>
    <x v="0"/>
    <s v="Non"/>
    <m/>
    <s v="Femme"/>
    <n v="22"/>
  </r>
  <r>
    <s v="191114-019"/>
    <n v="1"/>
    <s v="Ste-Julie"/>
    <d v="2019-11-14T00:00:00"/>
    <d v="2019-11-14T00:00:00"/>
    <s v="15h45"/>
    <s v="ACCÈS"/>
    <x v="1"/>
    <s v="Non"/>
    <m/>
    <s v="Femme"/>
    <n v="58"/>
  </r>
  <r>
    <s v="191101-014"/>
    <n v="1"/>
    <s v="Ste-Julie"/>
    <d v="2019-11-01T00:00:00"/>
    <d v="2019-11-01T00:00:00"/>
    <s v="13h24"/>
    <s v="ACCÈS"/>
    <x v="7"/>
    <s v="Non"/>
    <m/>
    <s v="Homme"/>
    <n v="43"/>
  </r>
  <r>
    <s v="150315-021"/>
    <n v="1"/>
    <s v="Ste-Julie"/>
    <d v="2019-03-15T00:00:00"/>
    <d v="2019-03-15T00:00:00"/>
    <s v="17h40"/>
    <m/>
    <x v="2"/>
    <s v="Oui"/>
    <n v="56"/>
    <s v="Femme"/>
    <n v="71"/>
  </r>
  <r>
    <s v="190318-029"/>
    <n v="1"/>
    <s v="Ste-Julie"/>
    <d v="2019-03-18T00:00:00"/>
    <d v="2019-03-18T00:00:00"/>
    <s v="19h38"/>
    <s v="ACCÈS"/>
    <x v="2"/>
    <s v="Oui"/>
    <n v="37"/>
    <s v="Femme"/>
    <n v="46"/>
  </r>
  <r>
    <s v="190321-020A"/>
    <n v="1"/>
    <s v="Ste-Julie"/>
    <d v="2019-03-21T00:00:00"/>
    <d v="2019-03-21T00:00:00"/>
    <s v="13h57"/>
    <s v="DIVERS"/>
    <x v="2"/>
    <s v="Oui"/>
    <n v="41"/>
    <s v="Femme"/>
    <n v="23"/>
  </r>
  <r>
    <s v="191030-027A"/>
    <n v="1"/>
    <s v="Ste-Julie"/>
    <d v="2019-10-30T00:00:00"/>
    <d v="2019-10-30T00:00:00"/>
    <s v="21h00"/>
    <s v="ACCÈS"/>
    <x v="0"/>
    <s v="Non"/>
    <m/>
    <s v="Femme"/>
    <n v="43"/>
  </r>
  <r>
    <s v="191029-006"/>
    <n v="1"/>
    <s v="Ste-Julie"/>
    <d v="2019-10-29T00:00:00"/>
    <d v="2019-10-29T00:00:00"/>
    <s v="09h40"/>
    <s v="ACCÈS"/>
    <x v="0"/>
    <s v="Non"/>
    <m/>
    <s v="Homme"/>
    <n v="55"/>
  </r>
  <r>
    <s v="190325-006"/>
    <n v="1"/>
    <s v="Ste-Julie"/>
    <d v="2019-03-25T00:00:00"/>
    <d v="2019-03-25T00:00:00"/>
    <s v="10h33"/>
    <s v="DIVERS"/>
    <x v="2"/>
    <s v="Oui"/>
    <n v="41"/>
    <s v="Femme"/>
    <n v="32"/>
  </r>
  <r>
    <s v="190327-019"/>
    <n v="1"/>
    <s v="Ste-Julie"/>
    <d v="2019-03-27T00:00:00"/>
    <d v="2019-03-27T00:00:00"/>
    <s v="17h14"/>
    <s v="DPJ/CAFE"/>
    <x v="2"/>
    <s v="Oui"/>
    <n v="20"/>
    <s v="Homme"/>
    <n v="21"/>
  </r>
  <r>
    <s v="191025-024B"/>
    <n v="1"/>
    <s v="Ste-Julie"/>
    <d v="2019-10-25T00:00:00"/>
    <d v="2019-10-25T00:00:00"/>
    <s v="23h30"/>
    <m/>
    <x v="5"/>
    <s v="Oui"/>
    <s v="?"/>
    <s v="Homme"/>
    <n v="31"/>
  </r>
  <r>
    <s v="191019-022"/>
    <n v="1"/>
    <s v="Ste-Julie"/>
    <d v="2019-10-19T00:00:00"/>
    <d v="2019-10-19T00:00:00"/>
    <s v="12h38"/>
    <s v="ACCÈS"/>
    <x v="0"/>
    <s v="Non"/>
    <m/>
    <s v="Femme"/>
    <n v="57"/>
  </r>
  <r>
    <s v="191012-016"/>
    <n v="1"/>
    <s v="Ste-Julie"/>
    <d v="2019-10-12T00:00:00"/>
    <d v="2019-10-12T00:00:00"/>
    <s v="14h00"/>
    <s v="DPJ/CAFE"/>
    <x v="1"/>
    <s v="Non"/>
    <m/>
    <s v="Femme"/>
    <n v="16"/>
  </r>
  <r>
    <s v="191013-012"/>
    <n v="1"/>
    <s v="Ste-Julie"/>
    <d v="2019-10-12T00:00:00"/>
    <d v="2019-10-12T00:00:00"/>
    <s v="16h50"/>
    <s v="ACCÈS"/>
    <x v="0"/>
    <s v="Non"/>
    <m/>
    <s v="Femme"/>
    <n v="45"/>
  </r>
  <r>
    <s v="190407-021"/>
    <n v="1"/>
    <s v="Ste-Julie"/>
    <d v="2019-04-07T00:00:00"/>
    <d v="2019-04-07T00:00:00"/>
    <s v="18h00"/>
    <m/>
    <x v="2"/>
    <s v="Oui"/>
    <n v="15"/>
    <s v="Femme"/>
    <n v="54"/>
  </r>
  <r>
    <s v="191010-017"/>
    <n v="1"/>
    <s v="Ste-Julie"/>
    <d v="2019-10-10T00:00:00"/>
    <d v="2019-10-10T00:00:00"/>
    <s v="12h50"/>
    <s v="CCPSHRR"/>
    <x v="1"/>
    <s v="Non"/>
    <m/>
    <s v="Femme"/>
    <n v="68"/>
  </r>
  <r>
    <s v="190930-020"/>
    <n v="1"/>
    <s v="Ste-Julie"/>
    <d v="2019-09-30T00:00:00"/>
    <d v="2019-09-30T00:00:00"/>
    <s v="13h47"/>
    <s v="ACCÈS"/>
    <x v="0"/>
    <s v="Non"/>
    <m/>
    <s v="Homme"/>
    <n v="30"/>
  </r>
  <r>
    <s v="190928-002a"/>
    <n v="1"/>
    <s v="Ste-Julie"/>
    <d v="2019-09-28T00:00:00"/>
    <d v="2019-09-28T00:00:00"/>
    <s v="07h55"/>
    <s v="CCPSHRR"/>
    <x v="0"/>
    <s v="Non"/>
    <m/>
    <s v="Homme"/>
    <n v="26"/>
  </r>
  <r>
    <s v="190422-023A"/>
    <n v="1"/>
    <s v="Ste-Julie"/>
    <d v="2019-04-22T00:00:00"/>
    <d v="2019-04-22T00:00:00"/>
    <s v="03h51"/>
    <m/>
    <x v="3"/>
    <s v="Oui"/>
    <n v="38"/>
    <s v="Femme"/>
    <n v="49"/>
  </r>
  <r>
    <s v="190918-015"/>
    <n v="1"/>
    <s v="Ste-Julie"/>
    <d v="2019-09-18T00:00:00"/>
    <d v="2019-09-18T00:00:00"/>
    <s v="17h20"/>
    <s v="ACCÈS"/>
    <x v="0"/>
    <s v="Non"/>
    <m/>
    <s v="Femme"/>
    <n v="64"/>
  </r>
  <r>
    <s v="190916-001"/>
    <n v="1"/>
    <s v="Ste-Julie"/>
    <d v="2019-09-16T00:00:00"/>
    <d v="2019-09-16T00:00:00"/>
    <s v="06h35"/>
    <s v="ACCÈS"/>
    <x v="0"/>
    <s v="Non"/>
    <m/>
    <s v="Homme"/>
    <n v="43"/>
  </r>
  <r>
    <s v="190518-001"/>
    <n v="1"/>
    <s v="Ste-Julie"/>
    <d v="2019-05-18T00:00:00"/>
    <d v="2019-05-18T00:00:00"/>
    <s v="00h40"/>
    <s v="ACCÈS"/>
    <x v="2"/>
    <s v="Oui"/>
    <n v="20"/>
    <s v="Femme"/>
    <n v="18"/>
  </r>
  <r>
    <s v="190905-028"/>
    <n v="1"/>
    <s v="Ste-Julie"/>
    <d v="2019-09-05T00:00:00"/>
    <d v="2019-09-05T00:00:00"/>
    <s v="22h12"/>
    <s v="ACCÈS"/>
    <x v="5"/>
    <s v="Oui"/>
    <n v="47"/>
    <s v="Femme"/>
    <n v="39"/>
  </r>
  <r>
    <s v="190521-022"/>
    <n v="1"/>
    <s v="Ste-Julie"/>
    <d v="2019-05-21T00:00:00"/>
    <d v="2019-05-21T00:00:00"/>
    <s v="18h30"/>
    <m/>
    <x v="2"/>
    <s v="Oui"/>
    <n v="28"/>
    <s v="Femme"/>
    <n v="46"/>
  </r>
  <r>
    <s v="190825-003"/>
    <n v="1"/>
    <s v="Ste-Julie"/>
    <d v="2019-08-25T00:00:00"/>
    <d v="2019-08-25T00:00:00"/>
    <s v="01h11"/>
    <s v="ACCÈS"/>
    <x v="0"/>
    <s v="Non"/>
    <m/>
    <s v="Homme"/>
    <n v="18"/>
  </r>
  <r>
    <s v="190818-018"/>
    <n v="1"/>
    <s v="Ste-Julie"/>
    <d v="2019-08-19T00:00:00"/>
    <d v="2019-08-19T00:00:00"/>
    <s v="15h40"/>
    <s v="ACCÈS"/>
    <x v="0"/>
    <s v="Non"/>
    <m/>
    <s v="Femme"/>
    <n v="46"/>
  </r>
  <r>
    <s v="190530-036"/>
    <n v="1"/>
    <s v="Ste-Julie"/>
    <d v="2019-05-30T00:00:00"/>
    <d v="2019-05-30T00:00:00"/>
    <s v="20h33"/>
    <s v="ACCÈS"/>
    <x v="2"/>
    <s v="Oui"/>
    <n v="24"/>
    <s v="Femme"/>
    <n v="53"/>
  </r>
  <r>
    <s v="190814-028"/>
    <n v="1"/>
    <s v="Ste-Julie"/>
    <d v="2019-08-14T00:00:00"/>
    <d v="2019-08-14T00:00:00"/>
    <s v="22h54"/>
    <s v="ACCÈS"/>
    <x v="1"/>
    <s v="Non"/>
    <m/>
    <s v="Homme"/>
    <n v="28"/>
  </r>
  <r>
    <s v="190812-019"/>
    <n v="1"/>
    <s v="Ste-Julie"/>
    <d v="2019-08-12T00:00:00"/>
    <d v="2019-08-12T00:00:00"/>
    <s v="15h36"/>
    <s v="ACCÈS"/>
    <x v="0"/>
    <s v="Non"/>
    <m/>
    <s v="Femme"/>
    <n v="26"/>
  </r>
  <r>
    <s v="190811-017"/>
    <n v="1"/>
    <s v="Ste-Julie"/>
    <d v="2019-08-11T00:00:00"/>
    <d v="2019-08-11T00:00:00"/>
    <s v="17h29"/>
    <s v="ACCÈS"/>
    <x v="0"/>
    <s v="Non"/>
    <m/>
    <s v="Femme"/>
    <n v="26"/>
  </r>
  <r>
    <s v="190607-043"/>
    <n v="1"/>
    <s v="Ste-Julie"/>
    <d v="2019-06-07T00:00:00"/>
    <d v="2019-06-07T00:00:00"/>
    <s v="22h40"/>
    <m/>
    <x v="2"/>
    <s v="Oui"/>
    <n v="45"/>
    <s v="Homme"/>
    <n v="38"/>
  </r>
  <r>
    <s v="190810-012"/>
    <n v="1"/>
    <s v="Ste-Julie"/>
    <d v="2019-08-10T00:00:00"/>
    <d v="2019-08-10T00:00:00"/>
    <s v="18h42"/>
    <s v="ACCÈS"/>
    <x v="7"/>
    <s v="Non"/>
    <m/>
    <s v="Femme"/>
    <n v="26"/>
  </r>
  <r>
    <s v="190620-015"/>
    <n v="1"/>
    <s v="Ste-Julie"/>
    <d v="2019-06-20T00:00:00"/>
    <d v="2019-06-20T00:00:00"/>
    <s v="12H24"/>
    <s v="ACCÈS"/>
    <x v="2"/>
    <s v="Oui"/>
    <s v="?"/>
    <s v="Homme"/>
    <n v="39"/>
  </r>
  <r>
    <s v="190728-018"/>
    <n v="1"/>
    <s v="Ste-Julie"/>
    <d v="2019-07-28T00:00:00"/>
    <d v="2019-07-28T00:00:00"/>
    <s v="17h29"/>
    <m/>
    <x v="7"/>
    <s v="Oui"/>
    <m/>
    <s v="Femme"/>
    <n v="22"/>
  </r>
  <r>
    <s v="190622-010"/>
    <n v="1"/>
    <s v="Ste-Julie"/>
    <d v="2019-06-22T00:00:00"/>
    <d v="2019-06-22T00:00:00"/>
    <s v="10h53"/>
    <m/>
    <x v="3"/>
    <s v="Oui"/>
    <n v="25"/>
    <s v="Homme"/>
    <n v="68"/>
  </r>
  <r>
    <s v="190724-015"/>
    <n v="1"/>
    <s v="Ste-Julie"/>
    <d v="2019-07-24T00:00:00"/>
    <d v="2019-07-24T00:00:00"/>
    <s v="12h35"/>
    <s v="ACCÈS"/>
    <x v="7"/>
    <s v="Non"/>
    <m/>
    <s v="Femme"/>
    <n v="26"/>
  </r>
  <r>
    <s v="190724-023"/>
    <n v="1"/>
    <s v="Ste-Julie"/>
    <d v="2019-07-24T00:00:00"/>
    <d v="2019-07-24T00:00:00"/>
    <s v="14h38"/>
    <s v="ACCÈS"/>
    <x v="0"/>
    <s v="Non"/>
    <m/>
    <s v="Homme"/>
    <n v="85"/>
  </r>
  <r>
    <s v="190723-021"/>
    <n v="1"/>
    <s v="Ste-Julie"/>
    <d v="2019-07-23T00:00:00"/>
    <d v="2019-07-23T00:00:00"/>
    <s v="19h00"/>
    <s v="ACCÈS"/>
    <x v="0"/>
    <s v="Non"/>
    <m/>
    <s v="Femme"/>
    <n v="25"/>
  </r>
  <r>
    <s v="190717-045"/>
    <n v="1"/>
    <s v="Ste-Julie"/>
    <d v="2019-07-17T00:00:00"/>
    <d v="2019-07-17T00:00:00"/>
    <s v="23h26"/>
    <s v="ACCÈS"/>
    <x v="1"/>
    <s v="Non"/>
    <m/>
    <s v="Homme"/>
    <n v="18"/>
  </r>
  <r>
    <s v="190716-009"/>
    <n v="1"/>
    <s v="Ste-Julie"/>
    <d v="2019-07-16T00:00:00"/>
    <d v="2019-07-16T00:00:00"/>
    <s v="09H40"/>
    <s v="ACCÈS"/>
    <x v="1"/>
    <s v="Non"/>
    <m/>
    <s v="Femme"/>
    <n v="19"/>
  </r>
  <r>
    <s v="190712-03"/>
    <n v="1"/>
    <s v="Ste-Julie"/>
    <d v="2019-07-12T00:00:00"/>
    <d v="2019-07-12T00:00:00"/>
    <s v="02H53"/>
    <s v="ACCÈS"/>
    <x v="5"/>
    <s v="Oui"/>
    <n v="51"/>
    <s v="Femme"/>
    <n v="64"/>
  </r>
  <r>
    <s v="190712-009"/>
    <n v="1"/>
    <s v="Ste-Julie"/>
    <d v="2019-07-12T00:00:00"/>
    <d v="2019-07-12T00:00:00"/>
    <s v="11h00"/>
    <s v="CCPSHRR"/>
    <x v="7"/>
    <s v="Oui"/>
    <n v="29"/>
    <s v="Homme"/>
    <n v="29"/>
  </r>
  <r>
    <s v="190716-025"/>
    <n v="1"/>
    <s v="Ste-Julie"/>
    <d v="2019-07-16T00:00:00"/>
    <d v="2019-07-16T00:00:00"/>
    <s v="17h00"/>
    <m/>
    <x v="3"/>
    <s v="Oui"/>
    <n v="12"/>
    <s v="Femme"/>
    <n v="19"/>
  </r>
  <r>
    <s v="190629-001"/>
    <n v="1"/>
    <s v="Ste-Julie"/>
    <d v="2019-06-29T00:00:00"/>
    <d v="2019-06-29T00:00:00"/>
    <s v="00H10"/>
    <m/>
    <x v="5"/>
    <s v="Oui"/>
    <n v="24"/>
    <s v="Homme"/>
    <n v="39"/>
  </r>
  <r>
    <s v="190629-007a"/>
    <n v="1"/>
    <s v="Ste-Julie"/>
    <d v="2019-06-29T00:00:00"/>
    <d v="2019-06-29T00:00:00"/>
    <s v="02h15"/>
    <s v="ACCÈS"/>
    <x v="1"/>
    <s v="Non"/>
    <m/>
    <s v="Homme"/>
    <n v="25"/>
  </r>
  <r>
    <s v="190725-010"/>
    <n v="1"/>
    <s v="Ste-Julie"/>
    <d v="2019-07-25T00:00:00"/>
    <d v="2019-07-25T00:00:00"/>
    <s v="12h15"/>
    <m/>
    <x v="2"/>
    <s v="Oui"/>
    <n v="20"/>
    <s v="Femme"/>
    <n v="64"/>
  </r>
  <r>
    <s v="190623-038"/>
    <n v="1"/>
    <s v="Ste-Julie"/>
    <d v="2019-06-23T00:00:00"/>
    <d v="2019-06-23T00:00:00"/>
    <s v="22h39"/>
    <s v="ACCÈS"/>
    <x v="1"/>
    <s v="Non"/>
    <m/>
    <s v="Homme"/>
    <n v="21"/>
  </r>
  <r>
    <s v="190727-012"/>
    <n v="1"/>
    <s v="Ste-Julie"/>
    <d v="2019-07-27T00:00:00"/>
    <d v="2019-07-27T00:00:00"/>
    <s v="11h30"/>
    <s v="ACCÈS"/>
    <x v="2"/>
    <s v="Oui"/>
    <n v="17"/>
    <s v="Homme"/>
    <n v="59"/>
  </r>
  <r>
    <s v="190803-022a"/>
    <n v="1"/>
    <s v="Ste-Julie"/>
    <d v="2019-08-03T00:00:00"/>
    <d v="2019-08-03T00:00:00"/>
    <s v="23h40"/>
    <m/>
    <x v="2"/>
    <s v="Oui"/>
    <n v="41"/>
    <s v="Femme"/>
    <n v="53"/>
  </r>
  <r>
    <s v="190621-039"/>
    <n v="1"/>
    <s v="Ste-Julie"/>
    <d v="2019-06-21T00:00:00"/>
    <d v="2019-06-21T00:00:00"/>
    <s v="22h31"/>
    <s v="DPJ/CAFE"/>
    <x v="0"/>
    <s v="Non"/>
    <m/>
    <s v="Homme"/>
    <n v="17"/>
  </r>
  <r>
    <s v="190620-026"/>
    <n v="1"/>
    <s v="Ste-Julie"/>
    <d v="2019-06-20T00:00:00"/>
    <d v="2019-06-20T00:00:00"/>
    <s v="18h20"/>
    <s v="ACCÈS"/>
    <x v="1"/>
    <s v="Non"/>
    <m/>
    <s v="Femme"/>
    <n v="19"/>
  </r>
  <r>
    <s v="190613-019"/>
    <n v="1"/>
    <s v="Ste-Julie"/>
    <d v="2019-06-13T00:00:00"/>
    <d v="2019-06-13T00:00:00"/>
    <s v="15H00"/>
    <s v="ACCÈS"/>
    <x v="0"/>
    <s v="Non"/>
    <m/>
    <s v="Femme"/>
    <n v="38"/>
  </r>
  <r>
    <s v="190613-026"/>
    <n v="1"/>
    <s v="Ste-Julie"/>
    <d v="2019-06-13T00:00:00"/>
    <d v="2019-06-13T00:00:00"/>
    <s v="17h20"/>
    <s v="ACCÈS"/>
    <x v="0"/>
    <s v="Non"/>
    <m/>
    <s v="Femme"/>
    <n v="46"/>
  </r>
  <r>
    <s v="190612-033"/>
    <n v="1"/>
    <s v="Ste-Julie"/>
    <d v="2019-06-12T00:00:00"/>
    <d v="2019-06-12T00:00:00"/>
    <s v="22H46"/>
    <s v="DPJ/CAFE"/>
    <x v="1"/>
    <s v="Non"/>
    <m/>
    <s v="Homme"/>
    <n v="14"/>
  </r>
  <r>
    <s v="190820-005"/>
    <n v="1"/>
    <s v="Ste-Julie"/>
    <d v="2019-08-20T00:00:00"/>
    <d v="2019-08-20T00:00:00"/>
    <s v="08h23"/>
    <s v="ACCÈS"/>
    <x v="3"/>
    <s v="Oui"/>
    <n v="26"/>
    <s v="Femme"/>
    <n v="62"/>
  </r>
  <r>
    <s v="190528-007"/>
    <n v="1"/>
    <s v="Ste-Julie"/>
    <d v="2019-05-28T00:00:00"/>
    <d v="2019-05-28T00:00:00"/>
    <s v="10h55"/>
    <s v="DPJ/CAFE"/>
    <x v="4"/>
    <s v="Non"/>
    <m/>
    <s v="Homme"/>
    <n v="14"/>
  </r>
  <r>
    <s v="190526-012"/>
    <n v="1"/>
    <s v="Ste-Julie"/>
    <d v="2019-05-26T00:00:00"/>
    <d v="2019-05-26T00:00:00"/>
    <s v="15h05"/>
    <s v="ACCÈS"/>
    <x v="0"/>
    <s v="Non"/>
    <m/>
    <s v="Femme"/>
    <n v="18"/>
  </r>
  <r>
    <s v="180526-019"/>
    <n v="1"/>
    <s v="Ste-Julie"/>
    <d v="2019-05-26T00:00:00"/>
    <d v="2019-05-26T00:00:00"/>
    <s v="21h30"/>
    <s v="CCPSHRR"/>
    <x v="0"/>
    <s v="Non"/>
    <m/>
    <s v="Homme"/>
    <n v="17"/>
  </r>
  <r>
    <s v="190523-014"/>
    <n v="1"/>
    <s v="Ste-Julie"/>
    <d v="2019-05-23T00:00:00"/>
    <d v="2019-05-23T00:00:00"/>
    <s v="14h50"/>
    <s v="ACCÈS"/>
    <x v="4"/>
    <s v="Oui"/>
    <n v="46"/>
    <s v="Homme"/>
    <n v="44"/>
  </r>
  <r>
    <s v="190522-022"/>
    <n v="1"/>
    <s v="Ste-Julie"/>
    <d v="2019-05-22T00:00:00"/>
    <d v="2019-05-22T00:00:00"/>
    <s v="18h30"/>
    <s v="DPJ/CAFE"/>
    <x v="4"/>
    <s v="Non"/>
    <m/>
    <s v="Femme"/>
    <n v="11"/>
  </r>
  <r>
    <s v="190830-008"/>
    <n v="1"/>
    <s v="Ste-Julie"/>
    <d v="2019-08-30T00:00:00"/>
    <d v="2019-08-30T00:00:00"/>
    <s v="10h25"/>
    <m/>
    <x v="3"/>
    <s v="Oui"/>
    <n v="29"/>
    <s v="Homme"/>
    <n v="17"/>
  </r>
  <r>
    <s v="190520-017"/>
    <n v="1"/>
    <s v="Ste-Julie"/>
    <d v="2019-05-20T00:00:00"/>
    <d v="2019-05-20T00:00:00"/>
    <s v="16h50"/>
    <s v="ACCÈS"/>
    <x v="1"/>
    <s v="Non"/>
    <m/>
    <s v="Homme"/>
    <n v="19"/>
  </r>
  <r>
    <s v="190909-024"/>
    <n v="1"/>
    <s v="Ste-Julie"/>
    <d v="2019-09-09T00:00:00"/>
    <d v="2019-09-09T00:00:00"/>
    <s v="15h29"/>
    <m/>
    <x v="2"/>
    <s v="Oui"/>
    <n v="38"/>
    <s v="Homme"/>
    <n v="36"/>
  </r>
  <r>
    <s v="190909-032"/>
    <n v="1"/>
    <s v="Ste-Julie"/>
    <d v="2019-09-09T00:00:00"/>
    <d v="2019-09-09T00:00:00"/>
    <s v="22h30"/>
    <s v="ACCÈS"/>
    <x v="2"/>
    <s v="Oui"/>
    <n v="15"/>
    <s v="Homme"/>
    <n v="50"/>
  </r>
  <r>
    <s v="190511-025"/>
    <n v="1"/>
    <s v="Ste-Julie"/>
    <d v="2019-05-11T00:00:00"/>
    <d v="2019-05-11T00:00:00"/>
    <s v="21h30"/>
    <s v="ACCÈS"/>
    <x v="1"/>
    <s v="Oui"/>
    <m/>
    <s v="Femme"/>
    <n v="95"/>
  </r>
  <r>
    <s v="190912-028"/>
    <n v="1"/>
    <s v="Ste-Julie"/>
    <d v="2019-09-12T00:00:00"/>
    <d v="2019-09-12T00:00:00"/>
    <s v="22h25"/>
    <s v="ACCÈS"/>
    <x v="2"/>
    <s v="Oui"/>
    <n v="35"/>
    <s v="Femme"/>
    <n v="49"/>
  </r>
  <r>
    <s v="190509-034"/>
    <n v="1"/>
    <s v="Ste-Julie"/>
    <d v="2019-05-09T00:00:00"/>
    <d v="2019-05-09T00:00:00"/>
    <s v="22h40"/>
    <s v="ACCÈS"/>
    <x v="1"/>
    <s v="Non"/>
    <m/>
    <s v="Femme"/>
    <n v="37"/>
  </r>
  <r>
    <s v="190509-027"/>
    <n v="1"/>
    <s v="Ste-Julie"/>
    <d v="2019-05-09T00:00:00"/>
    <d v="2019-05-09T00:00:00"/>
    <s v="17h11"/>
    <s v="ACCÈS"/>
    <x v="0"/>
    <s v="Non"/>
    <m/>
    <s v="Homme"/>
    <n v="49"/>
  </r>
  <r>
    <s v="190507-033"/>
    <n v="1"/>
    <s v="Ste-Julie"/>
    <d v="2019-05-07T00:00:00"/>
    <d v="2019-05-07T00:00:00"/>
    <s v="21h40"/>
    <s v="ACCÈS"/>
    <x v="6"/>
    <s v="Oui"/>
    <n v="45"/>
    <s v="Homme"/>
    <n v="49"/>
  </r>
  <r>
    <s v="190507-036"/>
    <n v="1"/>
    <s v="Ste-Julie"/>
    <d v="2019-05-07T00:00:00"/>
    <d v="2019-05-07T00:00:00"/>
    <s v="22h00"/>
    <s v="ACCÈS"/>
    <x v="5"/>
    <s v="Oui"/>
    <n v="51"/>
    <s v="Homme"/>
    <n v="31"/>
  </r>
  <r>
    <s v="190990-020"/>
    <n v="1"/>
    <s v="Ste-Julie"/>
    <d v="2019-09-20T00:00:00"/>
    <d v="2019-09-20T00:00:00"/>
    <s v="13h50"/>
    <m/>
    <x v="3"/>
    <s v="Oui"/>
    <n v="25"/>
    <s v="Femme"/>
    <n v="50"/>
  </r>
  <r>
    <s v="190428-018"/>
    <n v="1"/>
    <s v="Ste-Julie"/>
    <d v="2019-04-28T00:00:00"/>
    <d v="2019-04-28T00:00:00"/>
    <s v="22h00"/>
    <s v="ACCÈS"/>
    <x v="0"/>
    <s v="Non"/>
    <m/>
    <s v="Femme"/>
    <n v="18"/>
  </r>
  <r>
    <s v="190426-019"/>
    <n v="1"/>
    <s v="Ste-Julie"/>
    <d v="2019-04-26T00:00:00"/>
    <d v="2019-04-26T00:00:00"/>
    <s v="18h48"/>
    <s v="ACCÈS"/>
    <x v="1"/>
    <s v="Non"/>
    <m/>
    <s v="Homme"/>
    <n v="29"/>
  </r>
  <r>
    <s v="190921-010"/>
    <n v="1"/>
    <s v="Ste-Julie"/>
    <d v="2019-09-21T00:00:00"/>
    <d v="2019-09-21T00:00:00"/>
    <s v="13h56"/>
    <m/>
    <x v="3"/>
    <s v="Oui"/>
    <n v="20"/>
    <s v="Femme"/>
    <n v="65"/>
  </r>
  <r>
    <s v="190421-013"/>
    <n v="1"/>
    <s v="Ste-Julie"/>
    <d v="2019-04-21T00:00:00"/>
    <d v="2019-04-21T00:00:00"/>
    <s v="15h30"/>
    <s v="ACCÈS"/>
    <x v="0"/>
    <s v="Non"/>
    <m/>
    <s v="Homme"/>
    <n v="45"/>
  </r>
  <r>
    <s v="190927-027"/>
    <n v="1"/>
    <s v="Ste-Julie"/>
    <d v="2019-09-27T00:00:00"/>
    <d v="2019-09-27T00:00:00"/>
    <s v="19h15"/>
    <s v="DPJ/CAFE"/>
    <x v="2"/>
    <s v="Oui"/>
    <n v="20"/>
    <s v="Homme"/>
    <n v="17"/>
  </r>
  <r>
    <s v="190412-031"/>
    <n v="1"/>
    <s v="Ste-Julie"/>
    <d v="2019-04-12T00:00:00"/>
    <d v="2019-04-12T00:00:00"/>
    <s v="23h40"/>
    <s v="DPJ/CAFE"/>
    <x v="1"/>
    <s v="Non"/>
    <m/>
    <s v="Femme"/>
    <n v="14"/>
  </r>
  <r>
    <s v="190412-010a"/>
    <n v="1"/>
    <s v="Ste-Julie"/>
    <d v="2019-04-12T00:00:00"/>
    <d v="2019-04-12T00:00:00"/>
    <s v="15h55"/>
    <s v="ACCÈS"/>
    <x v="1"/>
    <s v="Non"/>
    <m/>
    <s v="Homme"/>
    <n v="28"/>
  </r>
  <r>
    <s v="191002-008"/>
    <n v="1"/>
    <s v="Ste-Julie"/>
    <d v="2019-10-02T00:00:00"/>
    <d v="2019-10-02T00:00:00"/>
    <s v="10h31"/>
    <m/>
    <x v="3"/>
    <s v="Oui"/>
    <n v="9"/>
    <s v="Femme"/>
    <n v="65"/>
  </r>
  <r>
    <s v="190408-017"/>
    <n v="1"/>
    <s v="Ste-Julie"/>
    <d v="2019-04-08T00:00:00"/>
    <d v="2019-04-08T00:00:00"/>
    <s v="18h20"/>
    <m/>
    <x v="6"/>
    <s v="Oui"/>
    <n v="15"/>
    <s v="Femme"/>
    <n v="19"/>
  </r>
  <r>
    <s v="191012-026"/>
    <n v="1"/>
    <s v="Ste-Julie"/>
    <d v="2019-10-12T00:00:00"/>
    <d v="2019-10-12T00:00:00"/>
    <s v="22h35"/>
    <s v="DPJ/CAFE"/>
    <x v="2"/>
    <s v="Oui"/>
    <n v="25"/>
    <s v="Homme"/>
    <n v="17"/>
  </r>
  <r>
    <s v="191021-031"/>
    <n v="1"/>
    <s v="Ste-Julie"/>
    <d v="2019-10-21T00:00:00"/>
    <d v="2019-10-21T00:00:00"/>
    <s v="16h39"/>
    <m/>
    <x v="3"/>
    <s v="Oui"/>
    <n v="55"/>
    <s v="Femme"/>
    <n v="38"/>
  </r>
  <r>
    <s v="190402-020"/>
    <n v="1"/>
    <s v="Ste-Julie"/>
    <d v="2019-04-02T00:00:00"/>
    <d v="2019-04-02T00:00:00"/>
    <s v="19h39"/>
    <s v="DPJ/CAFE"/>
    <x v="0"/>
    <s v="Non"/>
    <m/>
    <s v="Homme"/>
    <n v="17"/>
  </r>
  <r>
    <s v="190401-021"/>
    <n v="1"/>
    <s v="Ste-Julie"/>
    <d v="2019-04-01T00:00:00"/>
    <d v="2019-04-01T00:00:00"/>
    <s v="17h57"/>
    <s v="ACCÈS"/>
    <x v="0"/>
    <s v="Non"/>
    <m/>
    <s v="Homme"/>
    <n v="48"/>
  </r>
  <r>
    <s v="190401-033"/>
    <n v="1"/>
    <s v="Ste-Julie"/>
    <d v="2019-04-01T00:00:00"/>
    <d v="2019-04-01T00:00:00"/>
    <s v="20h45"/>
    <s v="ACCÈS"/>
    <x v="5"/>
    <s v="Oui"/>
    <n v="20"/>
    <s v="Homme"/>
    <n v="22"/>
  </r>
  <r>
    <s v="190330-003A"/>
    <n v="1"/>
    <s v="Ste-Julie"/>
    <d v="2019-03-30T00:00:00"/>
    <d v="2019-03-30T00:00:00"/>
    <s v="04h25"/>
    <s v="ACCÈS"/>
    <x v="0"/>
    <s v="Non"/>
    <m/>
    <s v="Femme"/>
    <n v="44"/>
  </r>
  <r>
    <s v="190330-015"/>
    <n v="1"/>
    <s v="Ste-Julie"/>
    <d v="2019-03-30T00:00:00"/>
    <d v="2019-03-30T00:00:00"/>
    <s v="13h38"/>
    <s v="ACCÈS"/>
    <x v="7"/>
    <s v="Oui"/>
    <n v="25"/>
    <s v="Femme"/>
    <n v="23"/>
  </r>
  <r>
    <s v="190328-022"/>
    <n v="1"/>
    <s v="Ste-Julie"/>
    <d v="2019-03-28T00:00:00"/>
    <d v="2019-03-28T00:00:00"/>
    <s v="14h20"/>
    <m/>
    <x v="5"/>
    <s v="Oui"/>
    <n v="35"/>
    <s v="Femme"/>
    <n v="38"/>
  </r>
  <r>
    <s v="191025-003"/>
    <n v="1"/>
    <s v="Ste-Julie"/>
    <d v="2019-10-25T00:00:00"/>
    <d v="2019-10-25T00:00:00"/>
    <s v="08h10"/>
    <m/>
    <x v="3"/>
    <s v="Oui"/>
    <n v="14"/>
    <s v="Femme"/>
    <n v="65"/>
  </r>
  <r>
    <s v="190325-025"/>
    <n v="1"/>
    <s v="Ste-Julie"/>
    <d v="2019-03-25T00:00:00"/>
    <d v="2019-03-25T00:00:00"/>
    <s v="23h00"/>
    <s v="DIVERS"/>
    <x v="5"/>
    <s v="Oui"/>
    <n v="15"/>
    <s v="Homme"/>
    <n v="57"/>
  </r>
  <r>
    <s v="190323-004"/>
    <n v="1"/>
    <s v="Ste-Julie"/>
    <d v="2019-03-23T00:00:00"/>
    <d v="2019-03-23T00:00:00"/>
    <s v="02h04"/>
    <s v="DPJ/CAFE"/>
    <x v="6"/>
    <s v="Oui"/>
    <n v="30"/>
    <s v="Homme"/>
    <n v="16"/>
  </r>
  <r>
    <s v="190323-026"/>
    <n v="1"/>
    <s v="Ste-Julie"/>
    <d v="2019-03-23T00:00:00"/>
    <d v="2019-03-23T00:00:00"/>
    <s v="16h53"/>
    <s v="DIVERS"/>
    <x v="0"/>
    <s v="Non"/>
    <m/>
    <s v="Homme"/>
    <n v="39"/>
  </r>
  <r>
    <s v="190321-001A"/>
    <n v="1"/>
    <s v="Ste-Julie"/>
    <d v="2019-03-21T00:00:00"/>
    <d v="2019-03-21T00:00:00"/>
    <s v="04h15"/>
    <s v="ACCÈS"/>
    <x v="5"/>
    <s v="Oui"/>
    <m/>
    <s v="Homme"/>
    <n v="32"/>
  </r>
  <r>
    <s v="190321-008"/>
    <n v="1"/>
    <s v="Ste-Julie"/>
    <d v="2019-03-21T00:00:00"/>
    <d v="2019-03-21T00:00:00"/>
    <s v="09h45"/>
    <s v="DPJ/CAFE"/>
    <x v="7"/>
    <s v="Non"/>
    <m/>
    <s v="Homme"/>
    <n v="14"/>
  </r>
  <r>
    <s v="190320-010"/>
    <n v="1"/>
    <s v="Ste-Julie"/>
    <d v="2019-03-20T00:00:00"/>
    <d v="2019-03-20T00:00:00"/>
    <s v="11h41"/>
    <s v="ACCÈS"/>
    <x v="1"/>
    <s v="Non"/>
    <m/>
    <s v="Femme"/>
    <n v="50"/>
  </r>
  <r>
    <s v="190310-007"/>
    <n v="1"/>
    <s v="Ste-Julie"/>
    <d v="2019-03-10T00:00:00"/>
    <d v="2019-03-10T00:00:00"/>
    <s v="12h50"/>
    <s v="ACCÈS"/>
    <x v="0"/>
    <s v="Non"/>
    <m/>
    <s v="Homme"/>
    <n v="27"/>
  </r>
  <r>
    <s v="191108-002"/>
    <n v="1"/>
    <s v="Ste-Julie"/>
    <d v="2019-11-08T00:00:00"/>
    <d v="2019-11-08T00:00:00"/>
    <s v="07H30"/>
    <m/>
    <x v="3"/>
    <s v="Oui"/>
    <n v="45"/>
    <s v="Femme"/>
    <n v="79"/>
  </r>
  <r>
    <s v="190305-013"/>
    <n v="1"/>
    <s v="Ste-Julie"/>
    <d v="2019-03-06T00:00:00"/>
    <d v="2019-03-06T00:00:00"/>
    <s v="14h15"/>
    <s v="CCPSHRR"/>
    <x v="1"/>
    <s v="Non"/>
    <m/>
    <s v="Homme"/>
    <n v="28"/>
  </r>
  <r>
    <s v="191202-015"/>
    <n v="1"/>
    <s v="Ste-Julie"/>
    <d v="2019-12-02T00:00:00"/>
    <d v="2019-12-02T00:00:00"/>
    <s v="15h41"/>
    <s v="ACCÈS"/>
    <x v="2"/>
    <s v="Oui"/>
    <n v="55"/>
    <s v="Homme"/>
    <n v="70"/>
  </r>
  <r>
    <s v="190302-010"/>
    <n v="1"/>
    <s v="Ste-Julie"/>
    <d v="2019-03-05T00:00:00"/>
    <d v="2019-03-05T00:00:00"/>
    <s v="12h30"/>
    <m/>
    <x v="5"/>
    <s v="Oui"/>
    <n v="50"/>
    <s v="Homme"/>
    <n v="51"/>
  </r>
  <r>
    <s v="190221-031"/>
    <n v="1"/>
    <s v="Ste-Julie"/>
    <d v="2019-02-21T00:00:00"/>
    <d v="2019-02-21T00:00:00"/>
    <s v="16h15"/>
    <s v="CCPSHRR"/>
    <x v="5"/>
    <s v="Oui"/>
    <n v="45"/>
    <s v="Homme"/>
    <n v="18"/>
  </r>
  <r>
    <s v="190220-008"/>
    <n v="1"/>
    <s v="Ste-Julie"/>
    <d v="2019-02-20T00:00:00"/>
    <d v="2019-02-20T00:00:00"/>
    <s v="13h00"/>
    <s v="CCPSHRR"/>
    <x v="0"/>
    <m/>
    <m/>
    <s v="Homme"/>
    <n v="63"/>
  </r>
  <r>
    <s v="190219-009"/>
    <n v="1"/>
    <s v="Ste-Julie"/>
    <d v="2019-02-19T00:00:00"/>
    <d v="2019-02-19T00:00:00"/>
    <s v="12h40"/>
    <s v="ACCÈS"/>
    <x v="1"/>
    <s v="Non"/>
    <m/>
    <s v="Femme"/>
    <n v="45"/>
  </r>
  <r>
    <s v="190212-023"/>
    <n v="1"/>
    <s v="Ste-Julie"/>
    <d v="2019-02-12T00:00:00"/>
    <d v="2019-02-12T00:00:00"/>
    <s v="16h33"/>
    <s v="ACCÈS"/>
    <x v="0"/>
    <s v="Non"/>
    <m/>
    <s v="Femme"/>
    <n v="46"/>
  </r>
  <r>
    <s v="190203-015A"/>
    <n v="1"/>
    <s v="Ste-Julie"/>
    <d v="2019-02-03T00:00:00"/>
    <d v="2019-02-03T00:00:00"/>
    <s v="20h18"/>
    <s v="ACCÈS"/>
    <x v="0"/>
    <s v="Non"/>
    <m/>
    <s v="Femme"/>
    <n v="38"/>
  </r>
  <r>
    <s v="190202-007"/>
    <n v="1"/>
    <s v="Ste-Julie"/>
    <d v="2019-02-02T00:00:00"/>
    <d v="2019-02-02T00:00:00"/>
    <s v="06h00"/>
    <m/>
    <x v="7"/>
    <s v="Oui"/>
    <n v="33"/>
    <s v="Homme"/>
    <n v="21"/>
  </r>
  <r>
    <s v="190201-024A"/>
    <n v="1"/>
    <s v="Ste-Julie"/>
    <d v="2019-02-01T00:00:00"/>
    <d v="2019-02-01T00:00:00"/>
    <s v="20h57"/>
    <s v="CCPSHRR"/>
    <x v="1"/>
    <s v="Non"/>
    <m/>
    <s v="Homme"/>
    <n v="27"/>
  </r>
  <r>
    <s v="190129-034B"/>
    <n v="1"/>
    <s v="Ste-Julie"/>
    <d v="2019-01-29T00:00:00"/>
    <d v="2019-01-29T00:00:00"/>
    <s v="00h35"/>
    <s v="DPJ/CAFE"/>
    <x v="1"/>
    <s v="Non"/>
    <m/>
    <s v="Homme"/>
    <n v="42"/>
  </r>
  <r>
    <s v="190122-046"/>
    <n v="1"/>
    <s v="Ste-Julie"/>
    <d v="2019-01-22T00:00:00"/>
    <d v="2019-01-22T00:00:00"/>
    <s v="22h23"/>
    <s v="ACCÈS"/>
    <x v="0"/>
    <s v="Non"/>
    <m/>
    <s v="Femme"/>
    <n v="53"/>
  </r>
  <r>
    <s v="191216-001"/>
    <n v="1"/>
    <s v="Ste-Julie"/>
    <d v="2019-12-16T00:00:00"/>
    <d v="2019-12-16T00:00:00"/>
    <s v="00h24"/>
    <s v="ACCÈS"/>
    <x v="3"/>
    <s v="Oui"/>
    <n v="15"/>
    <s v="Femme"/>
    <n v="65"/>
  </r>
  <r>
    <s v="191216-028"/>
    <n v="1"/>
    <s v="Ste-Julie"/>
    <d v="2019-12-16T00:00:00"/>
    <d v="2019-12-16T00:00:00"/>
    <s v="17h40"/>
    <m/>
    <x v="3"/>
    <s v="Oui"/>
    <n v="13"/>
    <s v="Femme"/>
    <n v="48"/>
  </r>
  <r>
    <s v="190115-021"/>
    <n v="1"/>
    <s v="Ste-Julie"/>
    <d v="2019-01-15T00:00:00"/>
    <d v="2019-01-15T00:00:00"/>
    <s v="18h48"/>
    <m/>
    <x v="7"/>
    <s v="Oui"/>
    <s v="21 mins"/>
    <s v="Femme"/>
    <n v="44"/>
  </r>
  <r>
    <s v="190112-001"/>
    <n v="1"/>
    <s v="Ste-Julie"/>
    <d v="2019-01-12T00:00:00"/>
    <d v="2019-01-12T00:00:00"/>
    <s v="00h57"/>
    <s v="ACCÈS"/>
    <x v="1"/>
    <s v="Non"/>
    <m/>
    <s v="Femme"/>
    <n v="77"/>
  </r>
  <r>
    <s v="190110-032"/>
    <n v="1"/>
    <s v="Ste-Julie"/>
    <d v="2019-01-10T00:00:00"/>
    <d v="2019-01-10T00:00:00"/>
    <s v="18h40"/>
    <s v="ACCÈS"/>
    <x v="0"/>
    <s v="Non"/>
    <m/>
    <s v="Homme"/>
    <n v="36"/>
  </r>
  <r>
    <s v="190107-016"/>
    <n v="1"/>
    <s v="Varennes"/>
    <d v="2019-01-07T00:00:00"/>
    <d v="2019-01-07T00:00:00"/>
    <s v="15h35"/>
    <s v="ACCÈS"/>
    <x v="2"/>
    <s v="Oui"/>
    <s v="26 mins"/>
    <s v="Femme"/>
    <n v="63"/>
  </r>
  <r>
    <s v="191224-008"/>
    <n v="1"/>
    <s v="Varennes"/>
    <d v="2019-12-24T00:00:00"/>
    <d v="2019-12-24T00:00:00"/>
    <s v="12h15"/>
    <s v="ACCÈS"/>
    <x v="0"/>
    <s v="Non"/>
    <m/>
    <s v="Femme"/>
    <n v="20"/>
  </r>
  <r>
    <s v="191209-013"/>
    <n v="1"/>
    <s v="Varennes"/>
    <d v="2019-12-09T00:00:00"/>
    <d v="2019-12-09T00:00:00"/>
    <s v="13h39"/>
    <s v="DPJ/CAFE"/>
    <x v="9"/>
    <s v="Non"/>
    <m/>
    <s v="Homme"/>
    <n v="9"/>
  </r>
  <r>
    <s v="190223-017"/>
    <n v="1"/>
    <s v="Varennes"/>
    <d v="2019-02-23T00:00:00"/>
    <d v="2019-02-23T00:00:00"/>
    <s v="18h33"/>
    <s v="CCPSHRR"/>
    <x v="3"/>
    <s v="Oui"/>
    <n v="37"/>
    <s v="Homme"/>
    <n v="34"/>
  </r>
  <r>
    <s v="190228-014"/>
    <n v="1"/>
    <s v="Varennes"/>
    <d v="2019-02-28T00:00:00"/>
    <d v="2019-02-28T00:00:00"/>
    <s v="14h00"/>
    <s v="DIVERS"/>
    <x v="2"/>
    <s v="Oui"/>
    <n v="37"/>
    <s v="Femme"/>
    <n v="36"/>
  </r>
  <r>
    <s v="191204-001"/>
    <n v="1"/>
    <s v="Varennes"/>
    <d v="2019-12-04T00:00:00"/>
    <d v="2019-12-04T00:00:00"/>
    <s v="00h00"/>
    <s v="ACCÈS"/>
    <x v="5"/>
    <s v="Oui"/>
    <n v="26"/>
    <s v="Homme"/>
    <n v="25"/>
  </r>
  <r>
    <s v="191203-004"/>
    <n v="1"/>
    <s v="Varennes"/>
    <d v="2019-12-03T00:00:00"/>
    <d v="2019-12-03T00:00:00"/>
    <s v="09h01"/>
    <s v="ACCÈS"/>
    <x v="0"/>
    <s v="Non"/>
    <m/>
    <s v="Femme"/>
    <n v="26"/>
  </r>
  <r>
    <s v="191201-010"/>
    <n v="1"/>
    <s v="Varennes"/>
    <d v="2019-12-01T00:00:00"/>
    <d v="2019-12-01T00:00:00"/>
    <s v="11H58"/>
    <s v="ACCÈS"/>
    <x v="0"/>
    <s v="Non"/>
    <m/>
    <s v="Homme"/>
    <n v="18"/>
  </r>
  <r>
    <s v="191128-017"/>
    <n v="1"/>
    <s v="Varennes"/>
    <d v="2019-11-28T00:00:00"/>
    <d v="2019-11-28T00:00:00"/>
    <m/>
    <s v="DPJ/CAFE"/>
    <x v="9"/>
    <s v="Non"/>
    <m/>
    <s v="Femme"/>
    <n v="14"/>
  </r>
  <r>
    <s v="191117-020"/>
    <n v="1"/>
    <s v="Varennes"/>
    <d v="2019-11-17T00:00:00"/>
    <d v="2019-11-17T00:00:00"/>
    <s v="21h15"/>
    <s v="ACCÈS"/>
    <x v="0"/>
    <s v="Non"/>
    <m/>
    <s v="Femme"/>
    <n v="57"/>
  </r>
  <r>
    <s v="191114-037"/>
    <n v="1"/>
    <s v="Varennes"/>
    <d v="2019-11-14T00:00:00"/>
    <d v="2019-11-14T00:00:00"/>
    <s v="22h00"/>
    <s v="ACCÈS"/>
    <x v="0"/>
    <s v="Non"/>
    <m/>
    <s v="Femme"/>
    <n v="41"/>
  </r>
  <r>
    <s v="190309-013"/>
    <n v="1"/>
    <s v="Varennes"/>
    <d v="2019-03-09T00:00:00"/>
    <d v="2019-03-09T00:00:00"/>
    <s v="20h00"/>
    <m/>
    <x v="3"/>
    <s v="Oui"/>
    <n v="31"/>
    <s v="Homme"/>
    <n v="73"/>
  </r>
  <r>
    <s v="191106-011"/>
    <n v="1"/>
    <s v="Varennes"/>
    <d v="2019-11-06T00:00:00"/>
    <d v="2019-11-06T00:00:00"/>
    <s v="11h20"/>
    <s v="ACCÈS"/>
    <x v="5"/>
    <s v="Oui"/>
    <n v="46"/>
    <s v="Homme"/>
    <n v="23"/>
  </r>
  <r>
    <s v="191025-020"/>
    <n v="1"/>
    <s v="Varennes"/>
    <d v="2019-10-25T00:00:00"/>
    <d v="2019-10-25T00:00:00"/>
    <s v="19h45"/>
    <s v="ACCÈS"/>
    <x v="5"/>
    <s v="Oui"/>
    <n v="35"/>
    <s v="Homme"/>
    <n v="22"/>
  </r>
  <r>
    <s v="190405-020"/>
    <n v="1"/>
    <s v="Varennes"/>
    <d v="2019-04-05T00:00:00"/>
    <d v="2019-04-05T00:00:00"/>
    <s v="20h30"/>
    <s v="ACCÈS"/>
    <x v="2"/>
    <s v="Oui"/>
    <n v="66"/>
    <s v="Femme"/>
    <n v="90"/>
  </r>
  <r>
    <s v="191020-011"/>
    <n v="1"/>
    <s v="Varennes"/>
    <d v="2019-10-20T00:00:00"/>
    <d v="2019-10-20T00:00:00"/>
    <s v="18h40"/>
    <s v="DPJ/CAFE"/>
    <x v="9"/>
    <s v="Non"/>
    <m/>
    <s v="Femme"/>
    <n v="16"/>
  </r>
  <r>
    <s v="191020-004"/>
    <n v="1"/>
    <s v="Varennes"/>
    <d v="2019-10-20T00:00:00"/>
    <d v="2019-10-20T00:00:00"/>
    <s v="11h20"/>
    <s v="DPJ/CAFE"/>
    <x v="0"/>
    <s v="Non"/>
    <m/>
    <s v="Homme"/>
    <n v="87"/>
  </r>
  <r>
    <s v="191020-013"/>
    <n v="1"/>
    <s v="Varennes"/>
    <d v="2019-10-20T00:00:00"/>
    <d v="2019-10-20T00:00:00"/>
    <s v="19h13"/>
    <s v="DPJ/CAFE"/>
    <x v="1"/>
    <s v="Non"/>
    <m/>
    <s v="Homme"/>
    <n v="12"/>
  </r>
  <r>
    <s v="190405-028"/>
    <n v="1"/>
    <s v="Varennes"/>
    <d v="2019-04-07T00:00:00"/>
    <d v="2019-04-07T00:00:00"/>
    <s v="23h29"/>
    <s v="ACCÈS"/>
    <x v="2"/>
    <s v="Oui"/>
    <n v="43"/>
    <s v="Homme"/>
    <n v="41"/>
  </r>
  <r>
    <s v="191010-026"/>
    <n v="1"/>
    <s v="Varennes"/>
    <d v="2019-10-10T00:00:00"/>
    <d v="2019-10-10T00:00:00"/>
    <s v="17h25"/>
    <s v="ACCÈS"/>
    <x v="0"/>
    <s v="Non"/>
    <m/>
    <s v="Homme"/>
    <n v="35"/>
  </r>
  <r>
    <s v="190929-004"/>
    <n v="1"/>
    <s v="Varennes"/>
    <d v="2019-09-29T00:00:00"/>
    <d v="2019-09-29T00:00:00"/>
    <s v="11h40"/>
    <s v="ACCÈS"/>
    <x v="5"/>
    <s v="Oui"/>
    <n v="28"/>
    <s v="Homme"/>
    <n v="61"/>
  </r>
  <r>
    <s v="190929-025"/>
    <n v="1"/>
    <s v="Varennes"/>
    <d v="2019-09-29T00:00:00"/>
    <d v="2019-09-29T00:00:00"/>
    <s v="23h54"/>
    <s v="ACCÈS"/>
    <x v="1"/>
    <s v="Non"/>
    <m/>
    <s v="Homme"/>
    <n v="46"/>
  </r>
  <r>
    <s v="190415-025"/>
    <n v="1"/>
    <s v="Varennes"/>
    <d v="2019-04-15T00:00:00"/>
    <d v="2019-04-15T00:00:00"/>
    <s v="18h15"/>
    <m/>
    <x v="3"/>
    <s v="Oui"/>
    <n v="47"/>
    <s v="Femme"/>
    <n v="15"/>
  </r>
  <r>
    <s v="190925-022"/>
    <n v="1"/>
    <s v="Varennes"/>
    <d v="2019-09-25T00:00:00"/>
    <d v="2019-09-25T00:00:00"/>
    <s v="14h15"/>
    <s v="DPJ/CAFE"/>
    <x v="0"/>
    <s v="Non"/>
    <m/>
    <s v="Homme"/>
    <n v="17"/>
  </r>
  <r>
    <s v="190925-022"/>
    <n v="1"/>
    <s v="Varennes"/>
    <d v="2019-09-25T00:00:00"/>
    <d v="2019-09-25T00:00:00"/>
    <s v="14h15"/>
    <s v="DPJ/CAFE"/>
    <x v="0"/>
    <s v="Non"/>
    <m/>
    <s v="Homme"/>
    <n v="17"/>
  </r>
  <r>
    <s v="190503-017"/>
    <n v="1"/>
    <s v="Varennes"/>
    <d v="2019-05-03T00:00:00"/>
    <d v="2019-05-03T00:00:00"/>
    <s v="12h30"/>
    <m/>
    <x v="3"/>
    <s v="Oui"/>
    <n v="14"/>
    <s v="Femme"/>
    <n v="35"/>
  </r>
  <r>
    <s v="190907-014"/>
    <n v="1"/>
    <s v="Varennes"/>
    <d v="2019-09-07T00:00:00"/>
    <d v="2019-09-07T00:00:00"/>
    <s v="11h10"/>
    <s v="ACCÈS"/>
    <x v="4"/>
    <m/>
    <m/>
    <s v="Femme"/>
    <n v="31"/>
  </r>
  <r>
    <s v="190905-026"/>
    <n v="1"/>
    <s v="Varennes"/>
    <d v="2019-09-05T00:00:00"/>
    <d v="2019-09-05T00:00:00"/>
    <s v="21h54"/>
    <s v="ACCÈS"/>
    <x v="0"/>
    <s v="Non"/>
    <m/>
    <s v="Homme"/>
    <n v="25"/>
  </r>
  <r>
    <s v="190829-033"/>
    <n v="1"/>
    <s v="Varennes"/>
    <d v="2019-08-29T00:00:00"/>
    <d v="2019-08-29T00:00:00"/>
    <s v="17H30"/>
    <s v="ACCÈS"/>
    <x v="0"/>
    <s v="Non"/>
    <m/>
    <s v="Femme"/>
    <n v="49"/>
  </r>
  <r>
    <s v="190828-028"/>
    <n v="1"/>
    <s v="Varennes"/>
    <d v="2019-08-28T00:00:00"/>
    <d v="2019-08-28T00:00:00"/>
    <s v="23H40"/>
    <s v="ACCÈS"/>
    <x v="0"/>
    <s v="Non"/>
    <m/>
    <s v="Homme"/>
    <n v="26"/>
  </r>
  <r>
    <s v="190826-029"/>
    <n v="1"/>
    <s v="Varennes"/>
    <d v="2019-08-26T00:00:00"/>
    <d v="2019-08-26T00:00:00"/>
    <s v="20h30"/>
    <s v="ACCÈS"/>
    <x v="1"/>
    <m/>
    <m/>
    <s v="Femme"/>
    <n v="26"/>
  </r>
  <r>
    <s v="190824-014"/>
    <n v="1"/>
    <s v="Varennes"/>
    <d v="2019-08-24T00:00:00"/>
    <d v="2019-08-24T00:00:00"/>
    <s v="21h56"/>
    <m/>
    <x v="1"/>
    <s v="Oui"/>
    <m/>
    <s v="Homme"/>
    <n v="61"/>
  </r>
  <r>
    <s v="190821-015"/>
    <n v="1"/>
    <s v="Varennes"/>
    <d v="2019-08-21T00:00:00"/>
    <d v="2019-08-21T00:00:00"/>
    <s v="16h57"/>
    <s v="DPJ/CAFE"/>
    <x v="1"/>
    <s v="Non"/>
    <m/>
    <s v="Femme"/>
    <n v="13"/>
  </r>
  <r>
    <s v="190818-013"/>
    <n v="1"/>
    <s v="Varennes"/>
    <d v="2019-08-18T00:00:00"/>
    <d v="2019-08-18T00:00:00"/>
    <s v="11h51"/>
    <s v="DPJ/CAFE"/>
    <x v="0"/>
    <s v="Non"/>
    <m/>
    <s v="Homme"/>
    <n v="17"/>
  </r>
  <r>
    <s v="190818-028"/>
    <n v="1"/>
    <s v="Varennes"/>
    <d v="2019-08-18T00:00:00"/>
    <d v="2019-08-18T00:00:00"/>
    <s v="22h52"/>
    <s v="ACCÈS"/>
    <x v="1"/>
    <s v="Non"/>
    <m/>
    <s v="Homme"/>
    <n v="23"/>
  </r>
  <r>
    <s v="190810-014b"/>
    <n v="1"/>
    <s v="Varennes"/>
    <d v="2019-08-10T00:00:00"/>
    <d v="2019-08-10T00:00:00"/>
    <s v="21h38"/>
    <s v="ACCÈS"/>
    <x v="0"/>
    <s v="Non"/>
    <m/>
    <s v="Homme"/>
    <n v="32"/>
  </r>
  <r>
    <s v="190807-027"/>
    <n v="1"/>
    <s v="Varennes"/>
    <d v="2019-08-07T00:00:00"/>
    <d v="2019-08-07T00:00:00"/>
    <s v="16h45"/>
    <s v="ACCÈS"/>
    <x v="1"/>
    <s v="Non"/>
    <m/>
    <s v="Homme"/>
    <n v="36"/>
  </r>
  <r>
    <s v="190615-016"/>
    <n v="1"/>
    <s v="Varennes"/>
    <d v="2019-06-15T00:00:00"/>
    <d v="2019-06-15T00:00:00"/>
    <s v="23h45"/>
    <m/>
    <x v="2"/>
    <s v="Oui"/>
    <s v="?"/>
    <s v="Femme"/>
    <n v="31"/>
  </r>
  <r>
    <s v="190621-036"/>
    <n v="1"/>
    <s v="Varennes"/>
    <d v="2019-06-21T00:00:00"/>
    <d v="2019-06-21T00:00:00"/>
    <s v="21h00"/>
    <m/>
    <x v="2"/>
    <s v="Oui"/>
    <n v="20"/>
    <s v="Homme"/>
    <n v="19"/>
  </r>
  <r>
    <s v="190801-017"/>
    <n v="1"/>
    <s v="Varennes"/>
    <d v="2019-08-01T00:00:00"/>
    <d v="2019-08-01T00:00:00"/>
    <s v="13H59"/>
    <m/>
    <x v="0"/>
    <s v="Non"/>
    <m/>
    <s v="Homme"/>
    <n v="42"/>
  </r>
  <r>
    <s v="190731-024"/>
    <n v="1"/>
    <s v="Varennes"/>
    <d v="2019-07-31T00:00:00"/>
    <d v="2019-07-31T00:00:00"/>
    <s v="16h40"/>
    <m/>
    <x v="7"/>
    <s v="Oui"/>
    <m/>
    <s v="Homme"/>
    <n v="86"/>
  </r>
  <r>
    <s v="190723-018"/>
    <n v="1"/>
    <s v="Varennes"/>
    <d v="2019-07-23T00:00:00"/>
    <d v="2019-07-23T00:00:00"/>
    <s v="17h50"/>
    <s v="DPJ/CAFE"/>
    <x v="4"/>
    <s v="Non"/>
    <m/>
    <s v="Femme"/>
    <n v="14"/>
  </r>
  <r>
    <s v="190723-018"/>
    <n v="1"/>
    <s v="Varennes"/>
    <d v="2019-07-23T00:00:00"/>
    <d v="2019-07-23T00:00:00"/>
    <s v="18h02"/>
    <s v="ACCÈS"/>
    <x v="0"/>
    <s v="Non"/>
    <m/>
    <s v="Homme"/>
    <n v="43"/>
  </r>
  <r>
    <s v="190722-022"/>
    <n v="1"/>
    <s v="Varennes"/>
    <d v="2019-07-22T00:00:00"/>
    <d v="2019-07-22T00:00:00"/>
    <s v="18h52"/>
    <m/>
    <x v="1"/>
    <s v="Non"/>
    <m/>
    <s v="Femme"/>
    <n v="76"/>
  </r>
  <r>
    <s v="190722-035"/>
    <n v="1"/>
    <s v="Varennes"/>
    <d v="2019-07-22T00:00:00"/>
    <d v="2019-07-22T00:00:00"/>
    <s v="23h00"/>
    <s v="ACCÈS"/>
    <x v="0"/>
    <s v="Oui"/>
    <n v="39"/>
    <s v="Homme"/>
    <n v="38"/>
  </r>
  <r>
    <s v="190721-006"/>
    <n v="1"/>
    <s v="Varennes"/>
    <d v="2019-07-21T00:00:00"/>
    <d v="2019-07-21T00:00:00"/>
    <s v="10h10"/>
    <s v="ACCÈS"/>
    <x v="7"/>
    <s v="Oui"/>
    <n v="29"/>
    <s v="Homme"/>
    <n v="67"/>
  </r>
  <r>
    <s v="190721-019"/>
    <n v="1"/>
    <s v="Varennes"/>
    <d v="2019-07-21T00:00:00"/>
    <d v="2019-07-21T00:00:00"/>
    <s v="20h00"/>
    <s v="ACCÈS"/>
    <x v="1"/>
    <s v="Non"/>
    <m/>
    <s v="Homme"/>
    <n v="42"/>
  </r>
  <r>
    <s v="190719-031"/>
    <n v="1"/>
    <s v="Varennes"/>
    <d v="2019-07-19T00:00:00"/>
    <d v="2019-07-19T00:00:00"/>
    <s v="20h50"/>
    <s v="ACCÈS"/>
    <x v="1"/>
    <s v="Non"/>
    <m/>
    <s v="Femme"/>
    <n v="43"/>
  </r>
  <r>
    <s v="190717-039"/>
    <n v="1"/>
    <s v="Varennes"/>
    <d v="2019-07-17T00:00:00"/>
    <d v="2019-07-17T00:00:00"/>
    <s v="18h30"/>
    <s v="ACCÈS"/>
    <x v="0"/>
    <s v="Non"/>
    <m/>
    <s v="Femme"/>
    <n v="84"/>
  </r>
  <r>
    <s v="190716-003"/>
    <n v="1"/>
    <s v="Varennes"/>
    <d v="2019-07-16T00:00:00"/>
    <d v="2019-07-16T00:00:00"/>
    <s v="06h15"/>
    <m/>
    <x v="7"/>
    <s v="Oui"/>
    <n v="62"/>
    <s v="Femme"/>
    <n v="29"/>
  </r>
  <r>
    <s v="190712-025"/>
    <n v="1"/>
    <s v="Varennes"/>
    <d v="2019-07-12T00:00:00"/>
    <d v="2019-07-12T00:00:00"/>
    <s v="16h31"/>
    <s v="ACCÈS"/>
    <x v="1"/>
    <s v="Non"/>
    <m/>
    <s v="Homme"/>
    <n v="21"/>
  </r>
  <r>
    <s v="190705-027"/>
    <n v="1"/>
    <s v="Varennes"/>
    <d v="2019-07-05T00:00:00"/>
    <d v="2019-07-05T00:00:00"/>
    <s v="17H02"/>
    <s v="ACCÈS"/>
    <x v="1"/>
    <s v="Non"/>
    <m/>
    <s v="Homme"/>
    <n v="38"/>
  </r>
  <r>
    <s v="190702-023"/>
    <n v="1"/>
    <s v="Varennes"/>
    <d v="2019-07-02T00:00:00"/>
    <d v="2019-07-02T00:00:00"/>
    <s v="15h14"/>
    <s v="ACCÈS"/>
    <x v="0"/>
    <s v="Non"/>
    <m/>
    <s v="Femme"/>
    <n v="20"/>
  </r>
  <r>
    <s v="190724-010"/>
    <n v="1"/>
    <s v="Varennes"/>
    <d v="2019-07-24T00:00:00"/>
    <d v="2019-07-24T00:00:00"/>
    <s v="9h20"/>
    <m/>
    <x v="2"/>
    <s v="Oui"/>
    <n v="40"/>
    <s v="Femme"/>
    <n v="21"/>
  </r>
  <r>
    <s v="190626-031"/>
    <n v="1"/>
    <s v="Varennes"/>
    <d v="2019-06-26T00:00:00"/>
    <d v="2019-06-26T00:00:00"/>
    <s v="20h15"/>
    <s v="ACCÈS"/>
    <x v="0"/>
    <s v="Non"/>
    <m/>
    <s v="Femme"/>
    <n v="21"/>
  </r>
  <r>
    <s v="190624-019"/>
    <n v="1"/>
    <s v="Varennes"/>
    <d v="2019-06-24T00:00:00"/>
    <d v="2019-06-24T00:00:00"/>
    <s v="15h40"/>
    <s v="ACCÈS"/>
    <x v="0"/>
    <s v="Non"/>
    <m/>
    <s v="Homme"/>
    <n v="19"/>
  </r>
  <r>
    <s v="190805-021"/>
    <n v="1"/>
    <s v="Varennes"/>
    <d v="2019-08-05T00:00:00"/>
    <d v="2019-08-05T00:00:00"/>
    <s v="16h45"/>
    <m/>
    <x v="3"/>
    <s v="Oui"/>
    <n v="11"/>
    <s v="Homme"/>
    <n v="25"/>
  </r>
  <r>
    <s v="190809-001"/>
    <n v="1"/>
    <s v="Varennes"/>
    <d v="2019-08-09T00:00:00"/>
    <d v="2019-08-09T00:00:00"/>
    <s v="02h43"/>
    <m/>
    <x v="3"/>
    <s v="Oui"/>
    <n v="33"/>
    <s v="Femme"/>
    <n v="18"/>
  </r>
  <r>
    <s v="190613-041a"/>
    <n v="1"/>
    <s v="Varennes"/>
    <d v="2019-06-13T00:00:00"/>
    <d v="2019-06-13T00:00:00"/>
    <s v="22h20"/>
    <s v="ACCÈS"/>
    <x v="1"/>
    <s v="Non"/>
    <m/>
    <s v="Homme"/>
    <n v="53"/>
  </r>
  <r>
    <s v="190604-015"/>
    <n v="1"/>
    <s v="Varennes"/>
    <d v="2019-06-04T00:00:00"/>
    <d v="2019-06-04T00:00:00"/>
    <s v="10h36"/>
    <m/>
    <x v="5"/>
    <s v="Oui"/>
    <n v="55"/>
    <s v="Homme"/>
    <n v="9"/>
  </r>
  <r>
    <s v="190601-019A"/>
    <n v="1"/>
    <s v="Varennes"/>
    <d v="2019-06-01T00:00:00"/>
    <d v="2019-06-01T00:00:00"/>
    <s v="19h49"/>
    <s v="ACCÈS"/>
    <x v="7"/>
    <s v="Oui"/>
    <n v="32"/>
    <s v="Homme"/>
    <n v="70"/>
  </r>
  <r>
    <s v="190821-004"/>
    <n v="1"/>
    <s v="Varennes"/>
    <d v="2019-08-21T00:00:00"/>
    <d v="2019-08-21T00:00:00"/>
    <s v="09h37"/>
    <s v="DIVERS"/>
    <x v="2"/>
    <s v="Oui"/>
    <n v="43"/>
    <s v="Homme"/>
    <n v="74"/>
  </r>
  <r>
    <s v="190519-005"/>
    <n v="1"/>
    <s v="Varennes"/>
    <d v="2019-05-19T00:00:00"/>
    <d v="2019-05-19T00:00:00"/>
    <s v="05h04"/>
    <m/>
    <x v="5"/>
    <s v="Oui"/>
    <n v="21"/>
    <s v="Homme"/>
    <n v="21"/>
  </r>
  <r>
    <s v="190514-008"/>
    <n v="1"/>
    <s v="Varennes"/>
    <d v="2019-05-14T00:00:00"/>
    <d v="2019-05-14T00:00:00"/>
    <s v="09h00"/>
    <s v="DPJ/CAFE"/>
    <x v="0"/>
    <s v="Non"/>
    <m/>
    <s v="Femme"/>
    <n v="27"/>
  </r>
  <r>
    <s v="190512-005"/>
    <n v="1"/>
    <s v="Varennes"/>
    <d v="2019-05-12T00:00:00"/>
    <d v="2019-05-12T00:00:00"/>
    <s v="05h20"/>
    <s v="ACCÈS"/>
    <x v="4"/>
    <s v="Oui"/>
    <n v="19"/>
    <s v="Femme"/>
    <n v="26"/>
  </r>
  <r>
    <s v="190508-028"/>
    <n v="1"/>
    <s v="Varennes"/>
    <d v="2019-05-08T00:00:00"/>
    <d v="2019-05-08T00:00:00"/>
    <s v="19h00"/>
    <m/>
    <x v="5"/>
    <s v="Oui"/>
    <n v="42"/>
    <s v="Homme"/>
    <n v="41"/>
  </r>
  <r>
    <s v="190505-025"/>
    <n v="1"/>
    <s v="Varennes"/>
    <d v="2019-05-05T00:00:00"/>
    <d v="2019-05-05T00:00:00"/>
    <s v="23h17"/>
    <m/>
    <x v="1"/>
    <s v="Oui"/>
    <m/>
    <s v="Femme"/>
    <n v="20"/>
  </r>
  <r>
    <s v="190505-002"/>
    <n v="1"/>
    <s v="Varennes"/>
    <d v="2019-05-05T00:00:00"/>
    <d v="2019-05-05T00:00:00"/>
    <s v="02h35"/>
    <s v="ACCÈS"/>
    <x v="0"/>
    <s v="Non"/>
    <m/>
    <s v="Homme"/>
    <n v="27"/>
  </r>
  <r>
    <s v="190427-015"/>
    <n v="1"/>
    <s v="Varennes"/>
    <d v="2019-04-27T00:00:00"/>
    <d v="2019-04-27T00:00:00"/>
    <s v="14h47"/>
    <s v="ACCÈS"/>
    <x v="0"/>
    <s v="Non"/>
    <m/>
    <s v="Femme"/>
    <n v="64"/>
  </r>
  <r>
    <s v="190923-032"/>
    <n v="1"/>
    <s v="Varennes"/>
    <d v="2019-09-23T00:00:00"/>
    <d v="2019-09-23T00:00:00"/>
    <s v="21h30"/>
    <m/>
    <x v="2"/>
    <s v="Oui"/>
    <n v="50"/>
    <s v="Homme"/>
    <n v="76"/>
  </r>
  <r>
    <s v="190417-027"/>
    <n v="1"/>
    <s v="Varennes"/>
    <d v="2019-04-17T00:00:00"/>
    <d v="2019-04-17T00:00:00"/>
    <s v="19h41"/>
    <s v="DPJ/CAFE"/>
    <x v="0"/>
    <s v="Non"/>
    <m/>
    <s v="Femme"/>
    <n v="7"/>
  </r>
  <r>
    <s v="190412-010"/>
    <n v="1"/>
    <s v="Varennes"/>
    <d v="2019-04-12T00:00:00"/>
    <d v="2019-04-12T00:00:00"/>
    <s v="11h15"/>
    <s v="ACCÈS"/>
    <x v="0"/>
    <s v="Non"/>
    <m/>
    <s v="Homme"/>
    <n v="28"/>
  </r>
  <r>
    <s v="190410-015"/>
    <n v="1"/>
    <s v="Varennes"/>
    <d v="2019-04-10T00:00:00"/>
    <d v="2019-04-10T00:00:00"/>
    <s v="16h26"/>
    <s v="ACCÈS"/>
    <x v="7"/>
    <s v="Oui"/>
    <n v="60"/>
    <s v="Homme"/>
    <n v="30"/>
  </r>
  <r>
    <s v="191010-012"/>
    <n v="1"/>
    <s v="Varennes"/>
    <d v="2019-10-10T00:00:00"/>
    <d v="2019-10-10T00:00:00"/>
    <s v="10h00"/>
    <m/>
    <x v="3"/>
    <s v="Oui"/>
    <n v="47"/>
    <s v="Homme"/>
    <n v="9"/>
  </r>
  <r>
    <s v="191014-027"/>
    <n v="1"/>
    <s v="Varennes"/>
    <d v="2019-10-14T00:00:00"/>
    <d v="2019-10-14T00:00:00"/>
    <s v="22h28"/>
    <s v="ACCÈS"/>
    <x v="3"/>
    <s v="Oui"/>
    <n v="26"/>
    <s v="Homme"/>
    <n v="20"/>
  </r>
  <r>
    <s v="191023-010"/>
    <n v="1"/>
    <s v="Varennes"/>
    <d v="2019-10-23T00:00:00"/>
    <d v="2019-10-23T00:00:00"/>
    <s v="13h10"/>
    <s v="ACCÈS"/>
    <x v="2"/>
    <s v="Oui"/>
    <n v="66"/>
    <s v="Femme"/>
    <n v="26"/>
  </r>
  <r>
    <s v="191028-019"/>
    <n v="1"/>
    <s v="Varennes"/>
    <d v="2019-10-28T00:00:00"/>
    <d v="2019-10-28T00:00:00"/>
    <s v="17h05"/>
    <s v="ACCÈS"/>
    <x v="3"/>
    <s v="Oui"/>
    <n v="28"/>
    <s v="Femme"/>
    <n v="21"/>
  </r>
  <r>
    <s v="190322-010"/>
    <n v="1"/>
    <s v="Varennes"/>
    <d v="2019-03-22T00:00:00"/>
    <d v="2019-03-22T00:00:00"/>
    <s v="15h00"/>
    <s v="ACCÈS"/>
    <x v="0"/>
    <s v="Non"/>
    <m/>
    <s v="Homme"/>
    <n v="21"/>
  </r>
  <r>
    <s v="191101-026"/>
    <n v="1"/>
    <s v="Varennes"/>
    <d v="2019-11-01T00:00:00"/>
    <d v="2019-11-01T00:00:00"/>
    <s v="20h20"/>
    <s v="DPJ/CAFE"/>
    <x v="2"/>
    <s v="Oui"/>
    <n v="28"/>
    <s v="Homme"/>
    <n v="16"/>
  </r>
  <r>
    <s v="190313-019"/>
    <n v="1"/>
    <s v="Varennes"/>
    <d v="2019-03-13T00:00:00"/>
    <d v="2019-03-13T00:00:00"/>
    <s v="15h45"/>
    <s v="DIVERS"/>
    <x v="4"/>
    <s v="Non"/>
    <m/>
    <s v="Homme"/>
    <n v="7"/>
  </r>
  <r>
    <s v="190312-012"/>
    <n v="1"/>
    <s v="Varennes"/>
    <d v="2019-03-12T00:00:00"/>
    <d v="2019-03-12T00:00:00"/>
    <s v="12h00"/>
    <s v="ACCÈS"/>
    <x v="0"/>
    <s v="Non"/>
    <m/>
    <s v="Homme"/>
    <n v="28"/>
  </r>
  <r>
    <s v="190312-020"/>
    <n v="1"/>
    <s v="Varennes"/>
    <d v="2019-03-12T00:00:00"/>
    <d v="2019-03-12T00:00:00"/>
    <s v="16h22"/>
    <s v="ACCÈS"/>
    <x v="1"/>
    <s v="Non"/>
    <m/>
    <s v="Homme"/>
    <n v="23"/>
  </r>
  <r>
    <s v="191123-015"/>
    <n v="1"/>
    <s v="Varennes"/>
    <d v="2019-11-23T00:00:00"/>
    <d v="2019-11-23T00:00:00"/>
    <s v="17h15"/>
    <m/>
    <x v="2"/>
    <s v="Oui"/>
    <n v="24"/>
    <s v="Femme"/>
    <n v="32"/>
  </r>
  <r>
    <s v="191201-004"/>
    <n v="1"/>
    <s v="Varennes"/>
    <d v="2019-12-01T00:00:00"/>
    <d v="2019-12-01T00:00:00"/>
    <s v="08H25"/>
    <m/>
    <x v="3"/>
    <s v="Oui"/>
    <n v="35"/>
    <s v="Femme"/>
    <n v="35"/>
  </r>
  <r>
    <s v="190308-015"/>
    <n v="1"/>
    <s v="Varennes"/>
    <d v="2019-03-08T00:00:00"/>
    <d v="2019-03-08T00:00:00"/>
    <s v="17h15"/>
    <s v="ACCÈS"/>
    <x v="1"/>
    <s v="Non"/>
    <m/>
    <s v="Homme"/>
    <n v="23"/>
  </r>
  <r>
    <s v="190221-033"/>
    <n v="1"/>
    <s v="Varennes"/>
    <d v="2019-02-21T00:00:00"/>
    <d v="2019-02-21T00:00:00"/>
    <s v="16h03"/>
    <s v="ACCÈS"/>
    <x v="0"/>
    <s v="Non"/>
    <m/>
    <s v="Femme"/>
    <n v="46"/>
  </r>
  <r>
    <s v="190220-015"/>
    <n v="1"/>
    <s v="Varennes"/>
    <d v="2019-02-20T00:00:00"/>
    <d v="2019-02-20T00:00:00"/>
    <s v="15h50"/>
    <s v="ACCÈS"/>
    <x v="1"/>
    <s v="Non"/>
    <n v="42"/>
    <s v="Femme"/>
    <n v="20"/>
  </r>
  <r>
    <s v="191205-037"/>
    <n v="1"/>
    <s v="Varennes"/>
    <d v="2019-12-05T00:00:00"/>
    <d v="2019-12-05T00:00:00"/>
    <s v="21h28"/>
    <s v="ACCÈS"/>
    <x v="2"/>
    <s v="Oui"/>
    <n v="17"/>
    <s v="Homme"/>
    <n v="69"/>
  </r>
  <r>
    <s v="190217-013"/>
    <n v="1"/>
    <s v="Varennes"/>
    <d v="2019-02-17T00:00:00"/>
    <d v="2019-02-17T00:00:00"/>
    <s v="16h03"/>
    <s v="ACCÈS"/>
    <x v="1"/>
    <s v="Non"/>
    <m/>
    <s v="Homme"/>
    <n v="27"/>
  </r>
  <r>
    <s v="190215-014"/>
    <n v="1"/>
    <s v="Varennes"/>
    <d v="2019-02-15T00:00:00"/>
    <d v="2019-02-15T00:00:00"/>
    <s v="12h23"/>
    <s v="ACCÈS"/>
    <x v="5"/>
    <s v="Oui"/>
    <n v="99"/>
    <s v="Homme"/>
    <n v="69"/>
  </r>
  <r>
    <s v="190121-001"/>
    <n v="1"/>
    <s v="Varennes"/>
    <d v="2019-01-21T00:00:00"/>
    <d v="2019-01-21T00:00:00"/>
    <s v="02h10"/>
    <s v="ACCÈS"/>
    <x v="5"/>
    <s v="Oui"/>
    <s v="51 mins"/>
    <s v="Femme"/>
    <n v="39"/>
  </r>
  <r>
    <s v="190120-004"/>
    <n v="1"/>
    <s v="Varennes"/>
    <d v="2019-01-20T00:00:00"/>
    <d v="2019-01-20T00:00:00"/>
    <s v="09h15"/>
    <s v="ACCÈS"/>
    <x v="1"/>
    <s v="Non"/>
    <m/>
    <s v="Homme"/>
    <n v="51"/>
  </r>
  <r>
    <s v="190115-026"/>
    <n v="1"/>
    <s v="Varennes"/>
    <d v="2019-01-15T00:00:00"/>
    <d v="2019-01-15T00:00:00"/>
    <s v="20h30"/>
    <s v="ACCÈS"/>
    <x v="5"/>
    <s v="Oui"/>
    <s v="22 mins"/>
    <s v="Femme"/>
    <n v="21"/>
  </r>
  <r>
    <s v="191227-039"/>
    <n v="1"/>
    <s v="Varennes"/>
    <d v="2019-12-27T00:00:00"/>
    <d v="2019-12-27T00:00:00"/>
    <s v="20h40"/>
    <m/>
    <x v="3"/>
    <s v="Oui"/>
    <n v="22"/>
    <s v="Femme"/>
    <n v="55"/>
  </r>
  <r>
    <s v="190110-007"/>
    <n v="1"/>
    <s v="Verchères"/>
    <d v="2019-01-10T00:00:00"/>
    <d v="2019-01-10T00:00:00"/>
    <s v="05h45"/>
    <m/>
    <x v="2"/>
    <s v="Oui"/>
    <s v="68 mins"/>
    <s v="Homme"/>
    <n v="57"/>
  </r>
  <r>
    <s v="190512-023"/>
    <n v="1"/>
    <s v="Verchères"/>
    <d v="2019-05-12T00:00:00"/>
    <d v="2019-05-12T00:00:00"/>
    <s v="16h06"/>
    <s v="ACCÈS"/>
    <x v="2"/>
    <s v="Oui"/>
    <n v="45"/>
    <s v="Homme"/>
    <n v="40"/>
  </r>
  <r>
    <s v="190526-022"/>
    <n v="1"/>
    <s v="Verchères"/>
    <d v="2019-05-26T00:00:00"/>
    <d v="2019-05-26T00:00:00"/>
    <s v="22h28"/>
    <s v="ACCÈS"/>
    <x v="2"/>
    <s v="Oui"/>
    <n v="55"/>
    <s v="Homme"/>
    <n v="55"/>
  </r>
  <r>
    <s v="190528-026"/>
    <n v="1"/>
    <s v="Verchères"/>
    <d v="2019-05-28T00:00:00"/>
    <d v="2019-05-28T00:00:00"/>
    <s v="21h00"/>
    <s v="ACCÈS"/>
    <x v="2"/>
    <s v="Oui"/>
    <n v="45"/>
    <s v="Femme"/>
    <n v="87"/>
  </r>
  <r>
    <s v="190717-043"/>
    <n v="1"/>
    <s v="Verchères"/>
    <d v="2019-07-17T00:00:00"/>
    <d v="2019-07-17T00:00:00"/>
    <s v="21h21"/>
    <m/>
    <x v="3"/>
    <s v="Oui"/>
    <n v="37"/>
    <s v="Homme"/>
    <n v="26"/>
  </r>
  <r>
    <s v="190615-001a"/>
    <n v="1"/>
    <s v="Verchères"/>
    <d v="2019-06-15T00:00:00"/>
    <d v="2019-06-15T00:00:00"/>
    <m/>
    <m/>
    <x v="1"/>
    <s v="Non"/>
    <m/>
    <s v="Femme"/>
    <n v="27"/>
  </r>
  <r>
    <s v="190612-007"/>
    <n v="1"/>
    <s v="Verchères"/>
    <d v="2019-06-12T00:00:00"/>
    <d v="2019-06-12T00:00:00"/>
    <s v="11H12"/>
    <s v="DPJ/CAFE"/>
    <x v="1"/>
    <s v="Non"/>
    <m/>
    <s v="Femme"/>
    <n v="14"/>
  </r>
  <r>
    <s v="190811-021"/>
    <n v="1"/>
    <s v="Verchères"/>
    <d v="2019-08-11T00:00:00"/>
    <d v="2019-08-11T00:00:00"/>
    <s v="17h30"/>
    <s v="ACCÈS"/>
    <x v="2"/>
    <s v="Oui"/>
    <n v="57"/>
    <s v="Homme"/>
    <n v="39"/>
  </r>
  <r>
    <s v="190528-027"/>
    <n v="1"/>
    <s v="Verchères"/>
    <d v="2019-05-28T00:00:00"/>
    <d v="2019-05-28T00:00:00"/>
    <s v="22h10"/>
    <m/>
    <x v="0"/>
    <s v="Oui"/>
    <n v="20"/>
    <s v="Homme"/>
    <n v="58"/>
  </r>
  <r>
    <s v="190517-015"/>
    <n v="1"/>
    <s v="Verchères"/>
    <d v="2019-05-17T00:00:00"/>
    <d v="2019-05-17T00:00:00"/>
    <s v="14h10"/>
    <m/>
    <x v="4"/>
    <s v="Oui"/>
    <n v="70"/>
    <s v="Femme"/>
    <n v="94"/>
  </r>
  <r>
    <s v="191104-006"/>
    <n v="1"/>
    <s v="Verchères"/>
    <d v="2019-11-04T00:00:00"/>
    <d v="2019-11-04T00:00:00"/>
    <s v="09h45"/>
    <m/>
    <x v="3"/>
    <s v="Oui"/>
    <n v="52"/>
    <s v="Femme"/>
    <n v="55"/>
  </r>
  <r>
    <s v="190308-028"/>
    <n v="1"/>
    <s v="Verchères"/>
    <d v="2019-03-08T00:00:00"/>
    <d v="2019-03-08T00:00:00"/>
    <s v="21h23"/>
    <s v="DPJ/CAFE"/>
    <x v="0"/>
    <s v="Non"/>
    <m/>
    <s v="Femme"/>
    <n v="13"/>
  </r>
  <r>
    <s v="190304-030"/>
    <n v="1"/>
    <s v="Verchères"/>
    <d v="2019-03-06T00:00:00"/>
    <d v="2019-03-06T00:00:00"/>
    <m/>
    <s v="ACCÈS"/>
    <x v="1"/>
    <s v="Non"/>
    <m/>
    <s v="Femme"/>
    <n v="23"/>
  </r>
  <r>
    <s v="190227-034"/>
    <n v="1"/>
    <s v="Verchères"/>
    <d v="2019-02-27T00:00:00"/>
    <d v="2019-02-27T00:00:00"/>
    <s v="17h20"/>
    <m/>
    <x v="4"/>
    <s v="Oui"/>
    <n v="100"/>
    <s v="Homme"/>
    <n v="29"/>
  </r>
  <r>
    <s v="190222-008"/>
    <n v="1"/>
    <s v="Verchères"/>
    <d v="2019-02-22T00:00:00"/>
    <d v="2019-02-22T00:00:00"/>
    <s v="11h30"/>
    <s v="DPJ/CAFE"/>
    <x v="7"/>
    <s v="Non"/>
    <m/>
    <s v="Homme"/>
    <n v="7"/>
  </r>
  <r>
    <s v="191231-014a"/>
    <n v="2"/>
    <s v="Beloeil"/>
    <d v="2019-12-31T00:00:00"/>
    <d v="2019-12-31T00:00:00"/>
    <s v="14h06"/>
    <s v="ACCÈS"/>
    <x v="3"/>
    <s v="Oui"/>
    <n v="32"/>
    <s v="Homme"/>
    <n v="51"/>
  </r>
  <r>
    <s v="191218-003"/>
    <n v="2"/>
    <s v="Beloeil"/>
    <d v="2019-12-18T00:00:00"/>
    <d v="2019-12-18T00:00:00"/>
    <s v="00h11"/>
    <s v="DPJ/CAFE"/>
    <x v="0"/>
    <s v="Non"/>
    <m/>
    <s v="Femme"/>
    <n v="13"/>
  </r>
  <r>
    <s v="191217-039"/>
    <n v="2"/>
    <s v="Beloeil"/>
    <d v="2019-12-17T00:00:00"/>
    <d v="2019-12-17T00:00:00"/>
    <s v="22h24"/>
    <s v="ACCÈS"/>
    <x v="1"/>
    <s v="Non"/>
    <m/>
    <s v="Homme"/>
    <n v="38"/>
  </r>
  <r>
    <s v="191214-005"/>
    <n v="2"/>
    <s v="Beloeil"/>
    <d v="2019-12-14T00:00:00"/>
    <d v="2019-12-14T00:00:00"/>
    <s v="10h56"/>
    <s v="ACCÈS"/>
    <x v="0"/>
    <s v="Non"/>
    <m/>
    <s v="Homme"/>
    <n v="48"/>
  </r>
  <r>
    <s v="191214-021"/>
    <n v="2"/>
    <s v="Beloeil"/>
    <d v="2019-12-14T00:00:00"/>
    <d v="2019-12-14T00:00:00"/>
    <m/>
    <s v="ACCÈS"/>
    <x v="1"/>
    <s v="Non"/>
    <m/>
    <s v="Homme"/>
    <n v="24"/>
  </r>
  <r>
    <s v="191213-027"/>
    <n v="2"/>
    <s v="Beloeil"/>
    <d v="2019-12-13T00:00:00"/>
    <d v="2019-12-13T00:00:00"/>
    <s v="18h00"/>
    <s v="ACCÈS"/>
    <x v="2"/>
    <s v="Oui"/>
    <n v="40"/>
    <s v="Femme"/>
    <n v="21"/>
  </r>
  <r>
    <s v="191213-009"/>
    <n v="2"/>
    <s v="Beloeil"/>
    <d v="2019-12-13T00:00:00"/>
    <d v="2019-12-13T00:00:00"/>
    <s v="10h40"/>
    <s v="ACCÈS"/>
    <x v="0"/>
    <s v="Non"/>
    <m/>
    <s v="Homme"/>
    <n v="49"/>
  </r>
  <r>
    <s v="191212-033"/>
    <n v="2"/>
    <s v="Beloeil"/>
    <d v="2019-12-12T00:00:00"/>
    <d v="2019-12-12T00:00:00"/>
    <s v="23h45"/>
    <s v="ACCÈS"/>
    <x v="1"/>
    <s v="Non"/>
    <m/>
    <s v="Femme"/>
    <n v="66"/>
  </r>
  <r>
    <s v="191209-022"/>
    <n v="2"/>
    <s v="Beloeil"/>
    <d v="2019-12-09T00:00:00"/>
    <d v="2019-12-09T00:00:00"/>
    <s v="15h15"/>
    <m/>
    <x v="2"/>
    <s v="Oui"/>
    <n v="45"/>
    <s v="Femme"/>
    <n v="15"/>
  </r>
  <r>
    <s v="191209-021"/>
    <n v="2"/>
    <s v="Beloeil"/>
    <d v="2019-12-09T00:00:00"/>
    <d v="2019-12-09T00:00:00"/>
    <s v="16h35"/>
    <s v="ACCÈS"/>
    <x v="2"/>
    <s v="Oui"/>
    <m/>
    <s v="Homme"/>
    <n v="42"/>
  </r>
  <r>
    <s v="191208-006"/>
    <n v="2"/>
    <s v="Beloeil"/>
    <d v="2019-12-08T00:00:00"/>
    <d v="2019-12-08T00:00:00"/>
    <s v="11h45"/>
    <s v="ACCÈS"/>
    <x v="0"/>
    <s v="Non"/>
    <m/>
    <s v="Homme"/>
    <n v="54"/>
  </r>
  <r>
    <s v="191204-010"/>
    <n v="2"/>
    <s v="Beloeil"/>
    <d v="2019-12-04T00:00:00"/>
    <d v="2019-12-04T00:00:00"/>
    <s v="11h00"/>
    <s v="ACCÈS"/>
    <x v="0"/>
    <s v="Non"/>
    <m/>
    <s v="Homme"/>
    <n v="29"/>
  </r>
  <r>
    <s v="191202-009"/>
    <n v="2"/>
    <s v="Beloeil"/>
    <d v="2019-12-02T00:00:00"/>
    <d v="2019-12-02T00:00:00"/>
    <s v="12h30"/>
    <s v="DPJ/CAFE"/>
    <x v="0"/>
    <s v="Non"/>
    <m/>
    <s v="Homme"/>
    <n v="16"/>
  </r>
  <r>
    <s v="191128-026"/>
    <n v="2"/>
    <s v="Beloeil"/>
    <d v="2019-11-28T00:00:00"/>
    <d v="2019-11-28T00:00:00"/>
    <s v="17h15"/>
    <s v="ACCÈS"/>
    <x v="7"/>
    <s v="Non"/>
    <m/>
    <s v="Femme"/>
    <n v="42"/>
  </r>
  <r>
    <s v="191128-045"/>
    <n v="2"/>
    <s v="Beloeil"/>
    <d v="2019-11-28T00:00:00"/>
    <d v="2019-11-28T00:00:00"/>
    <s v="19h30"/>
    <s v="ACCÈS"/>
    <x v="0"/>
    <s v="Non"/>
    <m/>
    <s v="Homme"/>
    <n v="58"/>
  </r>
  <r>
    <s v="191117-009"/>
    <n v="2"/>
    <s v="Beloeil"/>
    <d v="2019-11-17T00:00:00"/>
    <d v="2019-11-17T00:00:00"/>
    <s v="12h25"/>
    <s v="ACCÈS"/>
    <x v="2"/>
    <s v="Oui"/>
    <n v="36"/>
    <s v="Homme"/>
    <n v="28"/>
  </r>
  <r>
    <s v="191116-015"/>
    <n v="2"/>
    <s v="Beloeil"/>
    <d v="2019-11-16T00:00:00"/>
    <d v="2019-11-16T00:00:00"/>
    <s v="16h15"/>
    <s v="ACCÈS"/>
    <x v="0"/>
    <s v="Non"/>
    <m/>
    <s v="Homme"/>
    <n v="28"/>
  </r>
  <r>
    <s v="191110-007"/>
    <n v="2"/>
    <s v="Beloeil"/>
    <d v="2019-11-10T00:00:00"/>
    <d v="2019-11-10T00:00:00"/>
    <s v="08h40"/>
    <s v="ACCÈS"/>
    <x v="0"/>
    <s v="Non"/>
    <m/>
    <s v="Homme"/>
    <n v="40"/>
  </r>
  <r>
    <s v="191107-021"/>
    <n v="2"/>
    <s v="Beloeil"/>
    <d v="2019-11-07T00:00:00"/>
    <d v="2019-11-07T00:00:00"/>
    <s v="17h18"/>
    <s v="DPJ/CAFE"/>
    <x v="2"/>
    <s v="Oui"/>
    <n v="30"/>
    <s v="Femme"/>
    <n v="17"/>
  </r>
  <r>
    <s v="191107-034"/>
    <n v="2"/>
    <s v="Beloeil"/>
    <d v="2019-11-07T00:00:00"/>
    <d v="2019-11-07T00:00:00"/>
    <s v="21H31"/>
    <s v="ACCÈS"/>
    <x v="2"/>
    <s v="Oui"/>
    <n v="49"/>
    <s v="Femme"/>
    <n v="48"/>
  </r>
  <r>
    <s v="191106-017"/>
    <n v="2"/>
    <s v="Beloeil"/>
    <d v="2019-11-06T00:00:00"/>
    <d v="2019-11-06T00:00:00"/>
    <s v="14h45"/>
    <s v="DPJ/CAFE"/>
    <x v="9"/>
    <s v="Non"/>
    <m/>
    <s v="Femme"/>
    <n v="17"/>
  </r>
  <r>
    <s v="191105-030A"/>
    <n v="2"/>
    <s v="Beloeil"/>
    <d v="2019-11-05T00:00:00"/>
    <d v="2019-11-05T00:00:00"/>
    <s v="23H20"/>
    <s v="DPJ/CAFE"/>
    <x v="9"/>
    <s v="Non"/>
    <m/>
    <s v="Femme"/>
    <n v="17"/>
  </r>
  <r>
    <s v="191027-030"/>
    <n v="2"/>
    <s v="Beloeil"/>
    <d v="2019-10-27T00:00:00"/>
    <d v="2019-10-27T00:00:00"/>
    <s v="00h00"/>
    <s v="ACCÈS"/>
    <x v="5"/>
    <s v="Oui"/>
    <n v="25"/>
    <s v="Femme"/>
    <n v="18"/>
  </r>
  <r>
    <s v="191023-032"/>
    <n v="2"/>
    <s v="Beloeil"/>
    <d v="2019-10-23T00:00:00"/>
    <d v="2019-10-23T00:00:00"/>
    <s v="22h14"/>
    <s v="ACCÈS"/>
    <x v="2"/>
    <s v="Oui"/>
    <n v="35"/>
    <s v="Femme"/>
    <n v="48"/>
  </r>
  <r>
    <s v="191022-038"/>
    <n v="2"/>
    <s v="Beloeil"/>
    <d v="2019-10-21T00:00:00"/>
    <d v="2019-10-21T00:00:00"/>
    <s v="23h30"/>
    <s v="ACCÈS"/>
    <x v="0"/>
    <s v="Non"/>
    <m/>
    <s v="Homme"/>
    <n v="30"/>
  </r>
  <r>
    <s v="191019-036"/>
    <n v="2"/>
    <s v="Beloeil"/>
    <d v="2019-10-19T00:00:00"/>
    <d v="2019-10-19T00:00:00"/>
    <s v="23h36"/>
    <s v="ACCÈS"/>
    <x v="0"/>
    <s v="Non"/>
    <m/>
    <s v="Homme"/>
    <n v="29"/>
  </r>
  <r>
    <s v="191015-009"/>
    <n v="2"/>
    <s v="Beloeil"/>
    <d v="2019-10-15T00:00:00"/>
    <d v="2019-10-15T00:00:00"/>
    <s v="09h30"/>
    <s v="ACCÈS"/>
    <x v="6"/>
    <s v="Oui"/>
    <n v="28"/>
    <s v="Femme"/>
    <n v="74"/>
  </r>
  <r>
    <s v="191006-018"/>
    <n v="2"/>
    <s v="Beloeil"/>
    <d v="2019-10-06T00:00:00"/>
    <d v="2019-10-06T00:00:00"/>
    <s v="20h35"/>
    <s v="ACCÈS"/>
    <x v="2"/>
    <s v="Oui"/>
    <n v="20"/>
    <s v="Homme"/>
    <n v="24"/>
  </r>
  <r>
    <s v="191005-017"/>
    <n v="2"/>
    <s v="Beloeil"/>
    <d v="2019-10-05T00:00:00"/>
    <d v="2019-10-05T00:00:00"/>
    <s v="16h31"/>
    <s v="ACCÈS"/>
    <x v="0"/>
    <s v="Non"/>
    <m/>
    <s v="Femme"/>
    <n v="53"/>
  </r>
  <r>
    <s v="191002-030"/>
    <n v="2"/>
    <s v="Beloeil"/>
    <d v="2019-10-02T00:00:00"/>
    <d v="2019-10-02T00:00:00"/>
    <s v="20h10"/>
    <s v="ACCÈS"/>
    <x v="2"/>
    <s v="Oui"/>
    <n v="25"/>
    <s v="Femme"/>
    <n v="53"/>
  </r>
  <r>
    <s v="190926-022"/>
    <n v="2"/>
    <s v="Beloeil"/>
    <d v="2019-09-26T00:00:00"/>
    <d v="2019-09-26T00:00:00"/>
    <s v="16h30"/>
    <s v="ACCÈS"/>
    <x v="1"/>
    <s v="Non"/>
    <m/>
    <s v="Homme"/>
    <n v="27"/>
  </r>
  <r>
    <s v="190926-03"/>
    <n v="2"/>
    <s v="Beloeil"/>
    <d v="2019-09-26T00:00:00"/>
    <d v="2019-09-26T00:00:00"/>
    <s v="20h30"/>
    <m/>
    <x v="4"/>
    <s v="Oui"/>
    <n v="26"/>
    <s v="Homme"/>
    <n v="32"/>
  </r>
  <r>
    <s v="190920-016"/>
    <n v="2"/>
    <s v="Beloeil"/>
    <d v="2019-09-20T00:00:00"/>
    <d v="2019-09-20T00:00:00"/>
    <s v="13h23"/>
    <s v="ACCÈS"/>
    <x v="1"/>
    <s v="Non"/>
    <m/>
    <s v="Femme"/>
    <n v="27"/>
  </r>
  <r>
    <s v="190916-035"/>
    <n v="2"/>
    <s v="Beloeil"/>
    <d v="2019-09-16T00:00:00"/>
    <d v="2019-09-16T00:00:00"/>
    <s v="23h00"/>
    <m/>
    <x v="3"/>
    <s v="Oui"/>
    <n v="30"/>
    <s v="Femme"/>
    <n v="48"/>
  </r>
  <r>
    <s v="190915-005"/>
    <n v="2"/>
    <s v="Beloeil"/>
    <d v="2019-09-15T00:00:00"/>
    <d v="2019-09-15T00:00:00"/>
    <s v="07h40"/>
    <m/>
    <x v="2"/>
    <s v="Oui"/>
    <n v="30"/>
    <s v="Homme"/>
    <n v="76"/>
  </r>
  <r>
    <s v="190910-019"/>
    <n v="2"/>
    <s v="Beloeil"/>
    <d v="2019-09-10T00:00:00"/>
    <d v="2019-09-10T00:00:00"/>
    <s v="16h05"/>
    <s v="CCPSHRR"/>
    <x v="0"/>
    <s v="Non"/>
    <m/>
    <s v="Femme"/>
    <n v="53"/>
  </r>
  <r>
    <s v="190907-019"/>
    <n v="2"/>
    <s v="Beloeil"/>
    <d v="2019-09-07T00:00:00"/>
    <d v="2019-09-07T00:00:00"/>
    <s v="13h45"/>
    <m/>
    <x v="3"/>
    <s v="Oui"/>
    <n v="43"/>
    <s v="Homme"/>
    <n v="66"/>
  </r>
  <r>
    <s v="190904-025"/>
    <n v="2"/>
    <s v="Beloeil"/>
    <d v="2019-09-04T00:00:00"/>
    <d v="2019-09-04T00:00:00"/>
    <s v="20h15"/>
    <m/>
    <x v="2"/>
    <s v="Oui"/>
    <n v="38"/>
    <s v="Homme"/>
    <n v="33"/>
  </r>
  <r>
    <s v="190903-033"/>
    <n v="2"/>
    <s v="Beloeil"/>
    <d v="2019-09-03T00:00:00"/>
    <d v="2019-09-03T00:00:00"/>
    <s v="16h20"/>
    <m/>
    <x v="0"/>
    <s v="Non"/>
    <m/>
    <s v="Femme"/>
    <n v="23"/>
  </r>
  <r>
    <s v="190901-025"/>
    <n v="2"/>
    <s v="Beloeil"/>
    <d v="2019-09-01T00:00:00"/>
    <d v="2019-09-01T00:00:00"/>
    <s v="16h55"/>
    <m/>
    <x v="3"/>
    <s v="Oui"/>
    <n v="47"/>
    <s v="Homme"/>
    <n v="24"/>
  </r>
  <r>
    <s v="190823-028"/>
    <n v="2"/>
    <s v="Beloeil"/>
    <d v="2019-08-28T00:00:00"/>
    <d v="2019-08-28T00:00:00"/>
    <s v="18h20"/>
    <m/>
    <x v="3"/>
    <s v="Oui"/>
    <m/>
    <s v="Femme"/>
    <n v="42"/>
  </r>
  <r>
    <s v="190826-035"/>
    <n v="2"/>
    <s v="Beloeil"/>
    <d v="2019-08-26T00:00:00"/>
    <d v="2019-08-26T00:00:00"/>
    <s v="02h00"/>
    <m/>
    <x v="2"/>
    <s v="Oui"/>
    <n v="48"/>
    <s v="Homme"/>
    <n v="15"/>
  </r>
  <r>
    <s v="190826-017"/>
    <n v="2"/>
    <s v="Beloeil"/>
    <d v="2019-08-26T00:00:00"/>
    <d v="2019-08-26T00:00:00"/>
    <s v="15h30"/>
    <s v="DPJ/CAFE"/>
    <x v="1"/>
    <s v="Non"/>
    <m/>
    <s v="Homme"/>
    <n v="9"/>
  </r>
  <r>
    <s v="190821-002"/>
    <n v="2"/>
    <s v="Beloeil"/>
    <d v="2019-08-21T00:00:00"/>
    <d v="2019-08-21T00:00:00"/>
    <s v="02h20"/>
    <m/>
    <x v="7"/>
    <s v="Oui"/>
    <n v="27"/>
    <s v="Femme"/>
    <n v="25"/>
  </r>
  <r>
    <s v="190819-012"/>
    <n v="2"/>
    <s v="Beloeil"/>
    <d v="2019-08-20T00:00:00"/>
    <d v="2019-08-20T00:00:00"/>
    <s v="08h00"/>
    <s v="ACCÈS"/>
    <x v="0"/>
    <s v="Non"/>
    <m/>
    <s v="Homme"/>
    <n v="57"/>
  </r>
  <r>
    <s v="180816-005"/>
    <n v="2"/>
    <s v="Beloeil"/>
    <d v="2019-08-16T00:00:00"/>
    <d v="2019-08-16T00:00:00"/>
    <s v="06h45"/>
    <m/>
    <x v="5"/>
    <s v="Oui"/>
    <n v="50"/>
    <s v="Femme"/>
    <n v="29"/>
  </r>
  <r>
    <s v="190816-030"/>
    <n v="2"/>
    <s v="Beloeil"/>
    <d v="2019-08-16T00:00:00"/>
    <d v="2019-08-16T00:00:00"/>
    <s v="15h30"/>
    <s v="DIVERS"/>
    <x v="2"/>
    <s v="Oui"/>
    <m/>
    <s v="Femme"/>
    <n v="51"/>
  </r>
  <r>
    <s v="190808-021"/>
    <n v="2"/>
    <s v="Beloeil"/>
    <d v="2019-08-08T00:00:00"/>
    <d v="2019-08-08T00:00:00"/>
    <s v="17h45"/>
    <m/>
    <x v="2"/>
    <s v="Oui"/>
    <n v="40"/>
    <s v="Femme"/>
    <n v="57"/>
  </r>
  <r>
    <s v="190802-002"/>
    <n v="2"/>
    <s v="Beloeil"/>
    <d v="2019-08-02T00:00:00"/>
    <d v="2019-08-02T00:00:00"/>
    <s v="03h30"/>
    <m/>
    <x v="7"/>
    <s v="Oui"/>
    <n v="50"/>
    <s v="Homme"/>
    <n v="40"/>
  </r>
  <r>
    <s v="190731-030"/>
    <n v="2"/>
    <s v="Beloeil"/>
    <d v="2019-07-31T00:00:00"/>
    <d v="2019-07-31T00:00:00"/>
    <s v="21h12"/>
    <m/>
    <x v="2"/>
    <s v="Oui"/>
    <n v="70"/>
    <s v="Femme"/>
    <n v="17"/>
  </r>
  <r>
    <s v="190728-019"/>
    <n v="2"/>
    <s v="Beloeil"/>
    <d v="2019-07-28T00:00:00"/>
    <d v="2019-07-28T00:00:00"/>
    <s v="17h21"/>
    <m/>
    <x v="2"/>
    <s v="Oui"/>
    <n v="22"/>
    <s v="Homme"/>
    <n v="30"/>
  </r>
  <r>
    <s v="190717-023"/>
    <n v="2"/>
    <s v="Beloeil"/>
    <d v="2019-07-17T00:00:00"/>
    <d v="2019-07-17T00:00:00"/>
    <s v="14h55"/>
    <m/>
    <x v="3"/>
    <s v="Oui"/>
    <n v="52"/>
    <s v="Homme"/>
    <n v="55"/>
  </r>
  <r>
    <s v="190715-002"/>
    <n v="2"/>
    <s v="Beloeil"/>
    <d v="2019-07-15T00:00:00"/>
    <d v="2019-07-15T00:00:00"/>
    <s v="02h45"/>
    <m/>
    <x v="2"/>
    <s v="Oui"/>
    <n v="24"/>
    <s v="Homme"/>
    <n v="39"/>
  </r>
  <r>
    <s v="190712-005"/>
    <n v="2"/>
    <s v="Beloeil"/>
    <d v="2019-07-12T00:00:00"/>
    <d v="2019-07-12T00:00:00"/>
    <s v="03H53"/>
    <m/>
    <x v="2"/>
    <s v="Oui"/>
    <n v="19"/>
    <s v="Homme"/>
    <n v="22"/>
  </r>
  <r>
    <s v="190711-028"/>
    <n v="2"/>
    <s v="Beloeil"/>
    <d v="2019-07-11T00:00:00"/>
    <d v="2019-07-11T00:00:00"/>
    <s v="19h26"/>
    <m/>
    <x v="2"/>
    <s v="Oui"/>
    <n v="31"/>
    <s v="Femme"/>
    <n v="40"/>
  </r>
  <r>
    <s v="190709-028"/>
    <n v="2"/>
    <s v="Beloeil"/>
    <d v="2019-07-09T00:00:00"/>
    <d v="2019-07-09T00:00:00"/>
    <s v="21h15"/>
    <m/>
    <x v="5"/>
    <s v="Oui"/>
    <n v="26"/>
    <s v="Femme"/>
    <n v="57"/>
  </r>
  <r>
    <s v="190629-006"/>
    <n v="2"/>
    <s v="Beloeil"/>
    <d v="2019-06-29T00:00:00"/>
    <d v="2019-06-29T00:00:00"/>
    <s v="04H46"/>
    <m/>
    <x v="7"/>
    <s v="Oui"/>
    <n v="51"/>
    <s v="Homme"/>
    <n v="19"/>
  </r>
  <r>
    <s v="190628-002"/>
    <n v="2"/>
    <s v="Beloeil"/>
    <d v="2019-06-28T00:00:00"/>
    <d v="2019-06-28T00:00:00"/>
    <s v="01H40"/>
    <m/>
    <x v="2"/>
    <s v="Oui"/>
    <s v="1H54"/>
    <s v="Homme"/>
    <n v="33"/>
  </r>
  <r>
    <s v="190626-038"/>
    <n v="2"/>
    <s v="Beloeil"/>
    <d v="2019-06-26T00:00:00"/>
    <d v="2019-06-26T00:00:00"/>
    <s v="22h44"/>
    <m/>
    <x v="7"/>
    <s v="Oui"/>
    <n v="25"/>
    <s v="Homme"/>
    <n v="20"/>
  </r>
  <r>
    <s v="190625-022"/>
    <n v="2"/>
    <s v="Beloeil"/>
    <d v="2019-06-25T00:00:00"/>
    <d v="2019-06-25T00:00:00"/>
    <s v="17h20"/>
    <m/>
    <x v="2"/>
    <s v="Oui"/>
    <n v="40"/>
    <s v="Homme"/>
    <n v="39"/>
  </r>
  <r>
    <s v="190621-023a"/>
    <n v="2"/>
    <s v="Beloeil"/>
    <d v="2019-06-21T00:00:00"/>
    <d v="2019-06-21T00:00:00"/>
    <s v="15h33"/>
    <m/>
    <x v="2"/>
    <s v="Oui"/>
    <n v="26"/>
    <s v="Homme"/>
    <n v="88"/>
  </r>
  <r>
    <s v="190613-029"/>
    <n v="2"/>
    <s v="Beloeil"/>
    <d v="2019-06-13T00:00:00"/>
    <d v="2019-06-13T00:00:00"/>
    <s v="17h27"/>
    <m/>
    <x v="5"/>
    <s v="Oui"/>
    <n v="21"/>
    <s v="Femme"/>
    <n v="55"/>
  </r>
  <r>
    <s v="190611-046"/>
    <n v="2"/>
    <s v="Beloeil"/>
    <d v="2019-06-11T00:00:00"/>
    <d v="2019-06-11T00:00:00"/>
    <s v="20H57"/>
    <s v="DPJ/CAFE"/>
    <x v="0"/>
    <s v="Non"/>
    <m/>
    <s v="Homme"/>
    <n v="15"/>
  </r>
  <r>
    <s v="190607-015"/>
    <n v="2"/>
    <s v="Beloeil"/>
    <d v="2019-06-07T00:00:00"/>
    <d v="2019-06-07T00:00:00"/>
    <s v="10h40"/>
    <m/>
    <x v="2"/>
    <s v="Oui"/>
    <n v="65"/>
    <s v="Homme"/>
    <n v="41"/>
  </r>
  <r>
    <s v="190604-029"/>
    <n v="2"/>
    <s v="Beloeil"/>
    <d v="2019-06-04T00:00:00"/>
    <d v="2019-06-04T00:00:00"/>
    <s v="17h28"/>
    <m/>
    <x v="2"/>
    <s v="Oui"/>
    <n v="40"/>
    <s v="Homme"/>
    <n v="41"/>
  </r>
  <r>
    <s v="190601-021"/>
    <n v="2"/>
    <s v="Beloeil"/>
    <d v="2019-06-01T00:00:00"/>
    <d v="2019-06-01T00:00:00"/>
    <s v="20h35"/>
    <m/>
    <x v="2"/>
    <s v="Oui"/>
    <n v="40"/>
    <s v="Homme"/>
    <n v="47"/>
  </r>
  <r>
    <s v="190531-035"/>
    <n v="2"/>
    <s v="Beloeil"/>
    <d v="2019-05-31T00:00:00"/>
    <d v="2019-05-31T00:00:00"/>
    <s v="21h19"/>
    <s v="DPJ/CAFE"/>
    <x v="0"/>
    <s v="Non"/>
    <m/>
    <s v="Femme"/>
    <n v="15"/>
  </r>
  <r>
    <s v="190527-020"/>
    <n v="2"/>
    <s v="Beloeil"/>
    <d v="2019-05-27T00:00:00"/>
    <d v="2019-05-27T00:00:00"/>
    <s v="20h25"/>
    <m/>
    <x v="2"/>
    <s v="Oui"/>
    <n v="48"/>
    <s v="Femme"/>
    <n v="23"/>
  </r>
  <r>
    <s v="190527-010"/>
    <n v="2"/>
    <s v="Beloeil"/>
    <d v="2019-05-27T00:00:00"/>
    <d v="2019-05-27T00:00:00"/>
    <s v="14h07"/>
    <m/>
    <x v="4"/>
    <s v="Oui"/>
    <n v="61"/>
    <s v="Homme"/>
    <n v="32"/>
  </r>
  <r>
    <s v="190525-006"/>
    <n v="2"/>
    <s v="Beloeil"/>
    <d v="2019-05-25T00:00:00"/>
    <d v="2019-05-25T00:00:00"/>
    <s v="07h26"/>
    <m/>
    <x v="0"/>
    <s v="Oui"/>
    <m/>
    <s v="Femme"/>
    <n v="65"/>
  </r>
  <r>
    <s v="190524-029"/>
    <n v="2"/>
    <s v="Beloeil"/>
    <d v="2019-05-24T00:00:00"/>
    <d v="2019-05-24T00:00:00"/>
    <s v="19h40"/>
    <m/>
    <x v="3"/>
    <s v="Oui"/>
    <n v="33"/>
    <s v="Femme"/>
    <n v="55"/>
  </r>
  <r>
    <s v="190518-018"/>
    <n v="2"/>
    <s v="Beloeil"/>
    <d v="2019-05-18T00:00:00"/>
    <d v="2019-05-18T00:00:00"/>
    <s v="20h54"/>
    <m/>
    <x v="2"/>
    <s v="Oui"/>
    <n v="20"/>
    <s v="Homme"/>
    <n v="47"/>
  </r>
  <r>
    <s v="190511-017"/>
    <n v="2"/>
    <s v="Beloeil"/>
    <d v="2019-05-11T00:00:00"/>
    <d v="2019-05-11T00:00:00"/>
    <s v="17h27"/>
    <m/>
    <x v="2"/>
    <s v="Oui"/>
    <n v="20"/>
    <s v="Homme"/>
    <n v="66"/>
  </r>
  <r>
    <s v="190510-001"/>
    <n v="2"/>
    <s v="Beloeil"/>
    <d v="2019-05-10T00:00:00"/>
    <d v="2019-05-10T00:00:00"/>
    <s v="04h06"/>
    <m/>
    <x v="2"/>
    <s v="Oui"/>
    <m/>
    <s v="Femme"/>
    <n v="48"/>
  </r>
  <r>
    <s v="190510-004"/>
    <n v="2"/>
    <s v="Beloeil"/>
    <d v="2019-05-10T00:00:00"/>
    <d v="2019-05-10T00:00:00"/>
    <s v="07h56"/>
    <m/>
    <x v="2"/>
    <s v="Oui"/>
    <n v="26"/>
    <s v="Femme"/>
    <n v="29"/>
  </r>
  <r>
    <s v="190506-043"/>
    <n v="2"/>
    <s v="Beloeil"/>
    <d v="2019-05-06T00:00:00"/>
    <d v="2019-05-06T00:00:00"/>
    <s v="23h10"/>
    <s v="DPJ/CAFE"/>
    <x v="4"/>
    <s v="Non"/>
    <m/>
    <s v="Homme"/>
    <n v="15"/>
  </r>
  <r>
    <s v="190501-011"/>
    <n v="2"/>
    <s v="Beloeil"/>
    <d v="2019-05-02T00:00:00"/>
    <d v="2019-05-02T00:00:00"/>
    <s v="11h38"/>
    <m/>
    <x v="2"/>
    <s v="Oui"/>
    <n v="32"/>
    <s v="Homme"/>
    <n v="47"/>
  </r>
  <r>
    <s v="190429-008"/>
    <n v="2"/>
    <s v="Beloeil"/>
    <d v="2019-04-29T00:00:00"/>
    <d v="2019-04-29T00:00:00"/>
    <s v="10h22"/>
    <m/>
    <x v="7"/>
    <m/>
    <m/>
    <s v="Homme"/>
    <n v="35"/>
  </r>
  <r>
    <s v="190428-013"/>
    <n v="2"/>
    <s v="Beloeil"/>
    <d v="2019-04-28T00:00:00"/>
    <d v="2019-04-28T00:00:00"/>
    <s v="18h13"/>
    <s v="ACCÈS"/>
    <x v="1"/>
    <s v="Non"/>
    <m/>
    <s v="Homme"/>
    <n v="28"/>
  </r>
  <r>
    <s v="190427-002"/>
    <n v="2"/>
    <s v="Beloeil"/>
    <d v="2019-04-27T00:00:00"/>
    <d v="2019-04-27T00:00:00"/>
    <s v="01h00"/>
    <m/>
    <x v="3"/>
    <s v="Oui"/>
    <n v="30"/>
    <s v="Homme"/>
    <n v="60"/>
  </r>
  <r>
    <s v="190426-011"/>
    <n v="2"/>
    <s v="Beloeil"/>
    <d v="2019-04-26T00:00:00"/>
    <d v="2019-04-26T00:00:00"/>
    <s v="11h23"/>
    <m/>
    <x v="2"/>
    <s v="Oui"/>
    <n v="22"/>
    <s v="Homme"/>
    <n v="49"/>
  </r>
  <r>
    <s v="190421-023"/>
    <n v="2"/>
    <s v="Beloeil"/>
    <d v="2019-04-21T00:00:00"/>
    <d v="2019-04-21T00:00:00"/>
    <s v="19h00"/>
    <m/>
    <x v="2"/>
    <s v="Oui"/>
    <s v="?"/>
    <s v="Homme"/>
    <n v="24"/>
  </r>
  <r>
    <s v="190420-019"/>
    <n v="2"/>
    <s v="Beloeil"/>
    <d v="2019-04-20T00:00:00"/>
    <d v="2019-04-20T00:00:00"/>
    <s v="16h55"/>
    <m/>
    <x v="0"/>
    <s v="Non"/>
    <m/>
    <s v="Femme"/>
    <n v="56"/>
  </r>
  <r>
    <s v="190418-021"/>
    <n v="2"/>
    <s v="Beloeil"/>
    <d v="2019-04-18T00:00:00"/>
    <d v="2019-04-18T00:00:00"/>
    <s v="17h35"/>
    <m/>
    <x v="2"/>
    <s v="Oui"/>
    <s v="?"/>
    <s v="Femme"/>
    <n v="33"/>
  </r>
  <r>
    <s v="190417-022"/>
    <n v="2"/>
    <s v="Beloeil"/>
    <d v="2019-04-18T00:00:00"/>
    <d v="2019-04-18T00:00:00"/>
    <s v="18h16"/>
    <m/>
    <x v="2"/>
    <s v="Oui"/>
    <n v="52"/>
    <s v="Femme"/>
    <n v="49"/>
  </r>
  <r>
    <s v="190417-006"/>
    <n v="2"/>
    <s v="Beloeil"/>
    <d v="2019-04-17T00:00:00"/>
    <d v="2019-04-17T00:00:00"/>
    <s v="10h00"/>
    <m/>
    <x v="2"/>
    <s v="Oui"/>
    <n v="45"/>
    <s v="Homme"/>
    <n v="20"/>
  </r>
  <r>
    <s v="190412-030"/>
    <n v="2"/>
    <s v="Beloeil"/>
    <d v="2019-04-12T00:00:00"/>
    <d v="2019-04-12T00:00:00"/>
    <s v="23h06"/>
    <m/>
    <x v="2"/>
    <s v="Non"/>
    <m/>
    <s v="Femme"/>
    <n v="56"/>
  </r>
  <r>
    <s v="190411-025"/>
    <n v="2"/>
    <s v="Beloeil"/>
    <d v="2019-04-11T00:00:00"/>
    <d v="2019-04-11T00:00:00"/>
    <s v="22h23"/>
    <m/>
    <x v="2"/>
    <s v="Oui"/>
    <n v="27"/>
    <s v="Homme"/>
    <n v="32"/>
  </r>
  <r>
    <s v="190403-014"/>
    <n v="2"/>
    <s v="Beloeil"/>
    <d v="2019-04-03T00:00:00"/>
    <d v="2019-04-03T00:00:00"/>
    <s v="14h00"/>
    <s v="DPJ/CAFE"/>
    <x v="1"/>
    <s v="Non"/>
    <m/>
    <s v="Femme"/>
    <n v="13"/>
  </r>
  <r>
    <s v="190331-011"/>
    <n v="2"/>
    <s v="Beloeil"/>
    <d v="2019-03-31T00:00:00"/>
    <d v="2019-03-31T00:00:00"/>
    <s v="20h15"/>
    <m/>
    <x v="2"/>
    <s v="Oui"/>
    <n v="45"/>
    <s v="Femme"/>
    <n v="24"/>
  </r>
  <r>
    <s v="190329-001"/>
    <n v="2"/>
    <s v="Beloeil"/>
    <d v="2019-03-29T00:00:00"/>
    <d v="2019-03-29T00:00:00"/>
    <s v="01h11"/>
    <m/>
    <x v="0"/>
    <s v="Non"/>
    <m/>
    <s v="Homme"/>
    <n v="38"/>
  </r>
  <r>
    <s v="190324-022"/>
    <n v="2"/>
    <s v="Beloeil"/>
    <d v="2019-03-24T00:00:00"/>
    <d v="2019-03-24T00:00:00"/>
    <s v="23h40"/>
    <m/>
    <x v="5"/>
    <s v="Oui"/>
    <n v="15"/>
    <s v="Femme"/>
    <n v="33"/>
  </r>
  <r>
    <s v="190323-003"/>
    <n v="2"/>
    <s v="Beloeil"/>
    <d v="2019-03-23T00:00:00"/>
    <d v="2019-03-23T00:00:00"/>
    <s v="01h13"/>
    <m/>
    <x v="3"/>
    <s v="Oui"/>
    <n v="50"/>
    <s v="Femme"/>
    <n v="48"/>
  </r>
  <r>
    <s v="190304-032"/>
    <n v="2"/>
    <s v="Beloeil"/>
    <d v="2019-03-06T00:00:00"/>
    <d v="2019-03-06T00:00:00"/>
    <s v="23h30"/>
    <m/>
    <x v="2"/>
    <s v="Oui"/>
    <n v="85"/>
    <s v="Homme"/>
    <n v="19"/>
  </r>
  <r>
    <s v="190302-004"/>
    <n v="2"/>
    <s v="Beloeil"/>
    <d v="2019-03-05T00:00:00"/>
    <d v="2019-03-05T00:00:00"/>
    <s v="04h20"/>
    <m/>
    <x v="5"/>
    <s v="Oui"/>
    <n v="71"/>
    <s v="Femme"/>
    <n v="35"/>
  </r>
  <r>
    <s v="190206-015"/>
    <n v="2"/>
    <s v="Beloeil"/>
    <d v="2019-02-06T00:00:00"/>
    <d v="2019-02-06T00:00:00"/>
    <s v="12h00"/>
    <s v="CCPSHRR"/>
    <x v="1"/>
    <s v="Non"/>
    <m/>
    <s v="Femme"/>
    <n v="28"/>
  </r>
  <r>
    <s v="190204-032"/>
    <n v="2"/>
    <s v="Beloeil"/>
    <d v="2019-02-04T00:00:00"/>
    <d v="2019-02-04T00:00:00"/>
    <s v="22h30"/>
    <m/>
    <x v="2"/>
    <s v="Oui"/>
    <n v="12"/>
    <s v="Homme"/>
    <n v="37"/>
  </r>
  <r>
    <s v="190127-08"/>
    <n v="2"/>
    <s v="Beloeil"/>
    <d v="2019-01-27T00:00:00"/>
    <d v="2019-01-27T00:00:00"/>
    <s v="13h45"/>
    <m/>
    <x v="7"/>
    <s v="Oui"/>
    <n v="40"/>
    <s v="Femme"/>
    <n v="19"/>
  </r>
  <r>
    <s v="190125-021"/>
    <n v="2"/>
    <s v="Beloeil"/>
    <d v="2019-01-25T00:00:00"/>
    <d v="2019-01-25T00:00:00"/>
    <s v="16h40"/>
    <m/>
    <x v="2"/>
    <s v="Oui"/>
    <n v="39"/>
    <s v="Homme"/>
    <n v="32"/>
  </r>
  <r>
    <s v="191230-014"/>
    <n v="2"/>
    <s v="McMasterville"/>
    <d v="2019-12-30T00:00:00"/>
    <d v="2019-12-30T00:00:00"/>
    <s v="16h30"/>
    <s v="ACCÈS"/>
    <x v="1"/>
    <s v="Non"/>
    <m/>
    <s v="Homme"/>
    <n v="27"/>
  </r>
  <r>
    <s v="191224-016a"/>
    <n v="2"/>
    <s v="McMasterville"/>
    <d v="2019-12-24T00:00:00"/>
    <d v="2019-12-24T00:00:00"/>
    <s v="22h00"/>
    <s v="ACCÈS"/>
    <x v="2"/>
    <s v="Oui"/>
    <n v="32"/>
    <s v="Femme"/>
    <n v="34"/>
  </r>
  <r>
    <s v="191217-035"/>
    <n v="2"/>
    <s v="McMasterville"/>
    <d v="2019-12-17T00:00:00"/>
    <d v="2019-12-17T00:00:00"/>
    <s v="22H10"/>
    <s v="ACCÈS"/>
    <x v="0"/>
    <s v="Non"/>
    <m/>
    <s v="Homme"/>
    <n v="27"/>
  </r>
  <r>
    <s v="191213-007"/>
    <n v="2"/>
    <s v="McMasterville"/>
    <d v="2019-12-13T00:00:00"/>
    <d v="2019-12-13T00:00:00"/>
    <s v="10h08"/>
    <s v="ACCÈS"/>
    <x v="0"/>
    <s v="Non"/>
    <m/>
    <s v="Femme"/>
    <n v="21"/>
  </r>
  <r>
    <s v="191206-001"/>
    <n v="2"/>
    <s v="McMasterville"/>
    <d v="2019-12-06T00:00:00"/>
    <d v="2019-12-06T00:00:00"/>
    <s v="03h13"/>
    <s v="ACCÈS"/>
    <x v="0"/>
    <s v="Non"/>
    <m/>
    <s v="Homme"/>
    <n v="24"/>
  </r>
  <r>
    <s v="191109-010"/>
    <n v="2"/>
    <s v="McMasterville"/>
    <d v="2019-11-09T00:00:00"/>
    <d v="2019-11-09T00:00:00"/>
    <s v="09h30"/>
    <s v="ACCÈS"/>
    <x v="2"/>
    <s v="Oui"/>
    <n v="33"/>
    <s v="Homme"/>
    <n v="30"/>
  </r>
  <r>
    <s v="191010-025"/>
    <n v="2"/>
    <s v="McMasterville"/>
    <d v="2019-10-10T00:00:00"/>
    <d v="2019-10-10T00:00:00"/>
    <s v="18h02"/>
    <s v="DPJ/CAFE"/>
    <x v="1"/>
    <s v="Non"/>
    <m/>
    <s v="Homme"/>
    <n v="13"/>
  </r>
  <r>
    <s v="190925-017"/>
    <n v="2"/>
    <s v="McMasterville"/>
    <d v="2019-09-25T00:00:00"/>
    <d v="2019-09-25T00:00:00"/>
    <s v="14h27"/>
    <s v="CCPSHRR"/>
    <x v="6"/>
    <s v="Oui"/>
    <n v="30"/>
    <s v="Homme"/>
    <n v="63"/>
  </r>
  <r>
    <s v="190916-027"/>
    <n v="2"/>
    <s v="McMasterville"/>
    <d v="2019-09-16T00:00:00"/>
    <d v="2019-09-16T00:00:00"/>
    <s v="18h46"/>
    <s v="ACCÈS"/>
    <x v="2"/>
    <s v="Oui"/>
    <n v="25"/>
    <s v="Homme"/>
    <n v="41"/>
  </r>
  <r>
    <s v="190910-028"/>
    <n v="2"/>
    <s v="McMasterville"/>
    <d v="2019-09-10T00:00:00"/>
    <d v="2019-09-10T00:00:00"/>
    <s v="23h45"/>
    <s v="CCPSHRR"/>
    <x v="0"/>
    <s v="Non"/>
    <m/>
    <s v="Femme"/>
    <n v="71"/>
  </r>
  <r>
    <s v="190826-020"/>
    <n v="2"/>
    <s v="McMasterville"/>
    <d v="2019-08-26T00:00:00"/>
    <d v="2019-08-26T00:00:00"/>
    <s v="18h06"/>
    <m/>
    <x v="5"/>
    <s v="Oui"/>
    <m/>
    <s v="Homme"/>
    <n v="30"/>
  </r>
  <r>
    <s v="190825-001"/>
    <n v="2"/>
    <s v="McMasterville"/>
    <d v="2019-08-25T00:00:00"/>
    <d v="2019-08-25T00:00:00"/>
    <s v="00h50"/>
    <m/>
    <x v="3"/>
    <s v="Oui"/>
    <n v="30"/>
    <s v="Homme"/>
    <n v="27"/>
  </r>
  <r>
    <s v="190819-026"/>
    <n v="2"/>
    <s v="McMasterville"/>
    <d v="2019-08-20T00:00:00"/>
    <d v="2019-08-20T00:00:00"/>
    <s v="00h00"/>
    <m/>
    <x v="5"/>
    <s v="Oui"/>
    <n v="33"/>
    <s v="Homme"/>
    <n v="19"/>
  </r>
  <r>
    <s v="190811-003"/>
    <n v="2"/>
    <s v="McMasterville"/>
    <d v="2019-08-11T00:00:00"/>
    <d v="2019-08-11T00:00:00"/>
    <s v="01h42"/>
    <m/>
    <x v="2"/>
    <s v="Oui"/>
    <n v="18"/>
    <s v="Homme"/>
    <n v="37"/>
  </r>
  <r>
    <s v="190810-015"/>
    <n v="2"/>
    <s v="McMasterville"/>
    <d v="2019-08-10T00:00:00"/>
    <d v="2019-08-10T00:00:00"/>
    <s v="19h43"/>
    <m/>
    <x v="2"/>
    <s v="Oui"/>
    <n v="32"/>
    <s v="Homme"/>
    <n v="62"/>
  </r>
  <r>
    <s v="190808-020"/>
    <n v="2"/>
    <s v="McMasterville"/>
    <d v="2019-08-08T00:00:00"/>
    <d v="2019-08-08T00:00:00"/>
    <s v="17h19"/>
    <m/>
    <x v="2"/>
    <s v="Oui"/>
    <n v="32"/>
    <s v="Homme"/>
    <n v="53"/>
  </r>
  <r>
    <s v="190808-022a"/>
    <n v="2"/>
    <s v="McMasterville"/>
    <d v="2019-08-08T00:00:00"/>
    <d v="2019-08-08T00:00:00"/>
    <s v="18h00"/>
    <m/>
    <x v="2"/>
    <s v="Oui"/>
    <n v="46"/>
    <s v="Homme"/>
    <n v="27"/>
  </r>
  <r>
    <s v="190802-006"/>
    <n v="2"/>
    <s v="McMasterville"/>
    <d v="2019-08-02T00:00:00"/>
    <d v="2019-08-02T00:00:00"/>
    <s v="09h23"/>
    <m/>
    <x v="2"/>
    <s v="Oui"/>
    <n v="52"/>
    <s v="Homme"/>
    <n v="62"/>
  </r>
  <r>
    <s v="190801-003"/>
    <n v="2"/>
    <s v="McMasterville"/>
    <d v="2019-08-01T00:00:00"/>
    <d v="2019-08-01T00:00:00"/>
    <s v="2h30"/>
    <m/>
    <x v="2"/>
    <s v="Oui"/>
    <n v="38"/>
    <s v="Homme"/>
    <n v="26"/>
  </r>
  <r>
    <s v="190801-028a"/>
    <n v="2"/>
    <s v="McMasterville"/>
    <d v="2019-08-01T00:00:00"/>
    <d v="2019-08-01T00:00:00"/>
    <s v="20h45"/>
    <s v="ACCÈS"/>
    <x v="2"/>
    <s v="Oui"/>
    <n v="36"/>
    <s v="Homme"/>
    <n v="53"/>
  </r>
  <r>
    <s v="190720-010"/>
    <n v="2"/>
    <s v="McMasterville"/>
    <d v="2019-07-20T00:00:00"/>
    <d v="2019-07-20T00:00:00"/>
    <s v="14h36"/>
    <m/>
    <x v="7"/>
    <s v="Non"/>
    <m/>
    <s v="Femme"/>
    <n v="42"/>
  </r>
  <r>
    <s v="190602-023"/>
    <n v="2"/>
    <s v="McMasterville"/>
    <d v="2019-06-02T00:00:00"/>
    <d v="2019-06-02T00:00:00"/>
    <s v="23h51"/>
    <m/>
    <x v="4"/>
    <s v="Oui"/>
    <n v="45"/>
    <s v="Homme"/>
    <n v="22"/>
  </r>
  <r>
    <s v="190522-013"/>
    <n v="2"/>
    <s v="McMasterville"/>
    <d v="2019-05-22T00:00:00"/>
    <d v="2019-05-22T00:00:00"/>
    <s v="14h20"/>
    <m/>
    <x v="5"/>
    <s v="Oui"/>
    <n v="64"/>
    <s v="Homme"/>
    <n v="30"/>
  </r>
  <r>
    <s v="190514-013"/>
    <n v="2"/>
    <s v="McMasterville"/>
    <d v="2019-05-14T00:00:00"/>
    <d v="2019-05-14T00:00:00"/>
    <s v="12h20"/>
    <m/>
    <x v="2"/>
    <s v="Oui"/>
    <n v="20"/>
    <s v="Homme"/>
    <n v="79"/>
  </r>
  <r>
    <s v="190514-025"/>
    <n v="2"/>
    <s v="McMasterville"/>
    <d v="2019-05-14T00:00:00"/>
    <d v="2019-05-14T00:00:00"/>
    <s v="18h38"/>
    <m/>
    <x v="0"/>
    <s v="Oui"/>
    <m/>
    <s v="Homme"/>
    <n v="77"/>
  </r>
  <r>
    <s v="190512-020"/>
    <n v="2"/>
    <s v="McMasterville"/>
    <d v="2019-05-12T00:00:00"/>
    <d v="2019-05-12T00:00:00"/>
    <s v="16h28"/>
    <m/>
    <x v="2"/>
    <s v="Oui"/>
    <n v="16"/>
    <s v="Homme"/>
    <n v="31"/>
  </r>
  <r>
    <s v="190429-009"/>
    <n v="2"/>
    <s v="McMasterville"/>
    <d v="2019-04-29T00:00:00"/>
    <d v="2019-04-29T00:00:00"/>
    <s v="09h38"/>
    <m/>
    <x v="4"/>
    <s v="Oui"/>
    <m/>
    <s v="Femme"/>
    <n v="38"/>
  </r>
  <r>
    <s v="190421-001"/>
    <n v="2"/>
    <s v="McMasterville"/>
    <d v="2019-04-21T00:00:00"/>
    <d v="2019-04-21T00:00:00"/>
    <s v="01h09"/>
    <m/>
    <x v="2"/>
    <s v="Oui"/>
    <n v="38"/>
    <s v="Femme"/>
    <n v="22"/>
  </r>
  <r>
    <s v="190419-001"/>
    <n v="2"/>
    <s v="McMasterville"/>
    <d v="2019-04-19T00:00:00"/>
    <d v="2019-04-19T00:00:00"/>
    <s v="14h35"/>
    <m/>
    <x v="5"/>
    <s v="Oui"/>
    <s v="?"/>
    <s v="Homme"/>
    <n v="62"/>
  </r>
  <r>
    <s v="190329-002"/>
    <n v="2"/>
    <s v="McMasterville"/>
    <d v="2019-03-29T00:00:00"/>
    <d v="2019-03-29T00:00:00"/>
    <s v="02h05"/>
    <m/>
    <x v="2"/>
    <s v="Oui"/>
    <n v="22"/>
    <s v="Homme"/>
    <n v="31"/>
  </r>
  <r>
    <s v="190323-027"/>
    <n v="2"/>
    <s v="McMasterville"/>
    <d v="2019-03-23T00:00:00"/>
    <d v="2019-03-23T00:00:00"/>
    <s v="17h35"/>
    <m/>
    <x v="5"/>
    <s v="Oui"/>
    <n v="26"/>
    <s v="Homme"/>
    <n v="63"/>
  </r>
  <r>
    <s v="190313-006"/>
    <n v="2"/>
    <s v="McMasterville"/>
    <d v="2019-03-13T00:00:00"/>
    <d v="2019-03-13T00:00:00"/>
    <s v="09h27"/>
    <m/>
    <x v="2"/>
    <s v="Oui"/>
    <n v="39"/>
    <s v="Homme"/>
    <n v="66"/>
  </r>
  <r>
    <s v="190302-018"/>
    <n v="2"/>
    <s v="McMasterville"/>
    <d v="2019-03-06T00:00:00"/>
    <d v="2019-03-06T00:00:00"/>
    <s v="17h51"/>
    <m/>
    <x v="7"/>
    <s v="Oui"/>
    <n v="129"/>
    <s v="Homme"/>
    <n v="15"/>
  </r>
  <r>
    <s v="190203-003"/>
    <n v="2"/>
    <s v="McMasterville"/>
    <d v="2019-02-03T00:00:00"/>
    <d v="2019-02-03T00:00:00"/>
    <s v="11h38"/>
    <m/>
    <x v="2"/>
    <s v="Oui"/>
    <n v="61"/>
    <s v="Homme"/>
    <n v="31"/>
  </r>
  <r>
    <s v="191222-017"/>
    <n v="2"/>
    <s v="Mont-Saint-Hilaire"/>
    <d v="2019-12-22T00:00:00"/>
    <d v="2019-12-22T00:00:00"/>
    <s v="18h15"/>
    <s v="ACCÈS"/>
    <x v="2"/>
    <s v="Oui"/>
    <n v="30"/>
    <s v="Femme"/>
    <n v="37"/>
  </r>
  <r>
    <s v="191222-014"/>
    <n v="2"/>
    <s v="Mont-Saint-Hilaire"/>
    <d v="2019-12-22T00:00:00"/>
    <d v="2019-12-22T00:00:00"/>
    <m/>
    <s v="ACCÈS"/>
    <x v="0"/>
    <s v="Non"/>
    <m/>
    <s v="Femme"/>
    <n v="54"/>
  </r>
  <r>
    <s v="191222-003"/>
    <n v="2"/>
    <s v="Mont-Saint-Hilaire"/>
    <d v="2019-12-22T00:00:00"/>
    <d v="2019-12-22T00:00:00"/>
    <s v="02h15"/>
    <s v="ACCÈS"/>
    <x v="0"/>
    <s v="Non"/>
    <m/>
    <s v="Homme"/>
    <n v="21"/>
  </r>
  <r>
    <s v="191221-03"/>
    <n v="2"/>
    <s v="Mont-Saint-Hilaire"/>
    <d v="2019-12-21T00:00:00"/>
    <d v="2019-12-21T00:00:00"/>
    <s v="03h30"/>
    <s v="CCPSHRR"/>
    <x v="5"/>
    <s v="Oui"/>
    <n v="96"/>
    <s v="Femme"/>
    <n v="19"/>
  </r>
  <r>
    <s v="191219-022"/>
    <n v="2"/>
    <s v="Mont-Saint-Hilaire"/>
    <d v="2019-12-19T00:00:00"/>
    <d v="2019-12-19T00:00:00"/>
    <s v="15h00"/>
    <m/>
    <x v="2"/>
    <s v="Oui"/>
    <m/>
    <s v="Femme"/>
    <n v="66"/>
  </r>
  <r>
    <s v="191219-024"/>
    <n v="2"/>
    <s v="Mont-Saint-Hilaire"/>
    <d v="2019-12-19T00:00:00"/>
    <d v="2019-12-19T00:00:00"/>
    <s v="14h38"/>
    <s v="DPJ/CAFE"/>
    <x v="0"/>
    <s v="Non"/>
    <m/>
    <s v="Homme"/>
    <n v="14"/>
  </r>
  <r>
    <s v="191213-023"/>
    <n v="2"/>
    <s v="Mont-Saint-Hilaire"/>
    <d v="2019-12-13T00:00:00"/>
    <d v="2019-12-13T00:00:00"/>
    <s v="16h17"/>
    <s v="ACCÈS"/>
    <x v="2"/>
    <s v="Oui"/>
    <n v="28"/>
    <s v="Homme"/>
    <n v="32"/>
  </r>
  <r>
    <s v="191210-011a"/>
    <n v="2"/>
    <s v="Mont-Saint-Hilaire"/>
    <d v="2019-12-11T00:00:00"/>
    <d v="2019-12-11T00:00:00"/>
    <s v="10h45"/>
    <s v="ACCÈS"/>
    <x v="0"/>
    <s v="Non"/>
    <m/>
    <s v="Femme"/>
    <n v="37"/>
  </r>
  <r>
    <s v="191206-014"/>
    <n v="2"/>
    <s v="Mont-Saint-Hilaire"/>
    <d v="2019-12-06T00:00:00"/>
    <d v="2019-12-06T00:00:00"/>
    <s v="15h25"/>
    <s v="ACCÈS"/>
    <x v="0"/>
    <s v="Non"/>
    <m/>
    <s v="Femme"/>
    <n v="54"/>
  </r>
  <r>
    <s v="191205-022"/>
    <n v="2"/>
    <s v="Mont-Saint-Hilaire"/>
    <d v="2019-12-05T00:00:00"/>
    <d v="2019-12-05T00:00:00"/>
    <s v="13h10"/>
    <s v="DPJ/CAFE"/>
    <x v="2"/>
    <s v="Oui"/>
    <n v="34"/>
    <s v="Femme"/>
    <n v="15"/>
  </r>
  <r>
    <s v="191205-033"/>
    <n v="2"/>
    <s v="Mont-Saint-Hilaire"/>
    <d v="2019-12-05T00:00:00"/>
    <d v="2019-12-05T00:00:00"/>
    <s v="16h40"/>
    <s v="DPJ/CAFE"/>
    <x v="5"/>
    <s v="Oui"/>
    <n v="30"/>
    <s v="Homme"/>
    <n v="16"/>
  </r>
  <r>
    <s v="191203-014"/>
    <n v="2"/>
    <s v="Mont-Saint-Hilaire"/>
    <d v="2019-12-03T00:00:00"/>
    <d v="2019-12-03T00:00:00"/>
    <s v="17h00"/>
    <s v="ACCÈS"/>
    <x v="2"/>
    <s v="Oui"/>
    <m/>
    <s v="Homme"/>
    <n v="40"/>
  </r>
  <r>
    <s v="191202-029"/>
    <n v="2"/>
    <s v="Mont-Saint-Hilaire"/>
    <d v="2019-12-02T00:00:00"/>
    <d v="2019-12-02T00:00:00"/>
    <s v="22h31"/>
    <s v="ACCÈS"/>
    <x v="0"/>
    <s v="Non"/>
    <m/>
    <s v="Homme"/>
    <n v="40"/>
  </r>
  <r>
    <s v="191129-010"/>
    <n v="2"/>
    <s v="Mont-Saint-Hilaire"/>
    <d v="2019-11-29T00:00:00"/>
    <d v="2019-11-29T00:00:00"/>
    <s v="13h10"/>
    <s v="DPJ/CAFE"/>
    <x v="0"/>
    <s v="Non"/>
    <m/>
    <s v="Homme"/>
    <n v="14"/>
  </r>
  <r>
    <s v="191126-014"/>
    <n v="2"/>
    <s v="Mont-Saint-Hilaire"/>
    <d v="2019-11-26T00:00:00"/>
    <d v="2019-11-26T00:00:00"/>
    <s v="14h49"/>
    <s v="DPJ/CAFE"/>
    <x v="1"/>
    <s v="Non"/>
    <m/>
    <s v="Homme"/>
    <n v="12"/>
  </r>
  <r>
    <s v="191126-022"/>
    <n v="2"/>
    <s v="Mont-Saint-Hilaire"/>
    <d v="2019-11-26T00:00:00"/>
    <d v="2019-11-26T00:00:00"/>
    <s v="17h20"/>
    <s v="ACCÈS"/>
    <x v="0"/>
    <s v="Non"/>
    <m/>
    <s v="Homme"/>
    <n v="32"/>
  </r>
  <r>
    <s v="191124-010"/>
    <n v="2"/>
    <s v="Mont-Saint-Hilaire"/>
    <d v="2019-11-24T00:00:00"/>
    <d v="2019-11-24T00:00:00"/>
    <s v="11h13"/>
    <s v="ACCÈS"/>
    <x v="1"/>
    <s v="Non"/>
    <m/>
    <s v="Homme"/>
    <n v="26"/>
  </r>
  <r>
    <s v="191122-021"/>
    <n v="2"/>
    <s v="Mont-Saint-Hilaire"/>
    <d v="2019-11-22T00:00:00"/>
    <d v="2019-11-22T00:00:00"/>
    <s v="16h45"/>
    <s v="ACCÈS"/>
    <x v="1"/>
    <s v="Non"/>
    <m/>
    <s v="Homme"/>
    <n v="59"/>
  </r>
  <r>
    <s v="191121-018"/>
    <n v="2"/>
    <s v="Mont-Saint-Hilaire"/>
    <d v="2019-11-21T00:00:00"/>
    <d v="2019-11-21T00:00:00"/>
    <m/>
    <s v="ACCÈS"/>
    <x v="0"/>
    <s v="Non"/>
    <m/>
    <s v="Femme"/>
    <n v="29"/>
  </r>
  <r>
    <s v="191117-015a"/>
    <n v="2"/>
    <s v="Mont-Saint-Hilaire"/>
    <d v="2019-11-17T00:00:00"/>
    <d v="2019-11-17T00:00:00"/>
    <s v="18h20"/>
    <s v="ACCÈS"/>
    <x v="1"/>
    <s v="Non"/>
    <m/>
    <s v="Homme"/>
    <n v="48"/>
  </r>
  <r>
    <s v="191112-005"/>
    <n v="2"/>
    <s v="Mont-Saint-Hilaire"/>
    <d v="2019-11-12T00:00:00"/>
    <d v="2019-11-12T00:00:00"/>
    <s v="07h16"/>
    <m/>
    <x v="3"/>
    <s v="Oui"/>
    <n v="42"/>
    <s v="Femme"/>
    <n v="18"/>
  </r>
  <r>
    <s v="191110-015"/>
    <n v="2"/>
    <s v="Mont-Saint-Hilaire"/>
    <d v="2019-11-10T00:00:00"/>
    <d v="2019-11-10T00:00:00"/>
    <s v="15h45"/>
    <s v="ACCÈS"/>
    <x v="0"/>
    <s v="Non"/>
    <m/>
    <s v="Homme"/>
    <n v="65"/>
  </r>
  <r>
    <s v="191107-002"/>
    <n v="2"/>
    <s v="Mont-Saint-Hilaire"/>
    <d v="2019-11-07T00:00:00"/>
    <d v="2019-11-07T00:00:00"/>
    <s v="00h17"/>
    <s v="ACCÈS"/>
    <x v="6"/>
    <s v="Non"/>
    <m/>
    <s v="Homme"/>
    <n v="32"/>
  </r>
  <r>
    <s v="191106-026"/>
    <n v="2"/>
    <s v="Mont-Saint-Hilaire"/>
    <d v="2019-11-06T00:00:00"/>
    <d v="2019-11-06T00:00:00"/>
    <s v="19h30"/>
    <s v="ACCÈS"/>
    <x v="0"/>
    <s v="Non"/>
    <m/>
    <s v="Homme"/>
    <n v="20"/>
  </r>
  <r>
    <s v="191102-029"/>
    <n v="2"/>
    <s v="Mont-Saint-Hilaire"/>
    <d v="2019-11-02T00:00:00"/>
    <d v="2019-11-02T00:00:00"/>
    <s v="01h30"/>
    <s v="ACCÈS"/>
    <x v="0"/>
    <s v="Non"/>
    <m/>
    <s v="Femme"/>
    <n v="21"/>
  </r>
  <r>
    <s v="191102-006"/>
    <n v="2"/>
    <s v="Mont-Saint-Hilaire"/>
    <d v="2019-11-02T00:00:00"/>
    <d v="2019-11-02T00:00:00"/>
    <s v="07h20"/>
    <s v="ACCÈS"/>
    <x v="0"/>
    <s v="Non"/>
    <m/>
    <s v="Homme"/>
    <n v="29"/>
  </r>
  <r>
    <s v="191028-024"/>
    <n v="2"/>
    <s v="Mont-Saint-Hilaire"/>
    <d v="2019-10-28T00:00:00"/>
    <d v="2019-10-28T00:00:00"/>
    <s v="18h00"/>
    <s v="DPJ/CAFE"/>
    <x v="2"/>
    <s v="Oui"/>
    <n v="25"/>
    <s v="Femme"/>
    <n v="14"/>
  </r>
  <r>
    <s v="191024-019"/>
    <n v="2"/>
    <s v="Mont-Saint-Hilaire"/>
    <d v="2019-10-24T00:00:00"/>
    <d v="2019-10-24T00:00:00"/>
    <s v="18h30"/>
    <m/>
    <x v="3"/>
    <s v="Oui"/>
    <n v="20"/>
    <s v="Femme"/>
    <n v="73"/>
  </r>
  <r>
    <s v="191023-009A"/>
    <n v="2"/>
    <s v="Mont-Saint-Hilaire"/>
    <d v="2019-10-23T00:00:00"/>
    <d v="2019-10-23T00:00:00"/>
    <s v="13h00"/>
    <s v="DPJ/CAFE"/>
    <x v="2"/>
    <s v="Oui"/>
    <n v="25"/>
    <s v="Femme"/>
    <n v="13"/>
  </r>
  <r>
    <s v="191022-032"/>
    <n v="2"/>
    <s v="Mont-Saint-Hilaire"/>
    <d v="2019-10-22T00:00:00"/>
    <d v="2019-10-22T00:00:00"/>
    <s v="20h13"/>
    <m/>
    <x v="1"/>
    <s v="Non"/>
    <m/>
    <s v="Homme"/>
    <n v="77"/>
  </r>
  <r>
    <s v="191019-032b"/>
    <n v="2"/>
    <s v="Mont-Saint-Hilaire"/>
    <d v="2019-10-19T00:00:00"/>
    <d v="2019-10-19T00:00:00"/>
    <s v="13h30"/>
    <s v="DPJ/CAFE"/>
    <x v="2"/>
    <s v="Oui"/>
    <n v="74"/>
    <s v="Homme"/>
    <n v="16"/>
  </r>
  <r>
    <s v="191019-031"/>
    <n v="2"/>
    <s v="Mont-Saint-Hilaire"/>
    <d v="2019-10-19T00:00:00"/>
    <d v="2019-10-19T00:00:00"/>
    <s v="18h12"/>
    <s v="CCPSHRR"/>
    <x v="6"/>
    <s v="Non"/>
    <m/>
    <s v="Homme"/>
    <n v="34"/>
  </r>
  <r>
    <s v="191018-003"/>
    <n v="2"/>
    <s v="Mont-Saint-Hilaire"/>
    <d v="2019-10-18T00:00:00"/>
    <d v="2019-10-18T00:00:00"/>
    <s v="03h45"/>
    <s v="CCPSHRR"/>
    <x v="5"/>
    <s v="Oui"/>
    <n v="30"/>
    <s v="Homme"/>
    <n v="55"/>
  </r>
  <r>
    <s v="191016-017"/>
    <n v="2"/>
    <s v="Mont-Saint-Hilaire"/>
    <d v="2019-10-16T00:00:00"/>
    <d v="2019-10-16T00:00:00"/>
    <s v="17h30"/>
    <s v="CCPSHRR"/>
    <x v="0"/>
    <s v="Non"/>
    <m/>
    <s v="Homme"/>
    <n v="55"/>
  </r>
  <r>
    <s v="191004-010"/>
    <n v="2"/>
    <s v="Mont-Saint-Hilaire"/>
    <d v="2019-10-14T00:00:00"/>
    <d v="2019-10-14T00:00:00"/>
    <s v="11h50"/>
    <m/>
    <x v="0"/>
    <s v="Non"/>
    <m/>
    <s v="Homme"/>
    <n v="47"/>
  </r>
  <r>
    <s v="191008-037"/>
    <n v="2"/>
    <s v="Mont-Saint-Hilaire"/>
    <d v="2019-10-08T00:00:00"/>
    <d v="2019-10-08T00:00:00"/>
    <s v="23h57"/>
    <s v="ACCÈS"/>
    <x v="0"/>
    <s v="Non"/>
    <m/>
    <s v="Homme"/>
    <n v="24"/>
  </r>
  <r>
    <s v="190924-021"/>
    <n v="2"/>
    <s v="Mont-Saint-Hilaire"/>
    <d v="2019-09-24T00:00:00"/>
    <d v="2019-09-24T00:00:00"/>
    <s v="15h30"/>
    <m/>
    <x v="3"/>
    <s v="Oui"/>
    <n v="25"/>
    <s v="Homme"/>
    <n v="14"/>
  </r>
  <r>
    <s v="190920-014"/>
    <n v="2"/>
    <s v="Mont-Saint-Hilaire"/>
    <d v="2019-09-20T00:00:00"/>
    <d v="2019-09-20T00:00:00"/>
    <s v="11h50"/>
    <s v="ACCÈS"/>
    <x v="1"/>
    <s v="Non"/>
    <m/>
    <s v="Femme"/>
    <n v="72"/>
  </r>
  <r>
    <s v="190909-028"/>
    <n v="2"/>
    <s v="Mont-Saint-Hilaire"/>
    <d v="2019-09-09T00:00:00"/>
    <d v="2019-09-09T00:00:00"/>
    <s v="16h09"/>
    <s v="DPJ/CAFE"/>
    <x v="0"/>
    <s v="Non"/>
    <m/>
    <s v="Femme"/>
    <n v="16"/>
  </r>
  <r>
    <s v="190908-018"/>
    <n v="2"/>
    <s v="Mont-Saint-Hilaire"/>
    <d v="2019-09-08T00:00:00"/>
    <d v="2019-09-08T00:00:00"/>
    <s v="20h29"/>
    <m/>
    <x v="2"/>
    <s v="Oui"/>
    <n v="28"/>
    <s v="Homme"/>
    <n v="29"/>
  </r>
  <r>
    <s v="190829-039"/>
    <n v="2"/>
    <s v="Mont-Saint-Hilaire"/>
    <d v="2019-08-29T00:00:00"/>
    <d v="2019-08-29T00:00:00"/>
    <s v="22h14"/>
    <m/>
    <x v="2"/>
    <s v="Oui"/>
    <n v="64"/>
    <s v="Homme"/>
    <n v="27"/>
  </r>
  <r>
    <s v="190823-020"/>
    <n v="2"/>
    <s v="Mont-Saint-Hilaire"/>
    <d v="2019-08-23T00:00:00"/>
    <d v="2019-08-23T00:00:00"/>
    <s v="15h40"/>
    <s v="DIVERS"/>
    <x v="2"/>
    <s v="Oui"/>
    <n v="52"/>
    <s v="Femme"/>
    <n v="16"/>
  </r>
  <r>
    <s v="190820-043"/>
    <n v="2"/>
    <s v="Mont-Saint-Hilaire"/>
    <d v="2019-08-20T00:00:00"/>
    <d v="2019-08-20T00:00:00"/>
    <s v="22h15"/>
    <s v="DPJ/CAFE"/>
    <x v="0"/>
    <s v="Non"/>
    <m/>
    <s v="Femme"/>
    <n v="15"/>
  </r>
  <r>
    <s v="190818-006"/>
    <n v="2"/>
    <s v="Mont-Saint-Hilaire"/>
    <d v="2019-08-19T00:00:00"/>
    <d v="2019-08-19T00:00:00"/>
    <s v="09h30"/>
    <m/>
    <x v="2"/>
    <s v="Oui"/>
    <n v="23"/>
    <s v="Femme"/>
    <n v="83"/>
  </r>
  <r>
    <s v="190815-007"/>
    <n v="2"/>
    <s v="Mont-Saint-Hilaire"/>
    <d v="2019-08-15T00:00:00"/>
    <d v="2019-08-15T00:00:00"/>
    <s v="10h30"/>
    <m/>
    <x v="2"/>
    <s v="Oui"/>
    <n v="78"/>
    <s v="Femme"/>
    <n v="42"/>
  </r>
  <r>
    <s v="190807-023"/>
    <n v="2"/>
    <s v="Mont-Saint-Hilaire"/>
    <d v="2019-08-07T00:00:00"/>
    <d v="2019-08-07T00:00:00"/>
    <s v="16h36"/>
    <m/>
    <x v="2"/>
    <s v="Oui"/>
    <n v="62"/>
    <s v="Femme"/>
    <n v="19"/>
  </r>
  <r>
    <s v="190804-021"/>
    <n v="2"/>
    <s v="Mont-Saint-Hilaire"/>
    <d v="2019-08-04T00:00:00"/>
    <d v="2019-08-04T00:00:00"/>
    <s v="19h36"/>
    <m/>
    <x v="3"/>
    <s v="Oui"/>
    <n v="24"/>
    <s v="Homme"/>
    <n v="82"/>
  </r>
  <r>
    <s v="190804-025"/>
    <n v="2"/>
    <s v="Mont-Saint-Hilaire"/>
    <d v="2019-08-04T00:00:00"/>
    <d v="2019-08-04T00:00:00"/>
    <s v="21h00"/>
    <m/>
    <x v="2"/>
    <s v="Oui"/>
    <n v="19"/>
    <s v="Homme"/>
    <n v="39"/>
  </r>
  <r>
    <s v="190802-032"/>
    <n v="2"/>
    <s v="Mont-Saint-Hilaire"/>
    <d v="2019-08-02T00:00:00"/>
    <d v="2019-08-02T00:00:00"/>
    <s v="23h30"/>
    <m/>
    <x v="2"/>
    <s v="Oui"/>
    <n v="19"/>
    <s v="Homme"/>
    <n v="93"/>
  </r>
  <r>
    <s v="190725-022"/>
    <n v="2"/>
    <s v="Mont-Saint-Hilaire"/>
    <d v="2019-07-25T00:00:00"/>
    <d v="2019-07-25T00:00:00"/>
    <s v="19h40"/>
    <m/>
    <x v="2"/>
    <s v="Oui"/>
    <n v="23"/>
    <s v="Homme"/>
    <n v="57"/>
  </r>
  <r>
    <s v="190725-003"/>
    <n v="2"/>
    <s v="Mont-Saint-Hilaire"/>
    <d v="2019-07-25T00:00:00"/>
    <d v="2019-07-25T00:00:00"/>
    <s v="8h45"/>
    <m/>
    <x v="2"/>
    <s v="Oui"/>
    <n v="24"/>
    <s v="Homme"/>
    <n v="20"/>
  </r>
  <r>
    <s v="190713-002"/>
    <n v="2"/>
    <s v="Mont-Saint-Hilaire"/>
    <d v="2019-07-13T00:00:00"/>
    <d v="2019-07-13T00:00:00"/>
    <s v="02H14"/>
    <m/>
    <x v="4"/>
    <s v="Oui"/>
    <n v="21"/>
    <s v="Femme"/>
    <n v="54"/>
  </r>
  <r>
    <s v="190713-003"/>
    <n v="2"/>
    <s v="Mont-Saint-Hilaire"/>
    <d v="2019-07-13T00:00:00"/>
    <d v="2019-07-13T00:00:00"/>
    <s v="03h30"/>
    <m/>
    <x v="3"/>
    <s v="Oui"/>
    <s v="?"/>
    <s v="Femme"/>
    <n v="60"/>
  </r>
  <r>
    <s v="190702-034"/>
    <n v="2"/>
    <s v="Mont-Saint-Hilaire"/>
    <d v="2019-07-02T00:00:00"/>
    <d v="2019-07-02T00:00:00"/>
    <m/>
    <m/>
    <x v="4"/>
    <s v="Non"/>
    <m/>
    <s v="Homme"/>
    <n v="33"/>
  </r>
  <r>
    <s v="190628-023"/>
    <n v="2"/>
    <s v="Mont-Saint-Hilaire"/>
    <d v="2019-06-28T00:00:00"/>
    <d v="2019-06-28T00:00:00"/>
    <s v="18h48"/>
    <m/>
    <x v="3"/>
    <s v="Oui"/>
    <n v="43"/>
    <s v="Femme"/>
    <n v="29"/>
  </r>
  <r>
    <s v="190625-016"/>
    <n v="2"/>
    <s v="Mont-Saint-Hilaire"/>
    <d v="2019-06-25T00:00:00"/>
    <d v="2019-06-25T00:00:00"/>
    <s v="15h45"/>
    <m/>
    <x v="1"/>
    <s v="Non"/>
    <m/>
    <s v="Homme"/>
    <n v="23"/>
  </r>
  <r>
    <s v="190625-023"/>
    <n v="2"/>
    <s v="Mont-Saint-Hilaire"/>
    <d v="2019-06-25T00:00:00"/>
    <d v="2019-06-25T00:00:00"/>
    <s v="18h07"/>
    <s v="DPJ/CAFE"/>
    <x v="1"/>
    <s v="Non"/>
    <m/>
    <s v="Homme"/>
    <n v="14"/>
  </r>
  <r>
    <s v="190621-027"/>
    <n v="2"/>
    <s v="Mont-Saint-Hilaire"/>
    <d v="2019-06-21T00:00:00"/>
    <d v="2019-06-21T00:00:00"/>
    <s v="18h26"/>
    <m/>
    <x v="2"/>
    <s v="Oui"/>
    <n v="25"/>
    <s v="Homme"/>
    <n v="90"/>
  </r>
  <r>
    <s v="190613-017"/>
    <n v="2"/>
    <s v="Mont-Saint-Hilaire"/>
    <d v="2019-06-13T00:00:00"/>
    <d v="2019-06-13T00:00:00"/>
    <s v="12H22"/>
    <m/>
    <x v="2"/>
    <s v="Oui"/>
    <n v="25"/>
    <s v="Femme"/>
    <n v="77"/>
  </r>
  <r>
    <n v="190612011"/>
    <n v="2"/>
    <s v="Mont-Saint-Hilaire"/>
    <d v="2019-06-12T00:00:00"/>
    <d v="2019-06-12T00:00:00"/>
    <s v="  ?"/>
    <m/>
    <x v="2"/>
    <s v="Oui"/>
    <n v="52"/>
    <s v="Femme"/>
    <n v="16"/>
  </r>
  <r>
    <s v="190603-008"/>
    <n v="2"/>
    <s v="Mont-Saint-Hilaire"/>
    <d v="2019-06-03T00:00:00"/>
    <d v="2019-06-03T00:00:00"/>
    <s v="10h58"/>
    <m/>
    <x v="2"/>
    <s v="Oui"/>
    <n v="20"/>
    <s v="Femme"/>
    <n v="44"/>
  </r>
  <r>
    <s v="190531-018"/>
    <n v="2"/>
    <s v="Mont-Saint-Hilaire"/>
    <d v="2019-05-31T00:00:00"/>
    <d v="2019-05-31T00:00:00"/>
    <s v="14h40"/>
    <s v="DPJ/CAFE"/>
    <x v="2"/>
    <s v="Oui"/>
    <n v="53"/>
    <s v="Femme"/>
    <n v="16"/>
  </r>
  <r>
    <s v="190531-020"/>
    <n v="2"/>
    <s v="Mont-Saint-Hilaire"/>
    <d v="2019-05-31T00:00:00"/>
    <d v="2019-05-31T00:00:00"/>
    <s v="15h15"/>
    <m/>
    <x v="5"/>
    <s v="Oui"/>
    <n v="39"/>
    <s v="Homme"/>
    <n v="75"/>
  </r>
  <r>
    <s v="190524-016"/>
    <n v="2"/>
    <s v="Mont-Saint-Hilaire"/>
    <d v="2019-05-24T00:00:00"/>
    <d v="2019-05-24T00:00:00"/>
    <s v="15h43"/>
    <s v="DPJ/CAFE"/>
    <x v="0"/>
    <s v="Non"/>
    <m/>
    <s v="Homme"/>
    <n v="12"/>
  </r>
  <r>
    <s v="190521-036"/>
    <n v="2"/>
    <s v="Mont-Saint-Hilaire"/>
    <d v="2019-05-21T00:00:00"/>
    <d v="2019-05-21T00:00:00"/>
    <s v="23h17"/>
    <s v="DPJ/CAFE"/>
    <x v="2"/>
    <s v="Oui"/>
    <n v="23"/>
    <s v="Femme"/>
    <n v="15"/>
  </r>
  <r>
    <s v="190517-034"/>
    <n v="2"/>
    <s v="Mont-Saint-Hilaire"/>
    <d v="2019-05-17T00:00:00"/>
    <d v="2019-05-17T00:00:00"/>
    <s v="21h20"/>
    <m/>
    <x v="2"/>
    <s v="Oui"/>
    <n v="50"/>
    <s v="Homme"/>
    <n v="32"/>
  </r>
  <r>
    <s v="190515-024"/>
    <n v="2"/>
    <s v="Mont-Saint-Hilaire"/>
    <d v="2019-05-15T00:00:00"/>
    <d v="2019-05-15T00:00:00"/>
    <s v="20h20"/>
    <m/>
    <x v="5"/>
    <s v="Oui"/>
    <n v="30"/>
    <s v="Homme"/>
    <n v="29"/>
  </r>
  <r>
    <s v="190514-001"/>
    <n v="2"/>
    <s v="Mont-Saint-Hilaire"/>
    <d v="2019-05-14T00:00:00"/>
    <d v="2019-05-14T00:00:00"/>
    <s v="00h30"/>
    <m/>
    <x v="3"/>
    <s v="Oui"/>
    <n v="40"/>
    <s v="Homme"/>
    <n v="55"/>
  </r>
  <r>
    <s v="190429-033A"/>
    <n v="2"/>
    <s v="Mont-Saint-Hilaire"/>
    <d v="2019-04-29T00:00:00"/>
    <d v="2019-04-29T00:00:00"/>
    <s v="21h40"/>
    <m/>
    <x v="2"/>
    <s v="Oui"/>
    <n v="25"/>
    <s v="Femme"/>
    <n v="39"/>
  </r>
  <r>
    <s v="190429-033"/>
    <n v="2"/>
    <s v="Mont-Saint-Hilaire"/>
    <d v="2019-04-29T00:00:00"/>
    <d v="2019-04-29T00:00:00"/>
    <s v="21h40"/>
    <m/>
    <x v="2"/>
    <s v="Oui"/>
    <n v="25"/>
    <s v="Homme"/>
    <n v="30"/>
  </r>
  <r>
    <s v="190426-008"/>
    <n v="2"/>
    <s v="Mont-Saint-Hilaire"/>
    <d v="2019-04-26T00:00:00"/>
    <d v="2019-04-26T00:00:00"/>
    <s v="11h56"/>
    <m/>
    <x v="2"/>
    <s v="Oui"/>
    <n v="65"/>
    <s v="Homme"/>
    <n v="48"/>
  </r>
  <r>
    <s v="190412-017"/>
    <n v="2"/>
    <s v="Mont-Saint-Hilaire"/>
    <d v="2019-04-12T00:00:00"/>
    <d v="2019-04-12T00:00:00"/>
    <s v="17h25"/>
    <m/>
    <x v="2"/>
    <s v="Oui"/>
    <n v="30"/>
    <s v="Femme"/>
    <n v="25"/>
  </r>
  <r>
    <s v="190403-019"/>
    <n v="2"/>
    <s v="Mont-Saint-Hilaire"/>
    <d v="2019-04-03T00:00:00"/>
    <d v="2019-04-03T00:00:00"/>
    <s v="17h24"/>
    <m/>
    <x v="5"/>
    <s v="Oui"/>
    <n v="60"/>
    <s v="Femme"/>
    <n v="90"/>
  </r>
  <r>
    <s v="190403-017"/>
    <n v="2"/>
    <s v="Mont-Saint-Hilaire"/>
    <d v="2019-04-03T00:00:00"/>
    <d v="2019-04-03T00:00:00"/>
    <s v="16h25"/>
    <s v="DIVERS"/>
    <x v="5"/>
    <s v="Oui"/>
    <m/>
    <s v="Homme"/>
    <n v="61"/>
  </r>
  <r>
    <s v="190331-008"/>
    <n v="2"/>
    <s v="Mont-Saint-Hilaire"/>
    <d v="2019-03-31T00:00:00"/>
    <d v="2019-03-31T00:00:00"/>
    <s v="17h00"/>
    <m/>
    <x v="2"/>
    <s v="Non"/>
    <m/>
    <s v="Homme"/>
    <n v="31"/>
  </r>
  <r>
    <s v="190324-006"/>
    <n v="2"/>
    <s v="Mont-Saint-Hilaire"/>
    <d v="2019-03-24T00:00:00"/>
    <d v="2019-03-24T00:00:00"/>
    <s v="10h00"/>
    <s v="DIVERS"/>
    <x v="1"/>
    <s v="Non"/>
    <m/>
    <s v="Femme"/>
    <n v="45"/>
  </r>
  <r>
    <s v="190322-001A"/>
    <n v="2"/>
    <s v="Mont-Saint-Hilaire"/>
    <d v="2019-03-22T00:00:00"/>
    <d v="2019-03-22T00:00:00"/>
    <s v="02h30"/>
    <m/>
    <x v="2"/>
    <s v="Oui"/>
    <n v="25"/>
    <s v="Homme"/>
    <n v="80"/>
  </r>
  <r>
    <s v="190122-001"/>
    <n v="2"/>
    <s v="Mont-Saint-Hilaire"/>
    <d v="2019-03-22T00:00:00"/>
    <d v="2019-03-22T00:00:00"/>
    <s v="02h30"/>
    <m/>
    <x v="5"/>
    <s v="Oui"/>
    <n v="25"/>
    <s v="Homme"/>
    <n v="80"/>
  </r>
  <r>
    <s v="190317-007"/>
    <n v="2"/>
    <s v="Mont-Saint-Hilaire"/>
    <d v="2019-03-17T00:00:00"/>
    <d v="2019-03-17T00:00:00"/>
    <s v="15h30"/>
    <m/>
    <x v="2"/>
    <s v="Oui"/>
    <n v="50"/>
    <s v="Femme"/>
    <n v="15"/>
  </r>
  <r>
    <s v="190316-001"/>
    <n v="2"/>
    <s v="Mont-Saint-Hilaire"/>
    <d v="2019-03-16T00:00:00"/>
    <d v="2019-03-16T00:00:00"/>
    <s v="02h11"/>
    <m/>
    <x v="5"/>
    <s v="Oui"/>
    <n v="33"/>
    <s v="Homme"/>
    <n v="23"/>
  </r>
  <r>
    <s v="190315-012"/>
    <n v="2"/>
    <s v="Mont-Saint-Hilaire"/>
    <d v="2019-03-15T00:00:00"/>
    <d v="2019-03-15T00:00:00"/>
    <s v="11h30"/>
    <m/>
    <x v="2"/>
    <s v="Oui"/>
    <n v="35"/>
    <s v="Femme"/>
    <n v="14"/>
  </r>
  <r>
    <s v="190311-023"/>
    <n v="2"/>
    <s v="Mont-Saint-Hilaire"/>
    <d v="2019-03-11T00:00:00"/>
    <d v="2019-03-11T00:00:00"/>
    <s v="23h30"/>
    <m/>
    <x v="2"/>
    <s v="Oui"/>
    <s v="?"/>
    <m/>
    <m/>
  </r>
  <r>
    <s v="190307-010"/>
    <n v="2"/>
    <s v="Mont-Saint-Hilaire"/>
    <d v="2019-03-07T00:00:00"/>
    <d v="2019-03-07T00:00:00"/>
    <s v="13h00"/>
    <m/>
    <x v="2"/>
    <s v="Oui"/>
    <n v="16"/>
    <s v="Femme"/>
    <n v="54"/>
  </r>
  <r>
    <s v="190206-026"/>
    <n v="2"/>
    <s v="Mont-Saint-Hilaire"/>
    <d v="2019-02-06T00:00:00"/>
    <d v="2019-02-06T00:00:00"/>
    <s v="16h00"/>
    <m/>
    <x v="5"/>
    <s v="Oui"/>
    <n v="22"/>
    <s v="Homme"/>
    <n v="61"/>
  </r>
  <r>
    <s v="190205-013"/>
    <n v="2"/>
    <s v="Mont-Saint-Hilaire"/>
    <d v="2019-02-05T00:00:00"/>
    <d v="2019-02-05T00:00:00"/>
    <s v="12h04"/>
    <m/>
    <x v="2"/>
    <s v="Oui"/>
    <s v="???"/>
    <s v="Femme"/>
    <n v="17"/>
  </r>
  <r>
    <s v="190124-010"/>
    <n v="2"/>
    <s v="Mont-Saint-Hilaire"/>
    <d v="2019-01-24T00:00:00"/>
    <d v="2019-01-24T00:00:00"/>
    <s v="11h00"/>
    <m/>
    <x v="0"/>
    <s v="Non"/>
    <m/>
    <s v="Homme"/>
    <n v="29"/>
  </r>
  <r>
    <s v="190119-002"/>
    <n v="2"/>
    <s v="Mont-Saint-Hilaire"/>
    <d v="2019-01-19T00:00:00"/>
    <d v="2019-01-19T00:00:00"/>
    <s v="01h18"/>
    <m/>
    <x v="2"/>
    <s v="Oui"/>
    <s v="43 mins"/>
    <s v="Femme"/>
    <n v="17"/>
  </r>
  <r>
    <s v="190118-028"/>
    <n v="2"/>
    <s v="Mont-Saint-Hilaire"/>
    <d v="2019-01-18T00:00:00"/>
    <d v="2019-01-18T00:00:00"/>
    <s v="21h45"/>
    <m/>
    <x v="2"/>
    <s v="Oui"/>
    <s v="38 mins"/>
    <s v="Homme"/>
    <n v="76"/>
  </r>
  <r>
    <s v="190111-021"/>
    <n v="2"/>
    <s v="Mont-Saint-Hilaire"/>
    <d v="2019-01-11T00:00:00"/>
    <d v="2019-01-11T00:00:00"/>
    <s v="23h04"/>
    <s v="DPJ/CAFE"/>
    <x v="2"/>
    <s v="Oui"/>
    <s v="45 mins"/>
    <s v="Femme"/>
    <n v="14"/>
  </r>
  <r>
    <s v="191220-033"/>
    <n v="2"/>
    <s v="Otterburn Park"/>
    <d v="2019-12-20T00:00:00"/>
    <d v="2019-12-20T00:00:00"/>
    <s v="21h10"/>
    <s v="DPJ/CAFE"/>
    <x v="2"/>
    <s v="Oui"/>
    <n v="29"/>
    <s v="Homme"/>
    <n v="17"/>
  </r>
  <r>
    <s v="191122-013"/>
    <n v="2"/>
    <s v="Otterburn Park"/>
    <d v="2019-11-22T00:00:00"/>
    <d v="2019-11-22T00:00:00"/>
    <s v="10h45"/>
    <s v="ACCÈS"/>
    <x v="0"/>
    <s v="Non"/>
    <m/>
    <s v="Femme"/>
    <n v="57"/>
  </r>
  <r>
    <s v="191122-004"/>
    <n v="2"/>
    <s v="Otterburn Park"/>
    <d v="2019-11-22T00:00:00"/>
    <d v="2019-11-22T00:00:00"/>
    <s v="08h35"/>
    <m/>
    <x v="3"/>
    <s v="Oui"/>
    <m/>
    <s v="Homme"/>
    <n v="29"/>
  </r>
  <r>
    <s v="190905-02"/>
    <n v="2"/>
    <s v="Otterburn Park"/>
    <d v="2019-09-05T00:00:00"/>
    <d v="2019-09-05T00:00:00"/>
    <s v="03h02"/>
    <m/>
    <x v="3"/>
    <s v="Oui"/>
    <n v="36"/>
    <s v="Homme"/>
    <n v="35"/>
  </r>
  <r>
    <s v="190811-002"/>
    <n v="2"/>
    <s v="Otterburn Park"/>
    <d v="2019-08-11T00:00:00"/>
    <d v="2019-08-11T00:00:00"/>
    <s v="01h58"/>
    <m/>
    <x v="2"/>
    <s v="Oui"/>
    <n v="15"/>
    <s v="Homme"/>
    <n v="17"/>
  </r>
  <r>
    <s v="190729-002"/>
    <n v="2"/>
    <s v="Otterburn Park"/>
    <d v="2019-07-29T00:00:00"/>
    <d v="2019-07-29T00:00:00"/>
    <s v="03h35"/>
    <s v="DPJ/CAFE"/>
    <x v="2"/>
    <s v="Oui"/>
    <n v="30"/>
    <s v="Femme"/>
    <n v="16"/>
  </r>
  <r>
    <s v="190727-027"/>
    <n v="2"/>
    <s v="Otterburn Park"/>
    <d v="2019-07-27T00:00:00"/>
    <d v="2019-07-27T00:00:00"/>
    <s v="21h05"/>
    <m/>
    <x v="1"/>
    <s v="Non"/>
    <m/>
    <s v="Femme"/>
    <n v="36"/>
  </r>
  <r>
    <s v="190722-030"/>
    <n v="2"/>
    <s v="Otterburn Park"/>
    <d v="2019-07-22T00:00:00"/>
    <d v="2019-07-22T00:00:00"/>
    <s v="21h56"/>
    <m/>
    <x v="2"/>
    <s v="Oui"/>
    <n v="27"/>
    <s v="Femme"/>
    <n v="13"/>
  </r>
  <r>
    <s v="190623-007"/>
    <n v="2"/>
    <s v="Otterburn Park"/>
    <d v="2019-06-23T00:00:00"/>
    <d v="2019-06-23T00:00:00"/>
    <s v="2H55"/>
    <m/>
    <x v="2"/>
    <s v="Oui"/>
    <n v="60"/>
    <s v="Homme"/>
    <n v="32"/>
  </r>
  <r>
    <s v="190622-004"/>
    <n v="2"/>
    <s v="Otterburn Park"/>
    <d v="2019-06-22T00:00:00"/>
    <d v="2019-06-22T00:00:00"/>
    <s v="7h20"/>
    <m/>
    <x v="2"/>
    <s v="Oui"/>
    <n v="40"/>
    <s v="Femme"/>
    <n v="55"/>
  </r>
  <r>
    <s v="190519-023"/>
    <n v="2"/>
    <s v="Otterburn Park"/>
    <d v="2019-05-19T00:00:00"/>
    <d v="2019-05-19T00:00:00"/>
    <s v="22h17"/>
    <m/>
    <x v="2"/>
    <s v="Oui"/>
    <n v="52"/>
    <s v="Femme"/>
    <n v="36"/>
  </r>
  <r>
    <s v="190507-002"/>
    <n v="2"/>
    <s v="Otterburn Park"/>
    <d v="2019-05-07T00:00:00"/>
    <d v="2019-05-07T00:00:00"/>
    <s v="05h45"/>
    <m/>
    <x v="2"/>
    <s v="Oui"/>
    <n v="20"/>
    <s v="Femme"/>
    <n v="57"/>
  </r>
  <r>
    <s v="190430-025"/>
    <n v="2"/>
    <s v="Otterburn Park"/>
    <d v="2019-04-30T00:00:00"/>
    <d v="2019-04-30T00:00:00"/>
    <s v="17h20"/>
    <m/>
    <x v="2"/>
    <s v="Oui"/>
    <n v="60"/>
    <s v="Femme"/>
    <n v="57"/>
  </r>
  <r>
    <s v="190407-004"/>
    <n v="2"/>
    <s v="Otterburn Park"/>
    <d v="2019-04-07T00:00:00"/>
    <d v="2019-04-07T00:00:00"/>
    <m/>
    <m/>
    <x v="2"/>
    <s v="Oui"/>
    <m/>
    <s v="Femme"/>
    <n v="55"/>
  </r>
  <r>
    <s v="190325-019"/>
    <n v="2"/>
    <s v="Otterburn Park"/>
    <d v="2019-03-25T00:00:00"/>
    <d v="2019-03-25T00:00:00"/>
    <s v="17h10"/>
    <m/>
    <x v="5"/>
    <s v="Oui"/>
    <n v="30"/>
    <s v="Homme"/>
    <n v="28"/>
  </r>
  <r>
    <s v="190322-020"/>
    <n v="2"/>
    <s v="Otterburn Park"/>
    <d v="2019-03-22T00:00:00"/>
    <d v="2019-03-22T00:00:00"/>
    <s v="17h40"/>
    <m/>
    <x v="3"/>
    <s v="Oui"/>
    <n v="60"/>
    <s v="Homme"/>
    <n v="59"/>
  </r>
  <r>
    <s v="190309-014"/>
    <n v="2"/>
    <s v="Otterburn Park"/>
    <d v="2019-03-09T00:00:00"/>
    <d v="2019-03-09T00:00:00"/>
    <s v="19h52"/>
    <m/>
    <x v="2"/>
    <s v="Oui"/>
    <n v="28"/>
    <s v="Homme"/>
    <n v="18"/>
  </r>
  <r>
    <s v="190227-040"/>
    <n v="2"/>
    <s v="Otterburn Park"/>
    <d v="2019-02-27T00:00:00"/>
    <d v="2019-02-27T00:00:00"/>
    <s v="19h05"/>
    <m/>
    <x v="2"/>
    <s v="Oui"/>
    <n v="115"/>
    <s v="Homme"/>
    <n v="38"/>
  </r>
  <r>
    <s v="191015-005"/>
    <n v="2"/>
    <s v="Otterburn Park"/>
    <d v="2019-01-15T00:00:00"/>
    <d v="2019-01-15T00:00:00"/>
    <s v="08h50"/>
    <m/>
    <x v="2"/>
    <s v="Oui"/>
    <s v="30 mins"/>
    <s v="Femme"/>
    <n v="11"/>
  </r>
  <r>
    <s v="190105-005"/>
    <n v="2"/>
    <s v="Otterburn Park"/>
    <d v="2019-01-05T00:00:00"/>
    <d v="2019-01-05T00:00:00"/>
    <s v="13h47"/>
    <m/>
    <x v="2"/>
    <s v="Oui"/>
    <s v="70 mins"/>
    <s v="Femme"/>
    <n v="54"/>
  </r>
  <r>
    <s v="191231-011"/>
    <n v="2"/>
    <s v="St-Basile-Le-Grand"/>
    <d v="2019-12-31T00:00:00"/>
    <d v="2019-12-31T00:00:00"/>
    <s v="12h47"/>
    <s v="ACCÈS"/>
    <x v="1"/>
    <s v="Non"/>
    <m/>
    <s v="Femme"/>
    <n v="59"/>
  </r>
  <r>
    <s v="191230-016"/>
    <n v="2"/>
    <s v="St-Basile-Le-Grand"/>
    <d v="2019-12-30T00:00:00"/>
    <d v="2019-12-30T00:00:00"/>
    <s v="19h58"/>
    <s v="ACCÈS"/>
    <x v="2"/>
    <s v="Oui"/>
    <n v="17"/>
    <s v="Femme"/>
    <n v="22"/>
  </r>
  <r>
    <s v="191230-009"/>
    <n v="2"/>
    <s v="St-Basile-Le-Grand"/>
    <d v="2019-12-30T00:00:00"/>
    <d v="2019-12-30T00:00:00"/>
    <s v="12h30"/>
    <s v="ACCÈS"/>
    <x v="0"/>
    <s v="Non"/>
    <m/>
    <s v="Homme"/>
    <n v="21"/>
  </r>
  <r>
    <s v="191225-011"/>
    <n v="2"/>
    <s v="St-Basile-Le-Grand"/>
    <d v="2019-12-25T00:00:00"/>
    <d v="2019-12-25T00:00:00"/>
    <s v="20h45"/>
    <s v="ACCÈS"/>
    <x v="2"/>
    <s v="Oui"/>
    <m/>
    <s v="Homme"/>
    <n v="21"/>
  </r>
  <r>
    <s v="191218-020a"/>
    <n v="2"/>
    <s v="St-Basile-Le-Grand"/>
    <d v="2019-12-18T00:00:00"/>
    <d v="2019-12-18T00:00:00"/>
    <s v="20h30"/>
    <m/>
    <x v="2"/>
    <s v="Oui"/>
    <n v="35"/>
    <s v="Femme"/>
    <n v="48"/>
  </r>
  <r>
    <s v="191210-026"/>
    <n v="2"/>
    <s v="St-Basile-Le-Grand"/>
    <d v="2019-12-10T00:00:00"/>
    <d v="2019-12-10T00:00:00"/>
    <s v="20h20"/>
    <s v="ACCÈS"/>
    <x v="1"/>
    <s v="Non"/>
    <s v=" "/>
    <s v="Homme"/>
    <n v="29"/>
  </r>
  <r>
    <s v="191207-021"/>
    <n v="2"/>
    <s v="St-Basile-Le-Grand"/>
    <d v="2019-12-07T00:00:00"/>
    <d v="2019-12-07T00:00:00"/>
    <s v="19h50"/>
    <s v="CCPSHRR"/>
    <x v="0"/>
    <s v="Non"/>
    <m/>
    <s v="Homme"/>
    <n v="28"/>
  </r>
  <r>
    <s v="191203-023a"/>
    <n v="2"/>
    <s v="St-Basile-Le-Grand"/>
    <d v="2019-12-03T00:00:00"/>
    <d v="2019-12-03T00:00:00"/>
    <s v="23h00"/>
    <s v="DPJ/CAFE"/>
    <x v="0"/>
    <s v="Non"/>
    <m/>
    <s v="Homme"/>
    <n v="17"/>
  </r>
  <r>
    <s v="191129-007"/>
    <n v="2"/>
    <s v="St-Basile-Le-Grand"/>
    <d v="2019-11-29T00:00:00"/>
    <d v="2019-11-29T00:00:00"/>
    <s v="11h18"/>
    <s v="ACCÈS"/>
    <x v="0"/>
    <s v="Non"/>
    <m/>
    <s v="Homme"/>
    <n v="26"/>
  </r>
  <r>
    <s v="191121-004"/>
    <n v="2"/>
    <s v="St-Basile-Le-Grand"/>
    <d v="2019-11-21T00:00:00"/>
    <d v="2019-11-21T00:00:00"/>
    <s v="07h54"/>
    <s v="ACCÈS"/>
    <x v="2"/>
    <s v="Oui"/>
    <n v="70"/>
    <s v="Femme"/>
    <n v="46"/>
  </r>
  <r>
    <s v="191110-16"/>
    <n v="2"/>
    <s v="St-Basile-Le-Grand"/>
    <d v="2019-11-10T00:00:00"/>
    <d v="2019-11-10T00:00:00"/>
    <s v="15h23"/>
    <s v="ACCÈS"/>
    <x v="2"/>
    <s v="Oui"/>
    <n v="47"/>
    <s v="Homme"/>
    <n v="87"/>
  </r>
  <r>
    <s v="191108-015"/>
    <n v="2"/>
    <s v="St-Basile-Le-Grand"/>
    <d v="2019-11-08T00:00:00"/>
    <d v="2019-11-08T00:00:00"/>
    <s v="15H21"/>
    <s v="ACCÈS"/>
    <x v="1"/>
    <s v="Non"/>
    <m/>
    <s v="Femme"/>
    <n v="45"/>
  </r>
  <r>
    <s v="191103-011"/>
    <n v="2"/>
    <s v="St-Basile-Le-Grand"/>
    <d v="2019-11-03T00:00:00"/>
    <d v="2019-11-03T00:00:00"/>
    <s v="12h15"/>
    <s v="ACCÈS"/>
    <x v="7"/>
    <s v="Non"/>
    <m/>
    <s v="Femme"/>
    <n v="35"/>
  </r>
  <r>
    <s v="191102-012"/>
    <n v="2"/>
    <s v="St-Basile-Le-Grand"/>
    <d v="2019-11-02T00:00:00"/>
    <d v="2019-11-02T00:00:00"/>
    <s v="11h30"/>
    <s v="DPJ/CAFE"/>
    <x v="9"/>
    <s v="Non"/>
    <m/>
    <s v="Homme"/>
    <n v="9"/>
  </r>
  <r>
    <s v="191027-005"/>
    <n v="2"/>
    <s v="St-Basile-Le-Grand"/>
    <d v="2019-10-27T00:00:00"/>
    <d v="2019-10-27T00:00:00"/>
    <s v="01h28"/>
    <s v="ACCÈS"/>
    <x v="0"/>
    <s v="Non"/>
    <m/>
    <s v="Homme"/>
    <n v="29"/>
  </r>
  <r>
    <s v="191016-021"/>
    <n v="2"/>
    <s v="St-Basile-Le-Grand"/>
    <d v="2019-10-16T00:00:00"/>
    <d v="2019-10-16T00:00:00"/>
    <s v="17h45"/>
    <s v="ACCÈS"/>
    <x v="2"/>
    <s v="Oui"/>
    <n v="43"/>
    <s v="Homme"/>
    <n v="49"/>
  </r>
  <r>
    <s v="191011-033"/>
    <n v="2"/>
    <s v="St-Basile-Le-Grand"/>
    <d v="2019-10-11T00:00:00"/>
    <d v="2019-10-11T00:00:00"/>
    <s v="18h05"/>
    <s v="ACCÈS"/>
    <x v="1"/>
    <s v="Non"/>
    <m/>
    <s v="Homme"/>
    <n v="58"/>
  </r>
  <r>
    <s v="191010-010"/>
    <n v="2"/>
    <s v="St-Basile-Le-Grand"/>
    <d v="2019-10-10T00:00:00"/>
    <d v="2019-10-10T00:00:00"/>
    <s v="10h15"/>
    <s v="ACCÈS"/>
    <x v="0"/>
    <s v="Non"/>
    <m/>
    <s v="Homme"/>
    <n v="33"/>
  </r>
  <r>
    <s v="191006-017"/>
    <n v="2"/>
    <s v="St-Basile-Le-Grand"/>
    <d v="2019-10-06T00:00:00"/>
    <d v="2019-10-06T00:00:00"/>
    <s v="19h15"/>
    <m/>
    <x v="3"/>
    <s v="Oui"/>
    <n v="23"/>
    <s v="Femme"/>
    <n v="76"/>
  </r>
  <r>
    <s v="190930-028"/>
    <n v="2"/>
    <s v="St-Basile-Le-Grand"/>
    <d v="2019-09-30T00:00:00"/>
    <d v="2019-09-30T00:00:00"/>
    <s v="18h30"/>
    <m/>
    <x v="5"/>
    <s v="Oui"/>
    <m/>
    <s v="Homme"/>
    <n v="18"/>
  </r>
  <r>
    <s v="190914-030"/>
    <n v="2"/>
    <s v="St-Basile-Le-Grand"/>
    <d v="2019-09-14T00:00:00"/>
    <d v="2019-09-14T00:00:00"/>
    <s v="19h19"/>
    <s v="DPJ/CAFE"/>
    <x v="0"/>
    <s v="Non"/>
    <m/>
    <s v="Femme"/>
    <n v="16"/>
  </r>
  <r>
    <s v="190913-007"/>
    <n v="2"/>
    <s v="St-Basile-Le-Grand"/>
    <d v="2019-09-13T00:00:00"/>
    <d v="2019-09-13T00:00:00"/>
    <s v="16h49"/>
    <s v="ACCÈS"/>
    <x v="0"/>
    <s v="Non"/>
    <m/>
    <s v="Homme"/>
    <n v="33"/>
  </r>
  <r>
    <s v="190911-019"/>
    <n v="2"/>
    <s v="St-Basile-Le-Grand"/>
    <d v="2019-09-11T00:00:00"/>
    <d v="2019-09-11T00:00:00"/>
    <s v="18h35"/>
    <s v="ACCÈS"/>
    <x v="0"/>
    <s v="Non"/>
    <m/>
    <s v="Femme"/>
    <n v="43"/>
  </r>
  <r>
    <s v="190906-002"/>
    <n v="2"/>
    <s v="St-Basile-Le-Grand"/>
    <d v="2019-09-06T00:00:00"/>
    <d v="2019-09-06T00:00:00"/>
    <s v="05h15"/>
    <m/>
    <x v="7"/>
    <s v="Oui"/>
    <n v="44"/>
    <s v="Femme"/>
    <n v="89"/>
  </r>
  <r>
    <s v="190828-003"/>
    <n v="2"/>
    <s v="St-Basile-Le-Grand"/>
    <d v="2019-08-28T00:00:00"/>
    <d v="2019-08-28T00:00:00"/>
    <s v="10H05"/>
    <m/>
    <x v="2"/>
    <s v="Oui"/>
    <n v="20"/>
    <s v="Femme"/>
    <n v="57"/>
  </r>
  <r>
    <s v="190826-002"/>
    <n v="2"/>
    <s v="St-Basile-Le-Grand"/>
    <d v="2019-08-26T00:00:00"/>
    <d v="2019-08-26T00:00:00"/>
    <s v="01h10"/>
    <s v="DPJ/CAFE"/>
    <x v="1"/>
    <s v="Non"/>
    <m/>
    <s v="Homme"/>
    <n v="15"/>
  </r>
  <r>
    <s v="190812-010"/>
    <n v="2"/>
    <s v="St-Basile-Le-Grand"/>
    <d v="2019-08-12T00:00:00"/>
    <d v="2019-08-12T00:00:00"/>
    <s v="12h12"/>
    <m/>
    <x v="2"/>
    <s v="Oui"/>
    <n v="68"/>
    <s v="Homme"/>
    <n v="57"/>
  </r>
  <r>
    <s v="190804-011"/>
    <n v="2"/>
    <s v="St-Basile-Le-Grand"/>
    <d v="2019-08-04T00:00:00"/>
    <d v="2019-08-04T00:00:00"/>
    <s v="12h07"/>
    <m/>
    <x v="2"/>
    <s v="Oui"/>
    <n v="58"/>
    <s v="Femme"/>
    <n v="58"/>
  </r>
  <r>
    <s v="190719-019"/>
    <n v="2"/>
    <s v="St-Basile-Le-Grand"/>
    <d v="2019-07-19T00:00:00"/>
    <d v="2019-07-19T00:00:00"/>
    <s v="14h00"/>
    <m/>
    <x v="0"/>
    <s v="Oui"/>
    <m/>
    <s v="Homme"/>
    <n v="23"/>
  </r>
  <r>
    <s v="190719-034"/>
    <n v="2"/>
    <s v="St-Basile-Le-Grand"/>
    <d v="2019-07-19T00:00:00"/>
    <d v="2019-07-19T00:00:00"/>
    <s v="20h54"/>
    <m/>
    <x v="6"/>
    <s v="Oui"/>
    <n v="19"/>
    <s v="Homme"/>
    <n v="28"/>
  </r>
  <r>
    <s v="190716-028"/>
    <n v="2"/>
    <s v="St-Basile-Le-Grand"/>
    <d v="2019-07-16T00:00:00"/>
    <d v="2019-07-16T00:00:00"/>
    <s v="17h00"/>
    <m/>
    <x v="2"/>
    <s v="Oui"/>
    <n v="30"/>
    <s v="Femme"/>
    <n v="57"/>
  </r>
  <r>
    <s v="190710-014"/>
    <n v="2"/>
    <s v="St-Basile-Le-Grand"/>
    <d v="2019-07-10T00:00:00"/>
    <d v="2019-07-10T00:00:00"/>
    <s v="13h08"/>
    <m/>
    <x v="2"/>
    <s v="Oui"/>
    <n v="28"/>
    <s v="Homme"/>
    <n v="52"/>
  </r>
  <r>
    <s v="190605-007"/>
    <n v="2"/>
    <s v="St-Basile-Le-Grand"/>
    <d v="2019-06-05T00:00:00"/>
    <d v="2019-06-05T00:00:00"/>
    <s v="05h12"/>
    <m/>
    <x v="2"/>
    <s v="Oui"/>
    <n v="25"/>
    <s v="Femme"/>
    <n v="54"/>
  </r>
  <r>
    <s v="190603-018"/>
    <n v="2"/>
    <s v="St-Basile-Le-Grand"/>
    <d v="2019-06-03T00:00:00"/>
    <d v="2019-06-03T00:00:00"/>
    <s v="16h19"/>
    <m/>
    <x v="3"/>
    <s v="Oui"/>
    <s v=" "/>
    <s v="Femme"/>
    <n v="18"/>
  </r>
  <r>
    <s v="190522-027"/>
    <n v="2"/>
    <s v="St-Basile-Le-Grand"/>
    <d v="2019-05-22T00:00:00"/>
    <d v="2019-05-22T00:00:00"/>
    <s v="20h30"/>
    <s v="DPJ/CAFE"/>
    <x v="0"/>
    <s v="Non"/>
    <m/>
    <s v="Femme"/>
    <n v="12"/>
  </r>
  <r>
    <s v="190505-019"/>
    <n v="2"/>
    <s v="St-Basile-Le-Grand"/>
    <d v="2019-05-05T00:00:00"/>
    <d v="2019-05-05T00:00:00"/>
    <s v="21h11"/>
    <s v="CCPSHRR"/>
    <x v="0"/>
    <s v="Non"/>
    <m/>
    <s v="Femme"/>
    <n v="46"/>
  </r>
  <r>
    <s v="190501-030"/>
    <n v="2"/>
    <s v="St-Basile-Le-Grand"/>
    <d v="2019-05-01T00:00:00"/>
    <d v="2019-05-01T00:00:00"/>
    <s v="19h25"/>
    <s v="CCPSHRR"/>
    <x v="3"/>
    <s v="Oui"/>
    <n v="33"/>
    <s v="Femme"/>
    <n v="18"/>
  </r>
  <r>
    <s v="190501-002"/>
    <n v="2"/>
    <s v="St-Basile-Le-Grand"/>
    <d v="2019-05-01T00:00:00"/>
    <d v="2019-05-01T00:00:00"/>
    <s v="03h00"/>
    <s v="CCPSHRR"/>
    <x v="7"/>
    <s v="Non"/>
    <m/>
    <s v="Homme"/>
    <n v="18"/>
  </r>
  <r>
    <s v="190429-024"/>
    <n v="2"/>
    <s v="St-Basile-Le-Grand"/>
    <d v="2019-04-29T00:00:00"/>
    <d v="2019-04-29T00:00:00"/>
    <s v="17h55"/>
    <m/>
    <x v="2"/>
    <s v="Oui"/>
    <s v="?"/>
    <s v="Femme"/>
    <n v="57"/>
  </r>
  <r>
    <s v="190426-022"/>
    <n v="2"/>
    <s v="St-Basile-Le-Grand"/>
    <d v="2019-04-26T00:00:00"/>
    <d v="2019-04-26T00:00:00"/>
    <s v="19h08"/>
    <m/>
    <x v="2"/>
    <s v="Oui"/>
    <s v="?"/>
    <s v="Homme"/>
    <n v="79"/>
  </r>
  <r>
    <s v="190419-016"/>
    <n v="2"/>
    <s v="St-Basile-Le-Grand"/>
    <d v="2019-04-19T00:00:00"/>
    <d v="2019-04-19T00:00:00"/>
    <s v="16h30"/>
    <m/>
    <x v="2"/>
    <s v="Oui"/>
    <n v="94"/>
    <s v="Homme"/>
    <n v="34"/>
  </r>
  <r>
    <s v="190410-022"/>
    <n v="2"/>
    <s v="St-Basile-Le-Grand"/>
    <d v="2019-04-10T00:00:00"/>
    <d v="2019-04-10T00:00:00"/>
    <s v="19h00"/>
    <m/>
    <x v="2"/>
    <s v="Oui"/>
    <n v="25"/>
    <s v="Homme"/>
    <n v="26"/>
  </r>
  <r>
    <s v="190331-006"/>
    <n v="2"/>
    <s v="St-Basile-Le-Grand"/>
    <d v="2019-03-31T00:00:00"/>
    <d v="2019-03-31T00:00:00"/>
    <s v="15h10"/>
    <s v="DPJ/CAFE"/>
    <x v="0"/>
    <s v="Non"/>
    <m/>
    <s v="Homme"/>
    <n v="9"/>
  </r>
  <r>
    <s v="190320-011"/>
    <n v="2"/>
    <s v="St-Basile-Le-Grand"/>
    <d v="2019-03-20T00:00:00"/>
    <d v="2019-03-20T00:00:00"/>
    <s v="12h06"/>
    <m/>
    <x v="2"/>
    <s v="Oui"/>
    <n v="63"/>
    <s v="Femme"/>
    <n v="34"/>
  </r>
  <r>
    <s v="190320-022"/>
    <n v="2"/>
    <s v="St-Basile-Le-Grand"/>
    <d v="2019-03-20T00:00:00"/>
    <d v="2019-03-20T00:00:00"/>
    <s v="19h35"/>
    <m/>
    <x v="5"/>
    <s v="Oui"/>
    <n v="65"/>
    <s v="Femme"/>
    <n v="63"/>
  </r>
  <r>
    <s v="190318-001"/>
    <n v="2"/>
    <s v="St-Basile-Le-Grand"/>
    <d v="2019-03-18T00:00:00"/>
    <d v="2019-03-18T00:00:00"/>
    <s v="03h07"/>
    <m/>
    <x v="2"/>
    <s v="Oui"/>
    <n v="37"/>
    <s v="Femme"/>
    <n v="68"/>
  </r>
  <r>
    <s v="190315-011"/>
    <n v="2"/>
    <s v="St-Basile-Le-Grand"/>
    <d v="2019-03-15T00:00:00"/>
    <d v="2019-03-15T00:00:00"/>
    <s v="11h41"/>
    <m/>
    <x v="3"/>
    <s v="Oui"/>
    <n v="55"/>
    <s v="Femme"/>
    <n v="34"/>
  </r>
  <r>
    <s v="190311-005"/>
    <n v="2"/>
    <s v="St-Basile-Le-Grand"/>
    <d v="2019-03-11T00:00:00"/>
    <d v="2019-03-11T00:00:00"/>
    <s v="08h00"/>
    <m/>
    <x v="3"/>
    <s v="Oui"/>
    <m/>
    <s v="Homme"/>
    <n v="54"/>
  </r>
  <r>
    <s v="190227-045"/>
    <n v="2"/>
    <s v="St-Basile-Le-Grand"/>
    <d v="2019-02-27T00:00:00"/>
    <d v="2019-02-27T00:00:00"/>
    <s v="12h00"/>
    <m/>
    <x v="0"/>
    <s v="Oui"/>
    <n v="180"/>
    <s v="Homme"/>
    <n v="20"/>
  </r>
  <r>
    <s v="190211-016"/>
    <n v="2"/>
    <s v="St-Basile-Le-Grand"/>
    <d v="2019-02-11T00:00:00"/>
    <d v="2019-02-11T00:00:00"/>
    <s v="10h30"/>
    <s v="CCPSHRR"/>
    <x v="0"/>
    <s v="Non"/>
    <m/>
    <s v="Femme"/>
    <n v="16"/>
  </r>
  <r>
    <s v="190210-026"/>
    <n v="2"/>
    <s v="St-Basile-Le-Grand"/>
    <d v="2019-02-10T00:00:00"/>
    <d v="2019-02-10T00:00:00"/>
    <s v="22h00"/>
    <m/>
    <x v="2"/>
    <s v="Oui"/>
    <n v="54"/>
    <s v="Femme"/>
    <n v="17"/>
  </r>
  <r>
    <s v="190204-016"/>
    <n v="2"/>
    <s v="St-Basile-Le-Grand"/>
    <d v="2019-02-04T00:00:00"/>
    <d v="2019-02-04T00:00:00"/>
    <s v="13h22"/>
    <m/>
    <x v="2"/>
    <s v="Oui"/>
    <n v="22"/>
    <s v="Femme"/>
    <n v="18"/>
  </r>
  <r>
    <s v="190117-019"/>
    <n v="2"/>
    <s v="St-Basile-Le-Grand"/>
    <d v="2019-01-17T00:00:00"/>
    <d v="2019-01-17T00:00:00"/>
    <s v="16h45"/>
    <m/>
    <x v="2"/>
    <s v="Oui"/>
    <s v="25 mins"/>
    <s v="Femme"/>
    <n v="39"/>
  </r>
  <r>
    <s v="190108-011"/>
    <n v="2"/>
    <s v="St-Basile-Le-Grand"/>
    <d v="2019-01-08T00:00:00"/>
    <d v="2019-01-08T00:00:00"/>
    <s v="17h01"/>
    <m/>
    <x v="2"/>
    <s v="Oui"/>
    <s v="?"/>
    <s v="Femme"/>
    <n v="22"/>
  </r>
  <r>
    <s v="190101-029"/>
    <n v="2"/>
    <s v="St-Basile-Le-Grand"/>
    <d v="2019-01-01T00:00:00"/>
    <d v="2019-01-01T00:00:00"/>
    <s v="21h49"/>
    <m/>
    <x v="2"/>
    <s v="Oui"/>
    <s v=" 39 mins"/>
    <s v="Femme"/>
    <n v="21"/>
  </r>
  <r>
    <s v="191124-006"/>
    <n v="2"/>
    <s v="St-Jean-Baptiste"/>
    <d v="2019-11-24T00:00:00"/>
    <d v="2019-11-24T00:00:00"/>
    <s v="09h20"/>
    <s v="CCPSHRR"/>
    <x v="7"/>
    <s v="Non"/>
    <m/>
    <s v="Homme"/>
    <n v="20"/>
  </r>
  <r>
    <s v="191122-003"/>
    <n v="2"/>
    <s v="St-Jean-Baptiste"/>
    <d v="2019-11-22T00:00:00"/>
    <d v="2019-11-22T00:00:00"/>
    <s v="07h00"/>
    <s v="ACCÈS"/>
    <x v="0"/>
    <s v="Non"/>
    <m/>
    <s v="Femme"/>
    <n v="43"/>
  </r>
  <r>
    <s v="191010-006"/>
    <n v="2"/>
    <s v="St-Jean-Baptiste"/>
    <d v="2019-10-10T00:00:00"/>
    <d v="2019-10-10T00:00:00"/>
    <s v="08h18"/>
    <s v="CCPSHRR"/>
    <x v="2"/>
    <s v="Oui"/>
    <n v="20"/>
    <s v="Homme"/>
    <n v="73"/>
  </r>
  <r>
    <s v="190822-031"/>
    <n v="2"/>
    <s v="St-Jean-Baptiste"/>
    <d v="2019-08-22T00:00:00"/>
    <d v="2019-08-22T00:00:00"/>
    <s v="11h30"/>
    <m/>
    <x v="5"/>
    <s v="Oui"/>
    <n v="15"/>
    <s v="Homme"/>
    <n v="33"/>
  </r>
  <r>
    <s v="190718-026"/>
    <n v="2"/>
    <s v="St-Jean-Baptiste"/>
    <d v="2019-07-18T00:00:00"/>
    <d v="2019-07-18T00:00:00"/>
    <s v="17h35"/>
    <m/>
    <x v="2"/>
    <s v="Oui"/>
    <n v="15"/>
    <s v="Homme"/>
    <n v="63"/>
  </r>
  <r>
    <s v="190717-044"/>
    <n v="2"/>
    <s v="St-Jean-Baptiste"/>
    <d v="2019-07-17T00:00:00"/>
    <d v="2019-07-17T00:00:00"/>
    <s v="23h03"/>
    <m/>
    <x v="4"/>
    <s v="Oui"/>
    <n v="37"/>
    <s v="Homme"/>
    <n v="23"/>
  </r>
  <r>
    <s v="190709-002"/>
    <n v="2"/>
    <s v="St-Jean-Baptiste"/>
    <d v="2019-07-09T00:00:00"/>
    <d v="2019-07-09T00:00:00"/>
    <s v="07H40"/>
    <m/>
    <x v="2"/>
    <s v="Oui"/>
    <n v="16"/>
    <s v="Homme"/>
    <n v="22"/>
  </r>
  <r>
    <s v="190706-004"/>
    <n v="2"/>
    <s v="St-Jean-Baptiste"/>
    <d v="2019-07-06T00:00:00"/>
    <d v="2019-07-06T00:00:00"/>
    <s v="03H15"/>
    <m/>
    <x v="2"/>
    <s v="Oui"/>
    <n v="20"/>
    <s v="Homme"/>
    <n v="23"/>
  </r>
  <r>
    <s v="190702-001"/>
    <n v="2"/>
    <s v="St-Jean-Baptiste"/>
    <d v="2019-07-02T00:00:00"/>
    <d v="2019-07-02T00:00:00"/>
    <s v="02h00"/>
    <m/>
    <x v="3"/>
    <s v="Oui"/>
    <n v="32"/>
    <s v="Homme"/>
    <n v="23"/>
  </r>
  <r>
    <s v="190614-008"/>
    <n v="2"/>
    <s v="St-Jean-Baptiste"/>
    <d v="2019-06-14T00:00:00"/>
    <d v="2019-06-14T00:00:00"/>
    <s v="11h26"/>
    <m/>
    <x v="5"/>
    <s v="Oui"/>
    <n v="39"/>
    <s v="Homme"/>
    <n v="44"/>
  </r>
  <r>
    <s v="190610-034"/>
    <n v="2"/>
    <s v="St-Jean-Baptiste"/>
    <d v="2019-06-10T00:00:00"/>
    <d v="2019-06-10T00:00:00"/>
    <s v="03h38"/>
    <m/>
    <x v="2"/>
    <s v="Oui"/>
    <n v="40"/>
    <s v="Homme"/>
    <n v="27"/>
  </r>
  <r>
    <s v="190605-025"/>
    <n v="2"/>
    <s v="St-Jean-Baptiste"/>
    <d v="2019-06-05T00:00:00"/>
    <d v="2019-06-05T00:00:00"/>
    <s v="17h52"/>
    <m/>
    <x v="5"/>
    <s v="Oui"/>
    <n v="33"/>
    <s v="Homme"/>
    <n v="75"/>
  </r>
  <r>
    <s v="190518-022"/>
    <n v="2"/>
    <s v="St-Jean-Baptiste"/>
    <d v="2019-05-18T00:00:00"/>
    <d v="2019-05-18T00:00:00"/>
    <s v="23h00"/>
    <m/>
    <x v="6"/>
    <s v="Oui"/>
    <n v="38"/>
    <s v="Femme"/>
    <n v="47"/>
  </r>
  <r>
    <s v="190517-021"/>
    <n v="2"/>
    <s v="St-Jean-Baptiste"/>
    <d v="2019-05-17T00:00:00"/>
    <d v="2019-05-17T00:00:00"/>
    <s v="16h27"/>
    <m/>
    <x v="3"/>
    <s v="Oui"/>
    <n v="30"/>
    <s v="Femme"/>
    <n v="47"/>
  </r>
  <r>
    <s v="190510-010"/>
    <n v="2"/>
    <s v="St-Jean-Baptiste"/>
    <d v="2019-05-10T00:00:00"/>
    <d v="2019-05-10T00:00:00"/>
    <s v="10h15"/>
    <s v="DPJ/CAFE"/>
    <x v="1"/>
    <s v="Non"/>
    <m/>
    <s v="Homme"/>
    <n v="36"/>
  </r>
  <r>
    <s v="190419-021"/>
    <n v="2"/>
    <s v="St-Jean-Baptiste"/>
    <d v="2019-04-19T00:00:00"/>
    <d v="2019-04-19T00:00:00"/>
    <s v="22h55"/>
    <m/>
    <x v="3"/>
    <s v="Oui"/>
    <n v="55"/>
    <s v="Femme"/>
    <n v="44"/>
  </r>
  <r>
    <s v="190419-022"/>
    <n v="2"/>
    <s v="St-Jean-Baptiste"/>
    <d v="2019-04-19T00:00:00"/>
    <d v="2019-04-19T00:00:00"/>
    <s v="23h50"/>
    <s v="CCPSHRR"/>
    <x v="0"/>
    <s v="Non"/>
    <m/>
    <s v="Homme"/>
    <n v="41"/>
  </r>
  <r>
    <s v="190403-031"/>
    <n v="2"/>
    <s v="St-Jean-Baptiste"/>
    <d v="2019-04-03T00:00:00"/>
    <d v="2019-04-03T00:00:00"/>
    <s v="21h27"/>
    <s v="DIVERS"/>
    <x v="0"/>
    <s v="Non"/>
    <m/>
    <s v="Homme"/>
    <n v="14"/>
  </r>
  <r>
    <s v="191127-021"/>
    <n v="2"/>
    <s v="St-Mathieu-de-Beloeil"/>
    <d v="2019-11-27T00:00:00"/>
    <d v="2019-11-27T00:00:00"/>
    <s v="17h15"/>
    <m/>
    <x v="2"/>
    <s v="Oui"/>
    <n v="40"/>
    <s v="Homme"/>
    <n v="61"/>
  </r>
  <r>
    <s v="190908-002"/>
    <n v="2"/>
    <s v="St-Mathieu-de-Beloeil"/>
    <d v="2019-09-08T00:00:00"/>
    <d v="2019-09-08T00:00:00"/>
    <s v="03h30"/>
    <m/>
    <x v="2"/>
    <s v="Oui"/>
    <n v="31"/>
    <s v="Homme"/>
    <n v="18"/>
  </r>
  <r>
    <s v="190904-017"/>
    <n v="2"/>
    <s v="St-Mathieu-de-Beloeil"/>
    <d v="2019-09-04T00:00:00"/>
    <d v="2019-09-04T00:00:00"/>
    <s v="15h35"/>
    <m/>
    <x v="5"/>
    <s v="Oui"/>
    <n v="33"/>
    <s v="Homme"/>
    <n v="52"/>
  </r>
  <r>
    <s v="190825-005"/>
    <n v="2"/>
    <s v="St-Mathieu-de-Beloeil"/>
    <d v="2019-08-25T00:00:00"/>
    <d v="2019-08-25T00:00:00"/>
    <s v="10h10"/>
    <m/>
    <x v="2"/>
    <s v="Oui"/>
    <m/>
    <s v="Homme"/>
    <n v="15"/>
  </r>
  <r>
    <s v="190823-006"/>
    <n v="2"/>
    <s v="St-Mathieu-de-Beloeil"/>
    <d v="2019-08-23T00:00:00"/>
    <d v="2019-08-23T00:00:00"/>
    <s v="09h50"/>
    <s v="DPJ/CAFE"/>
    <x v="0"/>
    <s v="Non"/>
    <m/>
    <s v="Homme"/>
    <n v="15"/>
  </r>
  <r>
    <s v="190805-015"/>
    <n v="2"/>
    <s v="St-Mathieu-de-Beloeil"/>
    <d v="2019-08-05T00:00:00"/>
    <d v="2019-08-05T00:00:00"/>
    <s v="13h00"/>
    <m/>
    <x v="5"/>
    <s v="Oui"/>
    <n v="30"/>
    <s v="Homme"/>
    <n v="15"/>
  </r>
  <r>
    <s v="190726-004"/>
    <n v="2"/>
    <s v="St-Mathieu-de-Beloeil"/>
    <d v="2019-07-26T00:00:00"/>
    <d v="2019-07-26T00:00:00"/>
    <s v="08h45"/>
    <m/>
    <x v="2"/>
    <s v="Oui"/>
    <m/>
    <s v="Homme"/>
    <n v="17"/>
  </r>
  <r>
    <s v="190723-003"/>
    <n v="2"/>
    <s v="St-Mathieu-de-Beloeil"/>
    <d v="2019-07-23T00:00:00"/>
    <d v="2019-07-23T00:00:00"/>
    <s v="04h08"/>
    <m/>
    <x v="2"/>
    <s v="Oui"/>
    <m/>
    <s v="Homme"/>
    <n v="48"/>
  </r>
  <r>
    <s v="190705-040"/>
    <n v="2"/>
    <s v="St-Mathieu-de-Beloeil"/>
    <d v="2019-07-05T00:00:00"/>
    <d v="2019-07-05T00:00:00"/>
    <s v="23H42"/>
    <m/>
    <x v="2"/>
    <s v="Oui"/>
    <n v="39"/>
    <s v="Homme"/>
    <n v="41"/>
  </r>
  <r>
    <s v="190621-008"/>
    <n v="2"/>
    <s v="St-Mathieu-de-Beloeil"/>
    <d v="2019-06-21T00:00:00"/>
    <d v="2019-06-21T00:00:00"/>
    <s v="8h45"/>
    <s v="ACCÈS"/>
    <x v="0"/>
    <s v="Non"/>
    <m/>
    <s v="Homme"/>
    <n v="80"/>
  </r>
  <r>
    <s v="190604-001"/>
    <n v="2"/>
    <s v="St-Mathieu-de-Beloeil"/>
    <d v="2019-06-04T00:00:00"/>
    <d v="2019-06-04T00:00:00"/>
    <s v="00h19"/>
    <s v="ACCÈS"/>
    <x v="6"/>
    <s v="Non"/>
    <m/>
    <s v="Femme"/>
    <n v="16"/>
  </r>
  <r>
    <s v="190307-006"/>
    <n v="2"/>
    <s v="St-Mathieu-de-Beloeil"/>
    <d v="2019-03-07T00:00:00"/>
    <d v="2019-03-07T00:00:00"/>
    <s v="10h58"/>
    <m/>
    <x v="5"/>
    <s v="Oui"/>
    <n v="35"/>
    <s v="Homme"/>
    <n v="15"/>
  </r>
  <r>
    <s v="191128-002"/>
    <n v="3"/>
    <s v="Carignan"/>
    <d v="2019-11-28T00:00:00"/>
    <d v="2019-11-28T00:00:00"/>
    <s v="03h46"/>
    <s v="CCPSHRR"/>
    <x v="0"/>
    <s v="Non"/>
    <m/>
    <s v="Femme"/>
    <n v="19"/>
  </r>
  <r>
    <s v="191104-012"/>
    <n v="3"/>
    <s v="Carignan"/>
    <d v="2019-11-04T00:00:00"/>
    <d v="2019-11-04T00:00:00"/>
    <s v="11h56"/>
    <s v="DPJ/CAFE"/>
    <x v="9"/>
    <s v="Non"/>
    <m/>
    <s v="Homme"/>
    <n v="16"/>
  </r>
  <r>
    <s v="191027-004A"/>
    <n v="3"/>
    <s v="Carignan"/>
    <d v="2019-10-27T00:00:00"/>
    <d v="2019-10-27T00:00:00"/>
    <s v="01h50"/>
    <m/>
    <x v="2"/>
    <s v="Oui"/>
    <n v="27"/>
    <s v="Femme"/>
    <n v="33"/>
  </r>
  <r>
    <s v="191016-027"/>
    <n v="3"/>
    <s v="Carignan"/>
    <d v="2019-10-27T00:00:00"/>
    <d v="2019-10-27T00:00:00"/>
    <m/>
    <s v="CCPSHRR"/>
    <x v="0"/>
    <s v="Non"/>
    <m/>
    <s v="Homme"/>
    <n v="64"/>
  </r>
  <r>
    <s v="191016-019"/>
    <n v="3"/>
    <s v="Carignan"/>
    <d v="2019-10-16T00:00:00"/>
    <d v="2019-10-16T00:00:00"/>
    <s v="17h46"/>
    <s v="CCPSHRR"/>
    <x v="0"/>
    <s v="Non"/>
    <m/>
    <s v="Homme"/>
    <n v="26"/>
  </r>
  <r>
    <s v="191008-017"/>
    <n v="3"/>
    <s v="Carignan"/>
    <d v="2019-10-08T00:00:00"/>
    <d v="2019-10-08T00:00:00"/>
    <s v="13h45"/>
    <s v="DPJ/CAFE"/>
    <x v="0"/>
    <s v="Non"/>
    <m/>
    <s v="Homme"/>
    <n v="42"/>
  </r>
  <r>
    <s v="191003-036"/>
    <n v="3"/>
    <s v="Carignan"/>
    <d v="2019-10-03T00:00:00"/>
    <d v="2019-10-03T00:00:00"/>
    <s v="23h25"/>
    <s v="CCPSHRR"/>
    <x v="0"/>
    <s v="Non"/>
    <m/>
    <s v="Homme"/>
    <n v="27"/>
  </r>
  <r>
    <s v="190930-033"/>
    <n v="3"/>
    <s v="Carignan"/>
    <d v="2019-09-30T00:00:00"/>
    <d v="2019-09-30T00:00:00"/>
    <s v="23h58"/>
    <m/>
    <x v="3"/>
    <s v="Oui"/>
    <n v="14"/>
    <s v="Femme"/>
    <n v="30"/>
  </r>
  <r>
    <s v="190929-001"/>
    <n v="3"/>
    <s v="Carignan"/>
    <d v="2019-09-29T00:00:00"/>
    <d v="2019-09-29T00:00:00"/>
    <s v="02h35"/>
    <s v="ACCÈS"/>
    <x v="1"/>
    <s v="Non"/>
    <m/>
    <s v="Homme"/>
    <n v="35"/>
  </r>
  <r>
    <s v="190928-006"/>
    <n v="3"/>
    <s v="Carignan"/>
    <d v="2019-09-28T00:00:00"/>
    <d v="2019-09-28T00:00:00"/>
    <s v="09h00"/>
    <s v="CCPSHRR"/>
    <x v="1"/>
    <s v="Non"/>
    <m/>
    <s v="Homme"/>
    <n v="53"/>
  </r>
  <r>
    <s v="190918-024"/>
    <n v="3"/>
    <s v="Carignan"/>
    <d v="2019-09-18T00:00:00"/>
    <d v="2019-09-18T00:00:00"/>
    <s v="22h50"/>
    <s v="ACCÈS"/>
    <x v="0"/>
    <s v="Non"/>
    <m/>
    <s v="Homme"/>
    <n v="20"/>
  </r>
  <r>
    <s v="190908-021"/>
    <n v="3"/>
    <s v="Carignan"/>
    <d v="2019-09-08T00:00:00"/>
    <d v="2019-09-08T00:00:00"/>
    <s v="23h08"/>
    <m/>
    <x v="3"/>
    <s v="Oui"/>
    <n v="20"/>
    <s v="Femme"/>
    <n v="22"/>
  </r>
  <r>
    <s v="190906-016"/>
    <n v="3"/>
    <s v="Carignan"/>
    <d v="2019-09-06T00:00:00"/>
    <d v="2019-09-06T00:00:00"/>
    <s v="12h08"/>
    <m/>
    <x v="3"/>
    <s v="Oui"/>
    <n v="46"/>
    <s v="Homme"/>
    <n v="51"/>
  </r>
  <r>
    <s v="190831-028"/>
    <n v="3"/>
    <s v="Carignan"/>
    <d v="2019-08-31T00:00:00"/>
    <d v="2019-08-31T00:00:00"/>
    <s v="20h30"/>
    <s v="CCPSHRR"/>
    <x v="1"/>
    <s v="Non"/>
    <m/>
    <s v="Femme"/>
    <n v="24"/>
  </r>
  <r>
    <s v="190829-004"/>
    <n v="3"/>
    <s v="Carignan"/>
    <d v="2019-08-29T00:00:00"/>
    <d v="2019-08-29T00:00:00"/>
    <s v="02H26"/>
    <m/>
    <x v="2"/>
    <s v="Oui"/>
    <n v="33"/>
    <s v="Femme"/>
    <n v="51"/>
  </r>
  <r>
    <s v="190826-025"/>
    <n v="3"/>
    <s v="Carignan"/>
    <d v="2019-08-26T00:00:00"/>
    <d v="2019-08-26T00:00:00"/>
    <s v="18H45"/>
    <s v="CCPSHRR"/>
    <x v="0"/>
    <s v="Non"/>
    <m/>
    <s v="Homme"/>
    <n v="26"/>
  </r>
  <r>
    <s v="190824-002"/>
    <n v="3"/>
    <s v="Carignan"/>
    <d v="2019-08-24T00:00:00"/>
    <d v="2019-08-24T00:00:00"/>
    <s v="07h00"/>
    <m/>
    <x v="2"/>
    <s v="Oui"/>
    <n v="36"/>
    <s v="Homme"/>
    <n v="28"/>
  </r>
  <r>
    <s v="190818-009"/>
    <n v="3"/>
    <s v="Carignan"/>
    <d v="2019-08-19T00:00:00"/>
    <d v="2019-08-19T00:00:00"/>
    <s v="00h45"/>
    <s v="CCPSHRR"/>
    <x v="0"/>
    <s v="Non"/>
    <m/>
    <s v="Homme"/>
    <n v="61"/>
  </r>
  <r>
    <s v="190812-022"/>
    <n v="3"/>
    <s v="Carignan"/>
    <d v="2019-08-12T00:00:00"/>
    <d v="2019-08-12T00:00:00"/>
    <s v="17h32"/>
    <s v="CCPSHRR"/>
    <x v="6"/>
    <s v="Oui"/>
    <n v="43"/>
    <s v="Femme"/>
    <n v="23"/>
  </r>
  <r>
    <s v="190731-023"/>
    <n v="3"/>
    <s v="Carignan"/>
    <d v="2019-07-31T00:00:00"/>
    <d v="2019-07-31T00:00:00"/>
    <s v="16H06"/>
    <s v="ACCÈS"/>
    <x v="7"/>
    <s v="Oui"/>
    <n v="36"/>
    <s v="Homme"/>
    <n v="22"/>
  </r>
  <r>
    <s v="190719-038"/>
    <n v="3"/>
    <s v="Carignan"/>
    <d v="2019-07-19T00:00:00"/>
    <d v="2019-07-19T00:00:00"/>
    <s v="23h54"/>
    <s v="CCPSHRR"/>
    <x v="5"/>
    <s v="Oui"/>
    <n v="11"/>
    <s v="Homme"/>
    <n v="29"/>
  </r>
  <r>
    <s v="190709-014"/>
    <n v="3"/>
    <s v="Carignan"/>
    <d v="2019-07-09T00:00:00"/>
    <d v="2019-07-09T00:00:00"/>
    <s v="13h10"/>
    <s v="CCPSHRR"/>
    <x v="1"/>
    <s v="Non"/>
    <m/>
    <s v="Homme"/>
    <n v="29"/>
  </r>
  <r>
    <s v="190706-022"/>
    <n v="3"/>
    <s v="Carignan"/>
    <d v="2019-07-06T00:00:00"/>
    <d v="2019-07-06T00:00:00"/>
    <s v="21H05"/>
    <s v="CCPSHRR"/>
    <x v="4"/>
    <s v="Non"/>
    <m/>
    <s v="Homme"/>
    <n v="19"/>
  </r>
  <r>
    <s v="190705-025"/>
    <n v="3"/>
    <s v="Carignan"/>
    <d v="2019-07-05T00:00:00"/>
    <d v="2019-07-05T00:00:00"/>
    <s v="17H25"/>
    <s v="CCPSHRR"/>
    <x v="0"/>
    <s v="Non"/>
    <m/>
    <s v="Femme"/>
    <n v="83"/>
  </r>
  <r>
    <s v="190623-030"/>
    <n v="3"/>
    <s v="Carignan"/>
    <d v="2019-06-23T00:00:00"/>
    <d v="2019-06-23T00:00:00"/>
    <s v="17H00"/>
    <s v="DPJ/CAFE"/>
    <x v="2"/>
    <s v="Oui"/>
    <n v="38"/>
    <s v="Homme"/>
    <s v=" "/>
  </r>
  <r>
    <s v="190621-014"/>
    <n v="3"/>
    <s v="Carignan"/>
    <d v="2019-06-21T00:00:00"/>
    <d v="2019-06-21T00:00:00"/>
    <s v="12h45"/>
    <s v="CCPSHRR"/>
    <x v="0"/>
    <s v="Non"/>
    <m/>
    <s v="Homme"/>
    <n v="23"/>
  </r>
  <r>
    <s v="190615-017a"/>
    <n v="3"/>
    <s v="Carignan"/>
    <d v="2019-06-15T00:00:00"/>
    <d v="2019-06-15T00:00:00"/>
    <s v="10h48"/>
    <s v="CCPSHRR"/>
    <x v="0"/>
    <s v="Non"/>
    <m/>
    <s v="Homme"/>
    <n v="43"/>
  </r>
  <r>
    <s v="190607-044"/>
    <n v="3"/>
    <s v="Carignan"/>
    <d v="2019-06-07T00:00:00"/>
    <d v="2019-06-07T00:00:00"/>
    <s v="22h40"/>
    <s v="CCPSHRR"/>
    <x v="1"/>
    <s v="Non"/>
    <m/>
    <s v="Homme"/>
    <n v="41"/>
  </r>
  <r>
    <s v="190531-019"/>
    <n v="3"/>
    <s v="Carignan"/>
    <d v="2019-05-31T00:00:00"/>
    <d v="2019-05-31T00:00:00"/>
    <s v="14h19"/>
    <s v="CCPSHRR"/>
    <x v="1"/>
    <s v="Non"/>
    <m/>
    <s v="Femme"/>
    <n v="66"/>
  </r>
  <r>
    <s v="190529-025"/>
    <n v="3"/>
    <s v="Carignan"/>
    <d v="2019-05-29T00:00:00"/>
    <d v="2019-05-29T00:00:00"/>
    <s v="19h00"/>
    <s v="DPJ/CAFE"/>
    <x v="4"/>
    <s v="Oui"/>
    <n v="46"/>
    <s v="Femme"/>
    <n v="15"/>
  </r>
  <r>
    <s v="190523-021"/>
    <n v="3"/>
    <s v="Carignan"/>
    <d v="2019-05-23T00:00:00"/>
    <d v="2019-05-23T00:00:00"/>
    <s v="18h18"/>
    <s v="DPJ/CAFE"/>
    <x v="1"/>
    <s v="Non"/>
    <m/>
    <s v="Femme"/>
    <n v="10"/>
  </r>
  <r>
    <s v="190512-030 "/>
    <n v="3"/>
    <s v="Carignan"/>
    <d v="2019-05-12T00:00:00"/>
    <d v="2019-05-12T00:00:00"/>
    <s v="22h20"/>
    <m/>
    <x v="3"/>
    <s v="Oui"/>
    <n v="22"/>
    <s v="Homme"/>
    <n v="37"/>
  </r>
  <r>
    <s v="190429-005"/>
    <n v="3"/>
    <s v="Carignan"/>
    <d v="2019-04-29T00:00:00"/>
    <d v="2019-04-29T00:00:00"/>
    <s v="10h10"/>
    <s v="CCPSHRR"/>
    <x v="2"/>
    <s v="Oui"/>
    <n v="30"/>
    <s v="Homme"/>
    <n v="17"/>
  </r>
  <r>
    <s v="190423-012"/>
    <n v="3"/>
    <s v="Carignan"/>
    <d v="2019-04-23T00:00:00"/>
    <d v="2019-04-23T00:00:00"/>
    <s v="10h33"/>
    <s v="CCPSHRR"/>
    <x v="0"/>
    <s v="Non"/>
    <m/>
    <s v="Femme"/>
    <n v="83"/>
  </r>
  <r>
    <s v="190331-014"/>
    <n v="3"/>
    <s v="Carignan"/>
    <d v="2019-03-31T00:00:00"/>
    <d v="2019-03-31T00:00:00"/>
    <s v="23h15"/>
    <s v="CCPSHRR"/>
    <x v="1"/>
    <s v="Non"/>
    <m/>
    <s v="Femme"/>
    <n v="26"/>
  </r>
  <r>
    <s v="190326-012"/>
    <n v="3"/>
    <s v="Carignan"/>
    <d v="2019-03-26T00:00:00"/>
    <d v="2019-03-26T00:00:00"/>
    <s v="16h15"/>
    <s v="CCPSHRR"/>
    <x v="0"/>
    <s v="Non"/>
    <m/>
    <s v="Homme"/>
    <n v="23"/>
  </r>
  <r>
    <s v="190320-005"/>
    <n v="3"/>
    <s v="Carignan"/>
    <d v="2019-03-20T00:00:00"/>
    <d v="2019-03-20T00:00:00"/>
    <s v="08h30"/>
    <s v="DPJ/CAFE"/>
    <x v="2"/>
    <s v="Oui"/>
    <n v="35"/>
    <s v="Homme"/>
    <n v="13"/>
  </r>
  <r>
    <s v="190320-027"/>
    <n v="3"/>
    <s v="Carignan"/>
    <d v="2019-03-20T00:00:00"/>
    <d v="2019-03-20T00:00:00"/>
    <s v="20h45"/>
    <s v="CCPSHRR"/>
    <x v="1"/>
    <s v="Non"/>
    <m/>
    <s v="Homme"/>
    <n v="27"/>
  </r>
  <r>
    <s v="190210-021"/>
    <n v="3"/>
    <s v="Carignan"/>
    <d v="2019-02-10T00:00:00"/>
    <d v="2019-02-10T00:00:00"/>
    <s v="17h08"/>
    <s v="ACCÈS"/>
    <x v="0"/>
    <s v="Non"/>
    <m/>
    <s v="Homme"/>
    <n v="39"/>
  </r>
  <r>
    <s v="190125-006"/>
    <n v="3"/>
    <s v="Carignan"/>
    <d v="2019-01-25T00:00:00"/>
    <d v="2019-01-25T00:00:00"/>
    <s v="08h58"/>
    <s v="ACCÈS"/>
    <x v="3"/>
    <s v="Oui"/>
    <n v="31"/>
    <s v="Homme"/>
    <n v="26"/>
  </r>
  <r>
    <s v="190113-009"/>
    <n v="3"/>
    <s v="Carignan"/>
    <d v="2019-01-13T00:00:00"/>
    <d v="2019-01-13T00:00:00"/>
    <s v="16h35"/>
    <s v="CCPSHRR"/>
    <x v="1"/>
    <s v="Non"/>
    <m/>
    <s v="Femme"/>
    <n v="33"/>
  </r>
  <r>
    <s v="191229-019"/>
    <n v="3"/>
    <s v="Chambly"/>
    <d v="2019-12-29T00:00:00"/>
    <d v="2019-12-29T00:00:00"/>
    <s v="19h50"/>
    <s v="CCPSHRR"/>
    <x v="0"/>
    <s v="Non"/>
    <m/>
    <s v="Homme"/>
    <n v="35"/>
  </r>
  <r>
    <s v="191228-016"/>
    <n v="3"/>
    <s v="Chambly"/>
    <d v="2019-12-28T00:00:00"/>
    <d v="2019-12-28T00:00:00"/>
    <s v="17h30"/>
    <m/>
    <x v="3"/>
    <s v="Oui"/>
    <n v="17"/>
    <s v="Homme"/>
    <n v="16"/>
  </r>
  <r>
    <s v="191223-027"/>
    <n v="3"/>
    <s v="Chambly"/>
    <d v="2019-12-23T00:00:00"/>
    <d v="2019-12-23T00:00:00"/>
    <s v="22h45"/>
    <s v="ACCÈS"/>
    <x v="3"/>
    <s v="Oui"/>
    <n v="15"/>
    <s v="Femme"/>
    <n v="49"/>
  </r>
  <r>
    <s v="191222-008"/>
    <n v="3"/>
    <s v="Chambly"/>
    <d v="2019-12-22T00:00:00"/>
    <d v="2019-12-22T00:00:00"/>
    <s v="12h00"/>
    <s v="DPJ/CAFE"/>
    <x v="9"/>
    <s v="Non"/>
    <m/>
    <s v="Femme"/>
    <n v="16"/>
  </r>
  <r>
    <s v="191221-004"/>
    <n v="3"/>
    <s v="Chambly"/>
    <d v="2019-12-21T00:00:00"/>
    <d v="2019-12-21T00:00:00"/>
    <s v="03h19"/>
    <s v="CCPSHRR"/>
    <x v="1"/>
    <s v="Non"/>
    <m/>
    <s v="Femme"/>
    <n v="38"/>
  </r>
  <r>
    <s v="191219-042"/>
    <n v="3"/>
    <s v="Chambly"/>
    <d v="2019-12-19T00:00:00"/>
    <d v="2019-12-19T00:00:00"/>
    <s v="11h30"/>
    <s v="CCPSHRR"/>
    <x v="7"/>
    <s v="Oui"/>
    <n v="24"/>
    <s v="Homme"/>
    <n v="39"/>
  </r>
  <r>
    <s v="191219-027"/>
    <n v="3"/>
    <s v="Chambly"/>
    <d v="2019-12-19T00:00:00"/>
    <d v="2019-12-19T00:00:00"/>
    <s v="17h10"/>
    <s v="CCPSHRR"/>
    <x v="6"/>
    <s v="Non"/>
    <m/>
    <s v="Homme"/>
    <n v="36"/>
  </r>
  <r>
    <s v="191219-037"/>
    <n v="3"/>
    <s v="Chambly"/>
    <d v="2019-12-19T00:00:00"/>
    <d v="2019-12-19T00:00:00"/>
    <s v="20h58"/>
    <m/>
    <x v="3"/>
    <s v="Oui"/>
    <n v="25"/>
    <s v="Homme"/>
    <n v="56"/>
  </r>
  <r>
    <s v="191211-021"/>
    <n v="3"/>
    <s v="Chambly"/>
    <d v="2019-12-11T00:00:00"/>
    <d v="2019-12-11T00:00:00"/>
    <s v="17h10"/>
    <s v="CCPSHRR"/>
    <x v="0"/>
    <s v="Non"/>
    <m/>
    <s v="Homme"/>
    <n v="18"/>
  </r>
  <r>
    <s v="191207-005"/>
    <n v="3"/>
    <s v="Chambly"/>
    <d v="2019-12-07T00:00:00"/>
    <d v="2019-12-07T00:00:00"/>
    <m/>
    <s v="ACCÈS"/>
    <x v="0"/>
    <s v="Non"/>
    <m/>
    <s v="Femme"/>
    <n v="43"/>
  </r>
  <r>
    <s v="191205-031"/>
    <n v="3"/>
    <s v="Chambly"/>
    <d v="2019-12-05T00:00:00"/>
    <d v="2019-12-05T00:00:00"/>
    <s v="17h57"/>
    <m/>
    <x v="3"/>
    <s v="Oui"/>
    <n v="30"/>
    <s v="Femme"/>
    <n v="33"/>
  </r>
  <r>
    <s v="191201-017"/>
    <n v="3"/>
    <s v="Chambly"/>
    <d v="2019-12-01T00:00:00"/>
    <d v="2019-12-01T00:00:00"/>
    <s v="18h50"/>
    <s v="CCPSHRR"/>
    <x v="0"/>
    <s v="Non"/>
    <m/>
    <s v="Homme"/>
    <n v="32"/>
  </r>
  <r>
    <s v="191130-006"/>
    <n v="3"/>
    <s v="Chambly"/>
    <d v="2019-11-30T00:00:00"/>
    <d v="2019-11-30T00:00:00"/>
    <s v="10h21"/>
    <m/>
    <x v="3"/>
    <s v="Non"/>
    <m/>
    <s v="Homme"/>
    <n v="69"/>
  </r>
  <r>
    <s v="191125-014"/>
    <n v="3"/>
    <s v="Chambly"/>
    <d v="2019-11-25T00:00:00"/>
    <d v="2019-11-25T00:00:00"/>
    <s v="12h15"/>
    <s v="DPJ/CAFE"/>
    <x v="0"/>
    <s v="Non"/>
    <m/>
    <s v="Homme"/>
    <n v="11"/>
  </r>
  <r>
    <s v="191121-009"/>
    <n v="3"/>
    <s v="Chambly"/>
    <d v="2019-11-21T00:00:00"/>
    <d v="2019-11-21T00:00:00"/>
    <s v="10H55"/>
    <m/>
    <x v="3"/>
    <s v="Oui"/>
    <n v="33"/>
    <s v="Femme"/>
    <n v="18"/>
  </r>
  <r>
    <s v="191120-013A"/>
    <n v="3"/>
    <s v="Chambly"/>
    <d v="2019-11-20T00:00:00"/>
    <d v="2019-11-20T00:00:00"/>
    <s v="13H30"/>
    <s v="DPJ/CAFE"/>
    <x v="1"/>
    <s v="Non"/>
    <m/>
    <s v="Homme"/>
    <n v="17"/>
  </r>
  <r>
    <s v="191114-038"/>
    <n v="3"/>
    <s v="Chambly"/>
    <d v="2019-11-14T00:00:00"/>
    <d v="2019-11-14T00:00:00"/>
    <s v="23h20"/>
    <s v="CCPSHRR"/>
    <x v="5"/>
    <s v="Oui"/>
    <n v="21"/>
    <s v="Homme"/>
    <n v="20"/>
  </r>
  <r>
    <s v="191113-006"/>
    <n v="3"/>
    <s v="Chambly"/>
    <d v="2019-11-13T00:00:00"/>
    <d v="2019-11-13T00:00:00"/>
    <s v="09h30"/>
    <s v="CCPSHRR"/>
    <x v="1"/>
    <s v="Non"/>
    <m/>
    <s v="Homme"/>
    <n v="55"/>
  </r>
  <r>
    <s v="191112-013"/>
    <n v="3"/>
    <s v="Chambly"/>
    <d v="2019-11-12T00:00:00"/>
    <d v="2019-11-12T00:00:00"/>
    <s v="09h56"/>
    <s v="DPJ/CAFE"/>
    <x v="1"/>
    <s v="Non"/>
    <m/>
    <s v="Homme"/>
    <n v="15"/>
  </r>
  <r>
    <s v="191109-032"/>
    <n v="3"/>
    <s v="Chambly"/>
    <d v="2019-11-09T00:00:00"/>
    <d v="2019-11-09T00:00:00"/>
    <s v="00h00"/>
    <m/>
    <x v="5"/>
    <s v="Oui"/>
    <n v="39"/>
    <s v="Femme"/>
    <n v="51"/>
  </r>
  <r>
    <s v="191109-003a"/>
    <n v="3"/>
    <s v="Chambly"/>
    <d v="2019-11-09T00:00:00"/>
    <d v="2019-11-09T00:00:00"/>
    <s v="02h45"/>
    <s v="CCPSHRR"/>
    <x v="0"/>
    <s v="Non"/>
    <m/>
    <s v="Femme"/>
    <n v="50"/>
  </r>
  <r>
    <s v="191029-030"/>
    <n v="3"/>
    <s v="Chambly"/>
    <d v="2019-10-29T00:00:00"/>
    <d v="2019-10-29T00:00:00"/>
    <s v="22h30"/>
    <s v="CCPSHRR"/>
    <x v="0"/>
    <s v="Non"/>
    <m/>
    <s v="Femme"/>
    <n v="72"/>
  </r>
  <r>
    <s v="191026-010"/>
    <n v="3"/>
    <s v="Chambly"/>
    <d v="2019-10-26T00:00:00"/>
    <d v="2019-10-26T00:00:00"/>
    <s v="13h56"/>
    <s v="CCPSHRR"/>
    <x v="6"/>
    <s v="Oui"/>
    <n v="49"/>
    <s v="Homme"/>
    <n v="41"/>
  </r>
  <r>
    <s v="191024-022"/>
    <n v="3"/>
    <s v="Chambly"/>
    <d v="2019-10-24T00:00:00"/>
    <d v="2019-10-24T00:00:00"/>
    <s v="23h00"/>
    <m/>
    <x v="2"/>
    <s v="Oui"/>
    <n v="30"/>
    <s v="Femme"/>
    <n v="51"/>
  </r>
  <r>
    <s v="191023-008"/>
    <n v="3"/>
    <s v="Chambly"/>
    <d v="2019-10-23T00:00:00"/>
    <d v="2019-10-23T00:00:00"/>
    <s v="13h00"/>
    <s v="DPJ/CAFE"/>
    <x v="9"/>
    <s v="Non"/>
    <m/>
    <s v="Homme"/>
    <n v="12"/>
  </r>
  <r>
    <s v="191022-004"/>
    <n v="3"/>
    <s v="Chambly"/>
    <d v="2019-10-22T00:00:00"/>
    <d v="2019-10-22T00:00:00"/>
    <s v="00h44"/>
    <s v="DPJ/CAFE"/>
    <x v="2"/>
    <s v="Oui"/>
    <n v="28"/>
    <s v="Homme"/>
    <n v="17"/>
  </r>
  <r>
    <s v="191018-019"/>
    <n v="3"/>
    <s v="Chambly"/>
    <d v="2019-10-18T00:00:00"/>
    <d v="2019-10-18T00:00:00"/>
    <s v="19h23"/>
    <s v="CCPSHRR"/>
    <x v="0"/>
    <s v="Non"/>
    <m/>
    <s v="Femme"/>
    <n v="22"/>
  </r>
  <r>
    <s v="191018-028"/>
    <n v="3"/>
    <s v="Chambly"/>
    <d v="2019-10-18T00:00:00"/>
    <d v="2019-10-18T00:00:00"/>
    <s v="22h20"/>
    <s v="CCPSHRR"/>
    <x v="0"/>
    <s v="Non"/>
    <m/>
    <s v="Femme"/>
    <n v="52"/>
  </r>
  <r>
    <s v="191015-007"/>
    <n v="3"/>
    <s v="Chambly"/>
    <d v="2019-10-15T00:00:00"/>
    <d v="2019-10-15T00:00:00"/>
    <s v="08h10"/>
    <s v="DPJ/CAFE"/>
    <x v="1"/>
    <s v="Non"/>
    <m/>
    <s v="Homme"/>
    <n v="11"/>
  </r>
  <r>
    <s v="191014-018a"/>
    <n v="3"/>
    <s v="Chambly"/>
    <d v="2019-10-14T00:00:00"/>
    <d v="2019-10-14T00:00:00"/>
    <s v="20h30"/>
    <s v="DPJ/CAFE"/>
    <x v="5"/>
    <s v="Oui"/>
    <n v="33"/>
    <s v="Homme"/>
    <n v="13"/>
  </r>
  <r>
    <s v="191010-033"/>
    <n v="3"/>
    <s v="Chambly"/>
    <d v="2019-10-10T00:00:00"/>
    <d v="2019-10-10T00:00:00"/>
    <s v="21h45"/>
    <s v="DPJ/CAFE"/>
    <x v="2"/>
    <s v="Oui"/>
    <n v="44"/>
    <s v="Femme"/>
    <n v="17"/>
  </r>
  <r>
    <s v="190929-009"/>
    <n v="3"/>
    <s v="Chambly"/>
    <d v="2019-09-29T00:00:00"/>
    <d v="2019-09-29T00:00:00"/>
    <s v="15h30"/>
    <s v="CCPSHRR"/>
    <x v="7"/>
    <s v="Non"/>
    <m/>
    <s v="Femme"/>
    <n v="39"/>
  </r>
  <r>
    <s v="190929-019"/>
    <n v="3"/>
    <s v="Chambly"/>
    <d v="2019-09-29T00:00:00"/>
    <d v="2019-09-29T00:00:00"/>
    <s v="20h19"/>
    <s v="CCPSHRR"/>
    <x v="3"/>
    <s v="Oui"/>
    <n v="35"/>
    <s v="Homme"/>
    <n v="23"/>
  </r>
  <r>
    <s v="190929-024"/>
    <n v="3"/>
    <s v="Chambly"/>
    <d v="2019-09-29T00:00:00"/>
    <d v="2019-09-29T00:00:00"/>
    <s v="23h30"/>
    <s v="ACCÈS"/>
    <x v="7"/>
    <s v="Oui"/>
    <m/>
    <s v="Homme"/>
    <n v="19"/>
  </r>
  <r>
    <s v="190927-009"/>
    <n v="3"/>
    <s v="Chambly"/>
    <d v="2019-09-27T00:00:00"/>
    <d v="2019-09-27T00:00:00"/>
    <s v="11h46"/>
    <m/>
    <x v="3"/>
    <s v="Oui"/>
    <n v="20"/>
    <s v="Femme"/>
    <n v="28"/>
  </r>
  <r>
    <s v="190923-019"/>
    <n v="3"/>
    <s v="Chambly"/>
    <d v="2019-09-23T00:00:00"/>
    <d v="2019-09-23T00:00:00"/>
    <s v="19h04"/>
    <s v="CCPSHRR"/>
    <x v="0"/>
    <s v="Non"/>
    <m/>
    <s v="Femme"/>
    <n v="30"/>
  </r>
  <r>
    <s v="190923-033"/>
    <n v="3"/>
    <s v="Chambly"/>
    <d v="2019-09-23T00:00:00"/>
    <d v="2019-09-23T00:00:00"/>
    <s v="22h01"/>
    <s v="CCPSHRR"/>
    <x v="0"/>
    <s v="Non"/>
    <m/>
    <s v="Femme"/>
    <n v="52"/>
  </r>
  <r>
    <s v="190923-033"/>
    <n v="3"/>
    <s v="Chambly"/>
    <d v="2019-09-23T00:00:00"/>
    <d v="2019-09-23T00:00:00"/>
    <s v="22h01"/>
    <s v="CCPSHRR"/>
    <x v="1"/>
    <s v="Non"/>
    <m/>
    <s v="Femme"/>
    <n v="16"/>
  </r>
  <r>
    <s v="190918-021"/>
    <n v="3"/>
    <s v="Chambly"/>
    <d v="2019-09-18T00:00:00"/>
    <d v="2019-09-18T00:00:00"/>
    <s v="00h00"/>
    <s v="CCPSHRR"/>
    <x v="0"/>
    <s v="Non"/>
    <m/>
    <s v="Homme"/>
    <n v="23"/>
  </r>
  <r>
    <s v="190917-002"/>
    <n v="3"/>
    <s v="Chambly"/>
    <d v="2019-09-17T00:00:00"/>
    <d v="2019-09-17T00:00:00"/>
    <s v="05h30"/>
    <s v="DPJ/CAFE"/>
    <x v="1"/>
    <s v="Non"/>
    <m/>
    <s v="Homme"/>
    <n v="16"/>
  </r>
  <r>
    <s v="190916-024"/>
    <n v="3"/>
    <s v="Chambly"/>
    <d v="2019-09-16T00:00:00"/>
    <d v="2019-09-16T00:00:00"/>
    <s v="16h13"/>
    <m/>
    <x v="3"/>
    <s v="Oui"/>
    <n v="22"/>
    <s v="Femme"/>
    <n v="40"/>
  </r>
  <r>
    <s v="190916-028"/>
    <n v="3"/>
    <s v="Chambly"/>
    <d v="2019-09-16T00:00:00"/>
    <d v="2019-09-16T00:00:00"/>
    <s v="19h35"/>
    <m/>
    <x v="3"/>
    <s v="Oui"/>
    <n v="39"/>
    <s v="Femme"/>
    <n v="14"/>
  </r>
  <r>
    <s v="190914-026"/>
    <n v="3"/>
    <s v="Chambly"/>
    <d v="2019-09-14T00:00:00"/>
    <d v="2019-09-14T00:00:00"/>
    <s v="16h22"/>
    <s v="CCPSHRR"/>
    <x v="7"/>
    <s v="Non"/>
    <m/>
    <s v="Femme"/>
    <n v="33"/>
  </r>
  <r>
    <s v="190913-008"/>
    <n v="3"/>
    <s v="Chambly"/>
    <d v="2019-09-13T00:00:00"/>
    <d v="2019-09-13T00:00:00"/>
    <s v="08h22"/>
    <s v="CCPSHRR"/>
    <x v="0"/>
    <s v="Non"/>
    <m/>
    <s v="Homme"/>
    <n v="25"/>
  </r>
  <r>
    <s v="190909-029"/>
    <n v="3"/>
    <s v="Chambly"/>
    <d v="2019-09-09T00:00:00"/>
    <d v="2019-09-09T00:00:00"/>
    <s v="18h48"/>
    <m/>
    <x v="3"/>
    <s v="Oui"/>
    <n v="30"/>
    <s v="Homme"/>
    <n v="34"/>
  </r>
  <r>
    <s v="190907-013"/>
    <n v="3"/>
    <s v="Chambly"/>
    <d v="2019-09-07T00:00:00"/>
    <d v="2019-09-07T00:00:00"/>
    <s v="10h45"/>
    <s v="CCPSHRR"/>
    <x v="2"/>
    <s v="Oui"/>
    <n v="43"/>
    <s v="Femme"/>
    <n v="44"/>
  </r>
  <r>
    <s v="190906-001"/>
    <n v="3"/>
    <s v="Chambly"/>
    <d v="2019-09-06T00:00:00"/>
    <d v="2019-09-06T00:00:00"/>
    <s v="00h37"/>
    <m/>
    <x v="5"/>
    <s v="Oui"/>
    <n v="31"/>
    <s v="Femme"/>
    <n v="65"/>
  </r>
  <r>
    <s v="190903-053"/>
    <n v="3"/>
    <s v="Chambly"/>
    <d v="2019-09-03T00:00:00"/>
    <d v="2019-09-03T00:00:00"/>
    <s v="23h38"/>
    <s v="CCPSHRR"/>
    <x v="2"/>
    <s v="Oui"/>
    <n v="94"/>
    <s v="Femme"/>
    <n v="34"/>
  </r>
  <r>
    <s v="190902-001"/>
    <n v="3"/>
    <s v="Chambly"/>
    <d v="2019-09-02T00:00:00"/>
    <d v="2019-09-02T00:00:00"/>
    <s v="00h14"/>
    <s v="CCPSHRR"/>
    <x v="0"/>
    <s v="Non"/>
    <m/>
    <s v="Homme"/>
    <n v="24"/>
  </r>
  <r>
    <s v="190902-009"/>
    <n v="3"/>
    <s v="Chambly"/>
    <d v="2019-09-02T00:00:00"/>
    <d v="2019-09-02T00:00:00"/>
    <s v="14h23"/>
    <s v="CCPSHRR"/>
    <x v="0"/>
    <s v="Non"/>
    <m/>
    <s v="Homme"/>
    <n v="53"/>
  </r>
  <r>
    <s v="190901-030"/>
    <n v="3"/>
    <s v="Chambly"/>
    <d v="2019-09-01T00:00:00"/>
    <d v="2019-09-01T00:00:00"/>
    <s v="19h00"/>
    <m/>
    <x v="2"/>
    <s v="Oui"/>
    <n v="20"/>
    <s v="Femme"/>
    <n v="25"/>
  </r>
  <r>
    <s v="190831-003"/>
    <n v="3"/>
    <s v="Chambly"/>
    <d v="2019-08-31T00:00:00"/>
    <d v="2019-08-31T00:00:00"/>
    <s v="00h28"/>
    <s v="CCPSHRR"/>
    <x v="0"/>
    <s v="Oui"/>
    <m/>
    <s v="Femme"/>
    <n v="27"/>
  </r>
  <r>
    <s v="190831-006"/>
    <n v="3"/>
    <s v="Chambly"/>
    <d v="2019-08-31T00:00:00"/>
    <d v="2019-08-31T00:00:00"/>
    <s v="03h40"/>
    <s v="CCPSHRR"/>
    <x v="0"/>
    <s v="Non"/>
    <m/>
    <s v="Homme"/>
    <n v="35"/>
  </r>
  <r>
    <s v="190830-032"/>
    <n v="3"/>
    <s v="Chambly"/>
    <d v="2019-08-30T00:00:00"/>
    <d v="2019-08-30T00:00:00"/>
    <s v="22h00"/>
    <m/>
    <x v="3"/>
    <s v="Oui"/>
    <n v="17"/>
    <s v="Homme"/>
    <n v="27"/>
  </r>
  <r>
    <s v="190824-016"/>
    <n v="3"/>
    <s v="Chambly"/>
    <d v="2019-08-24T00:00:00"/>
    <d v="2019-08-24T00:00:00"/>
    <s v="22h37"/>
    <s v="DPJ/CAFE"/>
    <x v="2"/>
    <s v="Oui"/>
    <n v="35"/>
    <s v="Femme"/>
    <n v="55"/>
  </r>
  <r>
    <s v="190824-016"/>
    <n v="3"/>
    <s v="Chambly"/>
    <d v="2019-08-24T00:00:00"/>
    <d v="2019-08-24T00:00:00"/>
    <s v="22h37"/>
    <s v="CCPSHRR"/>
    <x v="2"/>
    <s v="Oui"/>
    <n v="35"/>
    <s v="Femme"/>
    <n v="55"/>
  </r>
  <r>
    <s v="190823-032"/>
    <n v="3"/>
    <s v="Chambly"/>
    <d v="2019-08-23T00:00:00"/>
    <d v="2019-08-23T00:00:00"/>
    <s v="22h11"/>
    <s v="CCPSHRR"/>
    <x v="0"/>
    <s v="Non"/>
    <m/>
    <s v="Femme"/>
    <n v="48"/>
  </r>
  <r>
    <s v="190823-030"/>
    <n v="3"/>
    <s v="Chambly"/>
    <d v="2019-08-23T00:00:00"/>
    <d v="2019-08-23T00:00:00"/>
    <s v="19h27"/>
    <s v="DPJ/CAFE"/>
    <x v="0"/>
    <s v="Non"/>
    <m/>
    <s v="Homme"/>
    <n v="10"/>
  </r>
  <r>
    <s v="190820-035"/>
    <n v="3"/>
    <s v="Chambly"/>
    <d v="2019-08-20T00:00:00"/>
    <d v="2019-08-20T00:00:00"/>
    <s v="19h45"/>
    <s v="DIVERS"/>
    <x v="0"/>
    <s v="Non"/>
    <m/>
    <s v="Homme"/>
    <n v="21"/>
  </r>
  <r>
    <s v="190818-019"/>
    <n v="3"/>
    <s v="Chambly"/>
    <d v="2019-08-18T00:00:00"/>
    <d v="2019-08-18T00:00:00"/>
    <s v="17h02"/>
    <m/>
    <x v="7"/>
    <s v="Oui"/>
    <m/>
    <s v="Femme"/>
    <n v="42"/>
  </r>
  <r>
    <s v="190817-04"/>
    <n v="3"/>
    <s v="Chambly"/>
    <d v="2019-08-17T00:00:00"/>
    <d v="2019-08-17T00:00:00"/>
    <s v="03h48"/>
    <m/>
    <x v="3"/>
    <s v="Oui"/>
    <n v="40"/>
    <s v="Femme"/>
    <n v="41"/>
  </r>
  <r>
    <s v="190816-001"/>
    <n v="3"/>
    <s v="Chambly"/>
    <d v="2019-08-16T00:00:00"/>
    <d v="2019-08-16T00:00:00"/>
    <s v="18h00"/>
    <m/>
    <x v="3"/>
    <s v="Oui"/>
    <m/>
    <s v="Homme"/>
    <n v="56"/>
  </r>
  <r>
    <s v="190816-018"/>
    <n v="3"/>
    <s v="Chambly"/>
    <d v="2019-08-16T00:00:00"/>
    <d v="2019-08-16T00:00:00"/>
    <s v="12h29"/>
    <s v="DPJ/CAFE"/>
    <x v="2"/>
    <s v="Oui"/>
    <m/>
    <s v="Homme"/>
    <n v="7"/>
  </r>
  <r>
    <s v="190810-010"/>
    <n v="3"/>
    <s v="Chambly"/>
    <d v="2019-08-10T00:00:00"/>
    <d v="2019-08-10T00:00:00"/>
    <s v="14h20"/>
    <m/>
    <x v="6"/>
    <s v="Oui"/>
    <n v="20"/>
    <s v="Homme"/>
    <n v="45"/>
  </r>
  <r>
    <s v="190807-004"/>
    <n v="3"/>
    <s v="Chambly"/>
    <d v="2019-08-07T00:00:00"/>
    <d v="2019-08-07T00:00:00"/>
    <s v="07h30"/>
    <m/>
    <x v="2"/>
    <s v="Oui"/>
    <n v="26"/>
    <s v="Femme"/>
    <n v="28"/>
  </r>
  <r>
    <s v="190807-034"/>
    <n v="3"/>
    <s v="Chambly"/>
    <d v="2019-08-07T00:00:00"/>
    <d v="2019-08-07T00:00:00"/>
    <s v="21h50"/>
    <m/>
    <x v="3"/>
    <s v="Oui"/>
    <n v="24"/>
    <s v="Femme"/>
    <n v="48"/>
  </r>
  <r>
    <s v="190806-002"/>
    <n v="3"/>
    <s v="Chambly"/>
    <d v="2019-08-06T00:00:00"/>
    <d v="2019-08-06T00:00:00"/>
    <s v="03h00"/>
    <s v="CCPSHRR"/>
    <x v="2"/>
    <s v="Oui"/>
    <n v="26"/>
    <s v="Homme"/>
    <n v="21"/>
  </r>
  <r>
    <s v="190806-028"/>
    <n v="3"/>
    <s v="Chambly"/>
    <d v="2019-08-06T00:00:00"/>
    <d v="2019-08-06T00:00:00"/>
    <s v="18h30"/>
    <s v="DPJ/CAFE"/>
    <x v="2"/>
    <s v="Oui"/>
    <n v="30"/>
    <s v="Homme"/>
    <n v="8"/>
  </r>
  <r>
    <s v="190803-021"/>
    <n v="3"/>
    <s v="Chambly"/>
    <d v="2019-08-03T00:00:00"/>
    <d v="2019-08-03T00:00:00"/>
    <s v="23h15"/>
    <s v="CCPSHRR"/>
    <x v="1"/>
    <s v="Non"/>
    <m/>
    <s v="Homme"/>
    <n v="18"/>
  </r>
  <r>
    <s v="190731-019"/>
    <n v="3"/>
    <s v="Chambly"/>
    <d v="2019-07-31T00:00:00"/>
    <d v="2019-07-31T00:00:00"/>
    <s v="15h37"/>
    <m/>
    <x v="3"/>
    <s v="Oui"/>
    <n v="20"/>
    <s v="Homme"/>
    <n v="16"/>
  </r>
  <r>
    <s v="190729-010"/>
    <n v="3"/>
    <s v="Chambly"/>
    <d v="2019-07-29T00:00:00"/>
    <d v="2019-07-29T00:00:00"/>
    <s v="10h30"/>
    <m/>
    <x v="7"/>
    <s v="Oui"/>
    <n v="59"/>
    <s v="Homme"/>
    <n v="23"/>
  </r>
  <r>
    <s v="190727-003"/>
    <n v="3"/>
    <s v="Chambly"/>
    <d v="2019-07-27T00:00:00"/>
    <d v="2019-07-27T00:00:00"/>
    <s v="02h25"/>
    <s v="ACCÈS"/>
    <x v="2"/>
    <s v="Oui"/>
    <n v="26"/>
    <s v="Homme"/>
    <n v="34"/>
  </r>
  <r>
    <s v="190726-003"/>
    <n v="3"/>
    <s v="Chambly"/>
    <d v="2019-07-26T00:00:00"/>
    <d v="2019-07-26T00:00:00"/>
    <s v="04h34"/>
    <m/>
    <x v="3"/>
    <s v="Oui"/>
    <n v="9"/>
    <s v="Femme"/>
    <n v="49"/>
  </r>
  <r>
    <s v="190725-025"/>
    <n v="3"/>
    <s v="Chambly"/>
    <d v="2019-07-25T00:00:00"/>
    <d v="2019-07-25T00:00:00"/>
    <s v="20h23"/>
    <s v="CCPSHRR"/>
    <x v="0"/>
    <s v="Non"/>
    <m/>
    <s v="Femme"/>
    <n v="27"/>
  </r>
  <r>
    <s v="190719-007"/>
    <n v="3"/>
    <s v="Chambly"/>
    <d v="2019-07-18T00:00:00"/>
    <d v="2019-07-18T00:00:00"/>
    <s v="10h15"/>
    <s v="CCPSHRR"/>
    <x v="4"/>
    <s v="Non"/>
    <m/>
    <s v="Femme"/>
    <n v="60"/>
  </r>
  <r>
    <s v="190717-040"/>
    <n v="3"/>
    <s v="Chambly"/>
    <d v="2019-07-17T00:00:00"/>
    <d v="2019-07-17T00:00:00"/>
    <s v="?"/>
    <s v="ACCÈS"/>
    <x v="0"/>
    <s v="Non"/>
    <m/>
    <s v="Homme"/>
    <n v="34"/>
  </r>
  <r>
    <s v="190717-026"/>
    <n v="3"/>
    <s v="Chambly"/>
    <d v="2019-07-17T00:00:00"/>
    <d v="2019-07-17T00:00:00"/>
    <s v="16h40"/>
    <s v="CCPSHRR"/>
    <x v="0"/>
    <s v="Non"/>
    <m/>
    <s v="Homme"/>
    <n v="45"/>
  </r>
  <r>
    <s v="190712-031A"/>
    <n v="3"/>
    <s v="Chambly"/>
    <d v="2019-07-12T00:00:00"/>
    <d v="2019-07-12T00:00:00"/>
    <s v="19H28"/>
    <s v="CCPSHRR"/>
    <x v="1"/>
    <s v="Non"/>
    <m/>
    <s v="Homme"/>
    <n v="32"/>
  </r>
  <r>
    <s v="190711-036a"/>
    <n v="3"/>
    <s v="Chambly"/>
    <d v="2019-07-11T00:00:00"/>
    <d v="2019-07-11T00:00:00"/>
    <s v="00h50"/>
    <s v="CCPSHRR"/>
    <x v="0"/>
    <s v="Non"/>
    <m/>
    <s v="Femme"/>
    <n v="61"/>
  </r>
  <r>
    <s v="190707-003"/>
    <n v="3"/>
    <s v="Chambly"/>
    <d v="2019-07-07T00:00:00"/>
    <d v="2019-07-07T00:00:00"/>
    <s v="04H50"/>
    <s v="ACCÈS"/>
    <x v="0"/>
    <s v="Non"/>
    <m/>
    <s v="Femme"/>
    <n v="26"/>
  </r>
  <r>
    <s v="190707-002"/>
    <n v="3"/>
    <s v="Chambly"/>
    <d v="2019-07-07T00:00:00"/>
    <d v="2019-07-07T00:00:00"/>
    <s v="03H07"/>
    <s v="CCPSHRR"/>
    <x v="1"/>
    <s v="Non"/>
    <m/>
    <s v="Homme"/>
    <n v="22"/>
  </r>
  <r>
    <s v="190706-016"/>
    <n v="3"/>
    <s v="Chambly"/>
    <d v="2019-07-06T00:00:00"/>
    <d v="2019-07-06T00:00:00"/>
    <s v="15h34"/>
    <s v="DPJ/CAFE"/>
    <x v="2"/>
    <s v="Oui"/>
    <n v="45"/>
    <s v="Femme"/>
    <n v="13"/>
  </r>
  <r>
    <s v="190705-010"/>
    <n v="3"/>
    <s v="Chambly"/>
    <d v="2019-07-05T00:00:00"/>
    <d v="2019-07-05T00:00:00"/>
    <s v="11h25"/>
    <s v="DIVERS"/>
    <x v="7"/>
    <s v="Oui"/>
    <m/>
    <s v="Homme"/>
    <n v="21"/>
  </r>
  <r>
    <s v="190627-009"/>
    <n v="3"/>
    <s v="Chambly"/>
    <d v="2019-06-27T00:00:00"/>
    <d v="2019-06-27T00:00:00"/>
    <s v="14h25"/>
    <s v="CCPSHRR"/>
    <x v="1"/>
    <s v="Non"/>
    <m/>
    <s v="Femme"/>
    <n v="60"/>
  </r>
  <r>
    <s v="190626-032"/>
    <n v="3"/>
    <s v="Chambly"/>
    <d v="2019-06-26T00:00:00"/>
    <d v="2019-06-26T00:00:00"/>
    <s v="21H10"/>
    <m/>
    <x v="3"/>
    <s v="Oui"/>
    <n v="22"/>
    <s v="Femme"/>
    <n v="32"/>
  </r>
  <r>
    <s v="190622-028"/>
    <n v="3"/>
    <s v="Chambly"/>
    <d v="2019-06-22T00:00:00"/>
    <d v="2019-06-22T00:00:00"/>
    <s v="22h30"/>
    <m/>
    <x v="2"/>
    <s v="Oui"/>
    <n v="10"/>
    <s v="Femme"/>
    <n v="23"/>
  </r>
  <r>
    <s v="190620-029"/>
    <n v="3"/>
    <s v="Chambly"/>
    <d v="2019-06-20T00:00:00"/>
    <d v="2019-06-20T00:00:00"/>
    <s v="20H17"/>
    <s v="CCPSHRR"/>
    <x v="0"/>
    <s v="Non"/>
    <m/>
    <s v="Homme"/>
    <n v="20"/>
  </r>
  <r>
    <s v="190618-007"/>
    <n v="3"/>
    <s v="Chambly"/>
    <d v="2019-06-18T00:00:00"/>
    <d v="2019-06-18T00:00:00"/>
    <s v="10h30"/>
    <m/>
    <x v="2"/>
    <s v="Oui"/>
    <n v="30"/>
    <s v="Homme"/>
    <n v="47"/>
  </r>
  <r>
    <s v="190611-048"/>
    <n v="3"/>
    <s v="Chambly"/>
    <d v="2019-06-11T00:00:00"/>
    <d v="2019-06-11T00:00:00"/>
    <s v="23H45"/>
    <s v="DPJ/CAFE"/>
    <x v="6"/>
    <s v="Oui"/>
    <n v="31"/>
    <s v="Homme"/>
    <n v="16"/>
  </r>
  <r>
    <s v="190609-031"/>
    <n v="3"/>
    <s v="Chambly"/>
    <d v="2019-06-09T00:00:00"/>
    <d v="2019-06-09T00:00:00"/>
    <s v="23h00"/>
    <m/>
    <x v="2"/>
    <s v="Oui"/>
    <n v="12"/>
    <s v="Homme"/>
    <n v="17"/>
  </r>
  <r>
    <s v="190531-017"/>
    <n v="3"/>
    <s v="Chambly"/>
    <d v="2019-05-31T00:00:00"/>
    <d v="2019-05-31T00:00:00"/>
    <s v="12h25"/>
    <m/>
    <x v="3"/>
    <s v="Oui"/>
    <n v="23"/>
    <s v="Homme"/>
    <n v="72"/>
  </r>
  <r>
    <s v="190531-023"/>
    <n v="3"/>
    <s v="Chambly"/>
    <d v="2019-05-31T00:00:00"/>
    <d v="2019-05-31T00:00:00"/>
    <s v="14h23"/>
    <s v="DPJ/CAFE"/>
    <x v="0"/>
    <s v="Non"/>
    <m/>
    <s v="Homme"/>
    <n v="17"/>
  </r>
  <r>
    <s v="190531-031"/>
    <n v="3"/>
    <s v="Chambly"/>
    <d v="2019-05-31T00:00:00"/>
    <d v="2019-05-31T00:00:00"/>
    <s v="23h38"/>
    <s v="CCPSHRR"/>
    <x v="0"/>
    <s v="Non"/>
    <m/>
    <s v="Homme"/>
    <n v="48"/>
  </r>
  <r>
    <s v="190529-020"/>
    <n v="3"/>
    <s v="Chambly"/>
    <d v="2019-05-29T00:00:00"/>
    <d v="2019-05-29T00:00:00"/>
    <s v="16h35"/>
    <s v="CCPSHRR"/>
    <x v="5"/>
    <s v="Oui"/>
    <n v="29"/>
    <s v="Femme"/>
    <n v="60"/>
  </r>
  <r>
    <s v="190529- 024"/>
    <n v="3"/>
    <s v="Chambly"/>
    <d v="2019-05-29T00:00:00"/>
    <d v="2019-05-29T00:00:00"/>
    <s v="18h00"/>
    <s v="CCPSHRR"/>
    <x v="6"/>
    <s v="Non"/>
    <m/>
    <s v="Homme"/>
    <n v="27"/>
  </r>
  <r>
    <s v="190523-025"/>
    <n v="3"/>
    <s v="Chambly"/>
    <d v="2019-05-23T00:00:00"/>
    <d v="2019-05-23T00:00:00"/>
    <s v="23h17"/>
    <s v="CCPSHRR"/>
    <x v="1"/>
    <s v="Non"/>
    <m/>
    <s v="Femme"/>
    <n v="30"/>
  </r>
  <r>
    <s v="190521-019"/>
    <n v="3"/>
    <s v="Chambly"/>
    <d v="2019-05-21T00:00:00"/>
    <d v="2019-05-21T00:00:00"/>
    <s v="18h08"/>
    <s v="CCPSHRR"/>
    <x v="3"/>
    <s v="Oui"/>
    <n v="24"/>
    <s v="Femme"/>
    <n v="72"/>
  </r>
  <r>
    <s v="190519-020A"/>
    <n v="3"/>
    <s v="Chambly"/>
    <d v="2019-05-19T00:00:00"/>
    <d v="2019-05-19T00:00:00"/>
    <s v="18h27"/>
    <s v="DPJ/CAFE"/>
    <x v="4"/>
    <s v="Non"/>
    <m/>
    <s v="Homme"/>
    <n v="16"/>
  </r>
  <r>
    <s v="190513-021"/>
    <n v="3"/>
    <s v="Chambly"/>
    <d v="2019-05-13T00:00:00"/>
    <d v="2019-05-13T00:00:00"/>
    <s v="18h53"/>
    <m/>
    <x v="3"/>
    <s v="Oui"/>
    <n v="13"/>
    <s v="Femme"/>
    <n v="87"/>
  </r>
  <r>
    <s v="190509-024"/>
    <n v="3"/>
    <s v="Chambly"/>
    <d v="2019-05-09T00:00:00"/>
    <d v="2019-05-09T00:00:00"/>
    <s v="17h30"/>
    <s v="CCPSHRR"/>
    <x v="2"/>
    <s v="Oui"/>
    <n v="20"/>
    <s v="Femme"/>
    <n v="60"/>
  </r>
  <r>
    <s v="190505-018"/>
    <n v="3"/>
    <s v="Chambly"/>
    <d v="2019-05-05T00:00:00"/>
    <d v="2019-05-05T00:00:00"/>
    <s v="15h30"/>
    <s v="DPJ/CAFE"/>
    <x v="1"/>
    <s v="Non"/>
    <m/>
    <s v="Homme"/>
    <n v="14"/>
  </r>
  <r>
    <s v="190501-032"/>
    <n v="3"/>
    <s v="Chambly"/>
    <d v="2019-05-01T00:00:00"/>
    <d v="2019-05-01T00:00:00"/>
    <s v="19h00"/>
    <m/>
    <x v="3"/>
    <s v="Oui"/>
    <n v="30"/>
    <s v="Femme"/>
    <n v="17"/>
  </r>
  <r>
    <s v="190424-019"/>
    <n v="3"/>
    <s v="Chambly"/>
    <d v="2019-04-24T00:00:00"/>
    <d v="2019-04-24T00:00:00"/>
    <s v="18h00"/>
    <m/>
    <x v="2"/>
    <s v="Oui"/>
    <n v="55"/>
    <s v="Femme"/>
    <n v="60"/>
  </r>
  <r>
    <s v="190423-030A"/>
    <n v="3"/>
    <s v="Chambly"/>
    <d v="2019-04-23T00:00:00"/>
    <d v="2019-04-23T00:00:00"/>
    <s v="23h50"/>
    <s v="CCPSHRR"/>
    <x v="0"/>
    <s v="Non"/>
    <m/>
    <s v="Femme"/>
    <n v="20"/>
  </r>
  <r>
    <s v="190419-001"/>
    <n v="3"/>
    <s v="Chambly"/>
    <d v="2019-04-19T00:00:00"/>
    <d v="2019-04-19T00:00:00"/>
    <s v="01h55"/>
    <s v="CCPSHRR"/>
    <x v="7"/>
    <s v="Non"/>
    <m/>
    <s v="Femme"/>
    <n v="60"/>
  </r>
  <r>
    <s v="190418-018"/>
    <n v="3"/>
    <s v="Chambly"/>
    <d v="2019-04-18T00:00:00"/>
    <d v="2019-04-18T00:00:00"/>
    <s v="14h20"/>
    <m/>
    <x v="3"/>
    <s v="Oui"/>
    <n v="33"/>
    <s v="Homme"/>
    <n v="17"/>
  </r>
  <r>
    <s v="190417-028"/>
    <n v="3"/>
    <s v="Chambly"/>
    <d v="2019-04-17T00:00:00"/>
    <d v="2019-04-17T00:00:00"/>
    <s v="20h10"/>
    <s v="CCPSHRR"/>
    <x v="0"/>
    <s v="Non"/>
    <m/>
    <s v="Homme"/>
    <n v="64"/>
  </r>
  <r>
    <s v="190414-001"/>
    <n v="3"/>
    <s v="Chambly"/>
    <d v="2019-04-14T00:00:00"/>
    <d v="2019-04-14T00:00:00"/>
    <s v="00h56"/>
    <s v="CCPSHRR"/>
    <x v="0"/>
    <s v="Non"/>
    <m/>
    <s v="Femme"/>
    <n v="43"/>
  </r>
  <r>
    <s v="190412-003"/>
    <n v="3"/>
    <s v="Chambly"/>
    <d v="2019-04-12T00:00:00"/>
    <d v="2019-04-12T00:00:00"/>
    <s v="6h50"/>
    <s v="DPJ/CAFE"/>
    <x v="2"/>
    <s v="Oui"/>
    <n v="65"/>
    <s v="Homme"/>
    <n v="13"/>
  </r>
  <r>
    <s v="190410-023"/>
    <n v="3"/>
    <s v="Chambly"/>
    <d v="2019-04-10T00:00:00"/>
    <d v="2019-04-10T00:00:00"/>
    <s v="19h20"/>
    <s v="CCPSHRR"/>
    <x v="1"/>
    <s v="Non"/>
    <m/>
    <s v="Homme"/>
    <n v="45"/>
  </r>
  <r>
    <s v="190409-010"/>
    <n v="3"/>
    <s v="Chambly"/>
    <d v="2019-04-09T00:00:00"/>
    <d v="2019-04-09T00:00:00"/>
    <s v="10h00"/>
    <s v="CCPSHRR"/>
    <x v="2"/>
    <s v="Oui"/>
    <n v="29"/>
    <s v="Homme"/>
    <n v="53"/>
  </r>
  <r>
    <s v="190405-023"/>
    <n v="3"/>
    <s v="Chambly"/>
    <d v="2019-04-05T00:00:00"/>
    <d v="2019-04-05T00:00:00"/>
    <s v="21h28"/>
    <s v="CCPSHRR"/>
    <x v="0"/>
    <s v="Non"/>
    <m/>
    <s v="Femme"/>
    <n v="60"/>
  </r>
  <r>
    <s v="190404-013"/>
    <n v="3"/>
    <s v="Chambly"/>
    <d v="2019-04-04T00:00:00"/>
    <d v="2019-04-04T00:00:00"/>
    <s v="12h27"/>
    <m/>
    <x v="3"/>
    <s v="Oui"/>
    <n v="35"/>
    <s v="Femme"/>
    <n v="22"/>
  </r>
  <r>
    <s v="190403-020"/>
    <n v="3"/>
    <s v="Chambly"/>
    <d v="2019-04-03T00:00:00"/>
    <d v="2019-04-03T00:00:00"/>
    <s v="17h45"/>
    <m/>
    <x v="2"/>
    <s v="Oui"/>
    <n v="11"/>
    <s v="Homme"/>
    <n v="53"/>
  </r>
  <r>
    <s v="190403-028"/>
    <n v="3"/>
    <s v="Chambly"/>
    <d v="2019-04-03T00:00:00"/>
    <d v="2019-04-03T00:00:00"/>
    <s v="20h24"/>
    <s v="CCPSHRR"/>
    <x v="0"/>
    <s v="Non"/>
    <m/>
    <s v="Homme"/>
    <n v="74"/>
  </r>
  <r>
    <s v="190329-008"/>
    <n v="3"/>
    <s v="Chambly"/>
    <d v="2019-03-29T00:00:00"/>
    <d v="2019-03-29T00:00:00"/>
    <s v="11h16"/>
    <s v="CCPSHRR"/>
    <x v="1"/>
    <s v="Non"/>
    <m/>
    <s v="Femme"/>
    <n v="36"/>
  </r>
  <r>
    <s v="190329-016"/>
    <n v="3"/>
    <s v="Chambly"/>
    <d v="2019-03-29T00:00:00"/>
    <d v="2019-03-29T00:00:00"/>
    <s v="15h31"/>
    <s v="DPJ/CAFE"/>
    <x v="2"/>
    <s v="Non"/>
    <m/>
    <s v="Femme"/>
    <n v="13"/>
  </r>
  <r>
    <s v="190329-021"/>
    <n v="3"/>
    <s v="Chambly"/>
    <d v="2019-03-29T00:00:00"/>
    <d v="2019-03-29T00:00:00"/>
    <s v="20h45"/>
    <s v="DPJ/CAFE"/>
    <x v="2"/>
    <s v="Oui"/>
    <n v="34"/>
    <s v="Femme"/>
    <n v="13"/>
  </r>
  <r>
    <s v="190328-033"/>
    <n v="3"/>
    <s v="Chambly"/>
    <d v="2019-03-28T00:00:00"/>
    <d v="2019-03-28T00:00:00"/>
    <s v="22h06"/>
    <s v="CCPSHRR"/>
    <x v="0"/>
    <s v="Non"/>
    <m/>
    <s v="Femme"/>
    <n v="36"/>
  </r>
  <r>
    <s v="190327-018"/>
    <n v="3"/>
    <s v="Chambly"/>
    <d v="2019-03-27T00:00:00"/>
    <d v="2019-03-27T00:00:00"/>
    <s v="18h12"/>
    <s v="DIVERS"/>
    <x v="0"/>
    <s v="Non"/>
    <m/>
    <s v="Femme"/>
    <n v="36"/>
  </r>
  <r>
    <s v="190327-021"/>
    <n v="3"/>
    <s v="Chambly"/>
    <d v="2019-03-27T00:00:00"/>
    <d v="2019-03-27T00:00:00"/>
    <s v="19h45"/>
    <s v="CCPSHRR"/>
    <x v="0"/>
    <s v="Non"/>
    <m/>
    <s v="Homme"/>
    <n v="57"/>
  </r>
  <r>
    <s v="190326-018"/>
    <n v="3"/>
    <s v="Chambly"/>
    <d v="2019-03-26T00:00:00"/>
    <d v="2019-03-26T00:00:00"/>
    <s v="20h26"/>
    <s v="CCPSHRR"/>
    <x v="0"/>
    <s v="Non"/>
    <m/>
    <s v="Femme"/>
    <n v="60"/>
  </r>
  <r>
    <s v="190326-008"/>
    <n v="3"/>
    <s v="Chambly"/>
    <d v="2019-03-26T00:00:00"/>
    <d v="2019-03-26T00:00:00"/>
    <s v="14h00"/>
    <m/>
    <x v="3"/>
    <s v="Oui"/>
    <n v="20"/>
    <s v="Homme"/>
    <n v="25"/>
  </r>
  <r>
    <s v="190323-030"/>
    <n v="3"/>
    <s v="Chambly"/>
    <d v="2019-03-23T00:00:00"/>
    <d v="2019-03-23T00:00:00"/>
    <s v="21h00"/>
    <s v="CCPSHRR"/>
    <x v="0"/>
    <s v="Non"/>
    <m/>
    <s v="Femme"/>
    <n v="20"/>
  </r>
  <r>
    <s v="190322-004"/>
    <n v="3"/>
    <s v="Chambly"/>
    <d v="2019-03-22T00:00:00"/>
    <d v="2019-03-22T00:00:00"/>
    <s v="11h55"/>
    <s v="CCPSHRR"/>
    <x v="2"/>
    <s v="Oui"/>
    <n v="60"/>
    <s v="Femme"/>
    <n v="60"/>
  </r>
  <r>
    <s v="190322-022"/>
    <n v="3"/>
    <s v="Chambly"/>
    <d v="2019-03-22T00:00:00"/>
    <d v="2019-03-22T00:00:00"/>
    <s v="18h33"/>
    <s v="CCPSHRR"/>
    <x v="0"/>
    <s v="Non"/>
    <m/>
    <s v="Femme"/>
    <n v="18"/>
  </r>
  <r>
    <s v="190322-024"/>
    <n v="3"/>
    <s v="Chambly"/>
    <d v="2019-03-22T00:00:00"/>
    <d v="2019-03-22T00:00:00"/>
    <s v="19h45"/>
    <s v="CCPSHRR"/>
    <x v="0"/>
    <s v="Non"/>
    <m/>
    <s v="Homme"/>
    <n v="73"/>
  </r>
  <r>
    <s v="190315-027"/>
    <n v="3"/>
    <s v="Chambly"/>
    <d v="2019-03-15T00:00:00"/>
    <d v="2019-03-15T00:00:00"/>
    <s v="22h16"/>
    <s v="CCPSHRR"/>
    <x v="0"/>
    <s v="Non"/>
    <m/>
    <s v="Femme"/>
    <n v="13"/>
  </r>
  <r>
    <s v="190311-007"/>
    <n v="3"/>
    <s v="Chambly"/>
    <d v="2019-03-11T00:00:00"/>
    <d v="2019-03-11T00:00:00"/>
    <s v="11h15"/>
    <m/>
    <x v="3"/>
    <s v="Oui"/>
    <n v="30"/>
    <s v="Femme"/>
    <n v="18"/>
  </r>
  <r>
    <s v="190305-029"/>
    <n v="3"/>
    <s v="Chambly"/>
    <d v="2019-03-06T00:00:00"/>
    <d v="2019-03-06T00:00:00"/>
    <s v="00h01"/>
    <s v="CCPSHRR"/>
    <x v="7"/>
    <s v="Oui"/>
    <n v="44"/>
    <s v="Femme"/>
    <n v="18"/>
  </r>
  <r>
    <s v="190304-009"/>
    <n v="3"/>
    <s v="Chambly"/>
    <d v="2019-03-05T00:00:00"/>
    <d v="2019-03-05T00:00:00"/>
    <s v="12h29"/>
    <s v="CCPSHRR"/>
    <x v="5"/>
    <s v="Oui"/>
    <n v="47"/>
    <s v="Femme"/>
    <n v="54"/>
  </r>
  <r>
    <s v="190301-013"/>
    <n v="3"/>
    <s v="Chambly"/>
    <d v="2019-03-01T00:00:00"/>
    <d v="2019-03-01T00:00:00"/>
    <s v="13h20"/>
    <s v="DIVERS"/>
    <x v="2"/>
    <s v="Oui"/>
    <n v="29"/>
    <s v="Femme"/>
    <n v="32"/>
  </r>
  <r>
    <s v="190301-020"/>
    <n v="3"/>
    <s v="Chambly"/>
    <d v="2019-03-01T00:00:00"/>
    <d v="2019-03-01T00:00:00"/>
    <s v="17h00"/>
    <m/>
    <x v="3"/>
    <s v="Oui"/>
    <n v="62"/>
    <s v="Femme"/>
    <n v="29"/>
  </r>
  <r>
    <s v="190227-036"/>
    <n v="3"/>
    <s v="Chambly"/>
    <d v="2019-02-27T00:00:00"/>
    <d v="2019-02-27T00:00:00"/>
    <s v="17h40"/>
    <s v="CCPSHRR"/>
    <x v="6"/>
    <s v="Non"/>
    <m/>
    <s v="Femme"/>
    <n v="58"/>
  </r>
  <r>
    <s v="190223-003"/>
    <n v="3"/>
    <s v="Chambly"/>
    <d v="2019-02-23T00:00:00"/>
    <d v="2019-02-23T00:00:00"/>
    <s v="3h05"/>
    <s v="ACCÈS"/>
    <x v="1"/>
    <s v="Non"/>
    <m/>
    <s v="Femme"/>
    <s v="16???"/>
  </r>
  <r>
    <s v="190209-012"/>
    <n v="3"/>
    <s v="Chambly"/>
    <d v="2019-02-09T00:00:00"/>
    <d v="2019-02-09T00:00:00"/>
    <s v="14h39"/>
    <s v="ACCÈS"/>
    <x v="0"/>
    <s v="Non"/>
    <m/>
    <s v="Homme"/>
    <n v="16"/>
  </r>
  <r>
    <s v="190207-011"/>
    <n v="3"/>
    <s v="Chambly"/>
    <d v="2019-02-07T00:00:00"/>
    <d v="2019-02-07T00:00:00"/>
    <s v="13h48"/>
    <s v="ACCÈS"/>
    <x v="1"/>
    <s v="Non"/>
    <m/>
    <s v="Homme"/>
    <n v="43"/>
  </r>
  <r>
    <s v="190205-003"/>
    <n v="3"/>
    <s v="Chambly"/>
    <d v="2019-02-05T00:00:00"/>
    <d v="2019-02-05T00:00:00"/>
    <s v="08h20"/>
    <s v="CCPSHRR"/>
    <x v="7"/>
    <s v="Non"/>
    <m/>
    <s v="Homme"/>
    <n v="56"/>
  </r>
  <r>
    <s v="190204-06"/>
    <n v="3"/>
    <s v="Chambly"/>
    <d v="2019-02-04T00:00:00"/>
    <d v="2019-02-04T00:00:00"/>
    <s v="08h25"/>
    <s v="CCPSHRR"/>
    <x v="7"/>
    <s v="Non"/>
    <m/>
    <s v="Femme"/>
    <n v="41"/>
  </r>
  <r>
    <s v="190201-009"/>
    <n v="3"/>
    <s v="Chambly"/>
    <d v="2019-02-01T00:00:00"/>
    <d v="2019-02-01T00:00:00"/>
    <s v="09h48"/>
    <m/>
    <x v="3"/>
    <s v="Oui"/>
    <n v="34"/>
    <s v="Homme"/>
    <n v="21"/>
  </r>
  <r>
    <s v="190131-009"/>
    <n v="3"/>
    <s v="Chambly"/>
    <d v="2019-01-31T00:00:00"/>
    <d v="2019-01-31T00:00:00"/>
    <s v="11h20"/>
    <s v="CCPSHRR"/>
    <x v="1"/>
    <s v="Non"/>
    <m/>
    <s v="Homme"/>
    <n v="25"/>
  </r>
  <r>
    <s v="190131-019"/>
    <n v="3"/>
    <s v="Chambly"/>
    <d v="2019-01-31T00:00:00"/>
    <d v="2019-01-31T00:00:00"/>
    <s v="16h38"/>
    <s v="DPJ/CAFE"/>
    <x v="4"/>
    <s v="Non"/>
    <m/>
    <s v="Homme"/>
    <n v="12"/>
  </r>
  <r>
    <s v="190127-017"/>
    <n v="3"/>
    <s v="Chambly"/>
    <d v="2019-01-27T00:00:00"/>
    <d v="2019-01-27T00:00:00"/>
    <s v="22h26"/>
    <s v="CCPSHRR"/>
    <x v="0"/>
    <s v="Non"/>
    <m/>
    <s v="Femme"/>
    <n v="41"/>
  </r>
  <r>
    <s v="190122-045"/>
    <n v="3"/>
    <s v="Chambly"/>
    <d v="2019-01-22T00:00:00"/>
    <d v="2019-01-22T00:00:00"/>
    <s v="22h45"/>
    <m/>
    <x v="2"/>
    <s v="Oui"/>
    <n v="85"/>
    <s v="Homme"/>
    <n v="56"/>
  </r>
  <r>
    <s v="190117-002"/>
    <n v="3"/>
    <s v="Chambly"/>
    <d v="2019-01-17T00:00:00"/>
    <d v="2019-01-17T00:00:00"/>
    <s v="06h58"/>
    <s v="DPJ/CAFE"/>
    <x v="0"/>
    <s v="Non"/>
    <m/>
    <s v="Homme"/>
    <n v="8"/>
  </r>
  <r>
    <s v="190110-037"/>
    <n v="3"/>
    <s v="Chambly"/>
    <d v="2019-01-10T00:00:00"/>
    <d v="2019-01-10T00:00:00"/>
    <s v="21h53"/>
    <s v="DPJ/CAFE"/>
    <x v="0"/>
    <s v="Non"/>
    <m/>
    <s v="Femme"/>
    <n v="13"/>
  </r>
  <r>
    <s v="190106-018"/>
    <n v="3"/>
    <s v="Chambly"/>
    <d v="2019-01-06T00:00:00"/>
    <d v="2019-01-06T00:00:00"/>
    <s v="21h40"/>
    <s v="CCPSHRR"/>
    <x v="5"/>
    <s v="Oui"/>
    <s v="17 mins"/>
    <s v="Homme"/>
    <n v="19"/>
  </r>
  <r>
    <s v="190102-013"/>
    <n v="3"/>
    <s v="Chambly"/>
    <d v="2019-01-02T00:00:00"/>
    <d v="2019-01-02T00:00:00"/>
    <s v="17h16"/>
    <s v="CCPSHRR"/>
    <x v="0"/>
    <s v="Non"/>
    <m/>
    <s v="Homme"/>
    <n v="68"/>
  </r>
  <r>
    <s v="190101-012"/>
    <n v="3"/>
    <s v="Chambly"/>
    <d v="2019-01-01T00:00:00"/>
    <d v="2019-01-01T00:00:00"/>
    <s v="05h02"/>
    <s v="CCPSHRR"/>
    <x v="5"/>
    <s v="Oui"/>
    <s v="16 mins"/>
    <s v="Femme"/>
    <n v="20"/>
  </r>
  <r>
    <s v="191231-003"/>
    <n v="3"/>
    <s v="Richelieu"/>
    <d v="2019-12-31T00:00:00"/>
    <d v="2019-12-31T00:00:00"/>
    <s v="09h35"/>
    <s v="CCPSHRR"/>
    <x v="0"/>
    <s v="Non"/>
    <m/>
    <s v="Femme"/>
    <n v="56"/>
  </r>
  <r>
    <s v="191229-018a"/>
    <n v="3"/>
    <s v="Richelieu"/>
    <d v="2019-12-29T00:00:00"/>
    <d v="2019-12-29T00:00:00"/>
    <s v="19h08"/>
    <s v="CCPSHRR"/>
    <x v="3"/>
    <s v="Oui"/>
    <n v="17"/>
    <s v="Femme"/>
    <n v="22"/>
  </r>
  <r>
    <s v="191228-013"/>
    <n v="3"/>
    <s v="Richelieu"/>
    <d v="2019-12-28T00:00:00"/>
    <d v="2019-12-28T00:00:00"/>
    <s v="16h00"/>
    <s v="CCPSHRR"/>
    <x v="1"/>
    <s v="Non"/>
    <m/>
    <s v="Homme"/>
    <n v="92"/>
  </r>
  <r>
    <s v="191217-027"/>
    <n v="3"/>
    <s v="Richelieu"/>
    <d v="2019-12-17T00:00:00"/>
    <d v="2019-12-17T00:00:00"/>
    <s v="18H20"/>
    <s v="ACCÈS"/>
    <x v="2"/>
    <s v="Oui"/>
    <n v="25"/>
    <s v="Homme"/>
    <n v="21"/>
  </r>
  <r>
    <s v="191129-026"/>
    <n v="3"/>
    <s v="Richelieu"/>
    <d v="2019-11-29T00:00:00"/>
    <d v="2019-11-29T00:00:00"/>
    <s v="17h00"/>
    <m/>
    <x v="3"/>
    <s v="Non"/>
    <m/>
    <s v="Femme"/>
    <n v="54"/>
  </r>
  <r>
    <s v="191105-016"/>
    <n v="3"/>
    <s v="Richelieu"/>
    <d v="2019-11-05T00:00:00"/>
    <d v="2019-11-05T00:00:00"/>
    <s v="13h20"/>
    <s v="ACCÈS"/>
    <x v="0"/>
    <s v="Non"/>
    <m/>
    <s v="Homme"/>
    <n v="59"/>
  </r>
  <r>
    <s v="191104-039"/>
    <n v="3"/>
    <s v="Richelieu"/>
    <d v="2019-11-04T00:00:00"/>
    <d v="2019-11-04T00:00:00"/>
    <s v="21h10"/>
    <s v="ACCÈS"/>
    <x v="0"/>
    <s v="Non"/>
    <m/>
    <s v="Homme"/>
    <n v="40"/>
  </r>
  <r>
    <s v="191102-019"/>
    <n v="3"/>
    <s v="Richelieu"/>
    <d v="2019-11-02T00:00:00"/>
    <d v="2019-11-02T00:00:00"/>
    <s v="19h42"/>
    <s v="ACCÈS"/>
    <x v="7"/>
    <s v="Oui"/>
    <n v="24"/>
    <s v="Femme"/>
    <n v="46"/>
  </r>
  <r>
    <s v="190929-017"/>
    <n v="3"/>
    <s v="Richelieu"/>
    <d v="2019-09-29T00:00:00"/>
    <d v="2019-09-29T00:00:00"/>
    <s v="19h44"/>
    <s v="CCPSHRR"/>
    <x v="3"/>
    <s v="Oui"/>
    <n v="59"/>
    <s v="Homme"/>
    <n v="40"/>
  </r>
  <r>
    <s v="190928-018"/>
    <n v="3"/>
    <s v="Richelieu"/>
    <d v="2019-09-28T00:00:00"/>
    <d v="2019-09-28T00:00:00"/>
    <s v="18h00"/>
    <s v="CCPSHRR"/>
    <x v="3"/>
    <s v="Oui"/>
    <n v="27"/>
    <s v="Femme"/>
    <n v="85"/>
  </r>
  <r>
    <s v="190908-009"/>
    <n v="3"/>
    <s v="Richelieu"/>
    <d v="2019-09-08T00:00:00"/>
    <d v="2019-09-08T00:00:00"/>
    <s v="11h40"/>
    <s v="CCPSHRR"/>
    <x v="7"/>
    <s v="Non"/>
    <m/>
    <s v="Femme"/>
    <n v="24"/>
  </r>
  <r>
    <s v="190819-022"/>
    <n v="3"/>
    <s v="Richelieu"/>
    <d v="2019-08-19T00:00:00"/>
    <d v="2019-08-19T00:00:00"/>
    <s v="20h45"/>
    <m/>
    <x v="2"/>
    <s v="Oui"/>
    <n v="20"/>
    <s v="Homme"/>
    <n v="21"/>
  </r>
  <r>
    <s v="190806-001"/>
    <n v="3"/>
    <s v="Richelieu"/>
    <d v="2019-08-06T00:00:00"/>
    <d v="2019-08-06T00:00:00"/>
    <s v="01h35"/>
    <m/>
    <x v="2"/>
    <s v="Oui"/>
    <n v="23"/>
    <s v="Femme"/>
    <n v="87"/>
  </r>
  <r>
    <s v="190730-029a"/>
    <n v="3"/>
    <s v="Richelieu"/>
    <d v="2019-07-30T00:00:00"/>
    <d v="2019-07-30T00:00:00"/>
    <s v="21h00"/>
    <s v="ACCÈS"/>
    <x v="0"/>
    <s v="Non"/>
    <m/>
    <s v="Homme"/>
    <n v="37"/>
  </r>
  <r>
    <s v="190704-028"/>
    <n v="3"/>
    <s v="Richelieu"/>
    <d v="2019-07-04T00:00:00"/>
    <d v="2019-07-04T00:00:00"/>
    <s v="20h40"/>
    <m/>
    <x v="3"/>
    <s v="Oui"/>
    <m/>
    <s v="Homme"/>
    <n v="85"/>
  </r>
  <r>
    <s v="190621-004"/>
    <n v="3"/>
    <s v="Richelieu"/>
    <d v="2019-06-21T00:00:00"/>
    <d v="2019-06-21T00:00:00"/>
    <s v="3h00"/>
    <s v="CCPSHRR"/>
    <x v="2"/>
    <s v="Oui"/>
    <n v="15"/>
    <s v="Femme"/>
    <n v="55"/>
  </r>
  <r>
    <s v="190615-008"/>
    <n v="3"/>
    <s v="Richelieu"/>
    <d v="2019-06-15T00:00:00"/>
    <d v="2019-06-15T00:00:00"/>
    <s v="15h30"/>
    <s v="ACCÈS"/>
    <x v="2"/>
    <s v="Oui"/>
    <n v="39"/>
    <s v="Homme"/>
    <n v="61"/>
  </r>
  <r>
    <s v="190603-021B"/>
    <n v="3"/>
    <s v="Richelieu"/>
    <d v="2019-06-03T00:00:00"/>
    <d v="2019-06-03T00:00:00"/>
    <s v="19h01"/>
    <m/>
    <x v="3"/>
    <s v="Oui"/>
    <n v="17"/>
    <s v="Homme"/>
    <n v="18"/>
  </r>
  <r>
    <s v="190601-005"/>
    <n v="3"/>
    <s v="Richelieu"/>
    <d v="2019-06-01T00:00:00"/>
    <d v="2019-06-01T00:00:00"/>
    <s v="07h20"/>
    <m/>
    <x v="3"/>
    <s v="Oui"/>
    <n v="28"/>
    <s v="Femme"/>
    <n v="47"/>
  </r>
  <r>
    <s v="190511-028"/>
    <n v="3"/>
    <s v="Richelieu"/>
    <d v="2019-05-12T00:00:00"/>
    <d v="2019-05-12T00:00:00"/>
    <s v="00h00"/>
    <s v="CCPSHRR"/>
    <x v="6"/>
    <s v="Non"/>
    <m/>
    <s v="Femme"/>
    <n v="27"/>
  </r>
  <r>
    <s v="190408-016"/>
    <n v="3"/>
    <s v="Richelieu"/>
    <d v="2019-04-08T00:00:00"/>
    <d v="2019-04-08T00:00:00"/>
    <s v="16h00"/>
    <s v="CCPSHRR"/>
    <x v="0"/>
    <s v="Non"/>
    <m/>
    <s v="Homme"/>
    <n v="69"/>
  </r>
  <r>
    <s v="190329-027"/>
    <n v="3"/>
    <s v="Richelieu"/>
    <d v="2019-03-29T00:00:00"/>
    <d v="2019-03-29T00:00:00"/>
    <s v="23h27"/>
    <s v="CCPSHRR"/>
    <x v="0"/>
    <s v="Non"/>
    <m/>
    <s v="Femme"/>
    <n v="46"/>
  </r>
  <r>
    <s v="190329-009"/>
    <n v="3"/>
    <s v="Richelieu"/>
    <d v="2019-03-29T00:00:00"/>
    <d v="2019-03-29T00:00:00"/>
    <s v="11h30"/>
    <s v="DPJ/CAFE"/>
    <x v="2"/>
    <s v="Non"/>
    <m/>
    <s v="Homme"/>
    <n v="17"/>
  </r>
  <r>
    <s v="190317-001"/>
    <n v="3"/>
    <s v="Richelieu"/>
    <d v="2019-03-17T00:00:00"/>
    <d v="2019-03-17T00:00:00"/>
    <s v="02h30"/>
    <s v="ACCÈS"/>
    <x v="0"/>
    <s v="Non"/>
    <m/>
    <s v="Femme"/>
    <n v="26"/>
  </r>
  <r>
    <s v="190221-005"/>
    <n v="3"/>
    <s v="Richelieu"/>
    <d v="2019-02-21T00:00:00"/>
    <d v="2019-02-21T00:00:00"/>
    <s v="6h30"/>
    <m/>
    <x v="4"/>
    <s v="Oui"/>
    <n v="105"/>
    <s v="Homme"/>
    <n v="39"/>
  </r>
  <r>
    <s v="190112-020"/>
    <n v="3"/>
    <s v="Richelieu"/>
    <d v="2019-01-12T00:00:00"/>
    <d v="2019-01-12T00:00:00"/>
    <s v="20h08"/>
    <s v="CCPSHRR"/>
    <x v="7"/>
    <s v="Oui"/>
    <s v="25 mins"/>
    <s v="Femme"/>
    <n v="58"/>
  </r>
  <r>
    <s v="190105-013"/>
    <n v="3"/>
    <s v="Richelieu"/>
    <d v="2019-01-05T00:00:00"/>
    <d v="2019-01-05T00:00:00"/>
    <s v="20h00"/>
    <s v="CCPSHRR"/>
    <x v="0"/>
    <s v="Non"/>
    <m/>
    <s v="Homme"/>
    <n v="55"/>
  </r>
  <r>
    <s v="190102-002"/>
    <n v="3"/>
    <s v="Richelieu"/>
    <d v="2019-01-02T00:00:00"/>
    <d v="2019-01-02T00:00:00"/>
    <s v="00h55"/>
    <s v="CCPSHRR"/>
    <x v="0"/>
    <s v="Non"/>
    <m/>
    <s v="Homme"/>
    <n v="18"/>
  </r>
  <r>
    <s v="191130-008"/>
    <n v="3"/>
    <s v="St-Mathias sur Richelieu"/>
    <d v="2019-11-30T00:00:00"/>
    <d v="2019-11-30T00:00:00"/>
    <s v="11h14"/>
    <s v="CCPSHRR"/>
    <x v="0"/>
    <s v="Non"/>
    <m/>
    <s v="Homme"/>
    <n v="46"/>
  </r>
  <r>
    <s v="191128-039"/>
    <n v="3"/>
    <s v="St-Mathias sur Richelieu"/>
    <d v="2019-11-28T00:00:00"/>
    <d v="2019-11-28T00:00:00"/>
    <s v="21h35"/>
    <s v="CCPSHRR"/>
    <x v="0"/>
    <s v="Non"/>
    <m/>
    <s v="Homme"/>
    <n v="29"/>
  </r>
  <r>
    <s v="191127-001"/>
    <n v="3"/>
    <s v="St-Mathias sur Richelieu"/>
    <d v="2019-11-27T00:00:00"/>
    <d v="2019-11-27T00:00:00"/>
    <s v="00h15"/>
    <m/>
    <x v="2"/>
    <s v="Oui"/>
    <n v="48"/>
    <s v="Femme"/>
    <n v="42"/>
  </r>
  <r>
    <s v="191120-002"/>
    <n v="3"/>
    <s v="St-Mathias sur Richelieu"/>
    <d v="2019-11-20T00:00:00"/>
    <d v="2019-11-20T00:00:00"/>
    <s v="07h02"/>
    <s v="ACCÈS"/>
    <x v="7"/>
    <s v="Non"/>
    <m/>
    <s v="Femme"/>
    <n v="47"/>
  </r>
  <r>
    <s v="191027-025"/>
    <n v="3"/>
    <s v="St-Mathias sur Richelieu"/>
    <d v="2019-10-27T00:00:00"/>
    <d v="2019-10-27T00:00:00"/>
    <s v="21h15"/>
    <s v="CCPSHRR"/>
    <x v="7"/>
    <s v="Non"/>
    <m/>
    <s v="Femme"/>
    <n v="37"/>
  </r>
  <r>
    <s v="190708-021"/>
    <n v="3"/>
    <s v="St-Mathias sur Richelieu"/>
    <d v="2019-07-08T00:00:00"/>
    <d v="2019-07-08T00:00:00"/>
    <s v="16H40"/>
    <m/>
    <x v="3"/>
    <s v="Oui"/>
    <m/>
    <s v="Homme"/>
    <n v="16"/>
  </r>
  <r>
    <s v="190702-016"/>
    <n v="3"/>
    <s v="St-Mathias sur Richelieu"/>
    <d v="2019-07-02T00:00:00"/>
    <d v="2019-07-02T00:00:00"/>
    <s v="13h00"/>
    <s v="CCPSHRR"/>
    <x v="1"/>
    <s v="Non"/>
    <m/>
    <s v="Femme"/>
    <n v="43"/>
  </r>
  <r>
    <s v="190521-012"/>
    <n v="3"/>
    <s v="St-Mathias sur Richelieu"/>
    <d v="2019-05-21T00:00:00"/>
    <d v="2019-05-21T00:00:00"/>
    <s v="17h00"/>
    <s v="ACCÈS"/>
    <x v="2"/>
    <s v="Oui"/>
    <n v="33"/>
    <s v="Homme"/>
    <n v="17"/>
  </r>
  <r>
    <s v="190518-020"/>
    <n v="3"/>
    <s v="St-Mathias sur Richelieu"/>
    <d v="2019-05-18T00:00:00"/>
    <d v="2019-05-18T00:00:00"/>
    <s v="22h00"/>
    <s v="DPJ/CAFE"/>
    <x v="0"/>
    <s v="Non"/>
    <m/>
    <s v="Homme"/>
    <n v="17"/>
  </r>
  <r>
    <s v="190509-037"/>
    <n v="3"/>
    <s v="St-Mathias sur Richelieu"/>
    <d v="2019-05-09T00:00:00"/>
    <d v="2019-05-09T00:00:00"/>
    <s v="22h00"/>
    <s v="CCPSHRR"/>
    <x v="0"/>
    <s v="Oui"/>
    <m/>
    <s v="Homme"/>
    <n v="35"/>
  </r>
  <r>
    <s v="190426-018"/>
    <n v="3"/>
    <s v="St-Mathias sur Richelieu"/>
    <d v="2019-04-26T00:00:00"/>
    <d v="2019-04-26T00:00:00"/>
    <s v="17h51"/>
    <m/>
    <x v="3"/>
    <s v="Oui"/>
    <n v="41"/>
    <s v="Femme"/>
    <n v="44"/>
  </r>
  <r>
    <s v="190421-020"/>
    <n v="3"/>
    <s v="St-Mathias sur Richelieu"/>
    <d v="2019-04-21T00:00:00"/>
    <d v="2019-04-21T00:00:00"/>
    <s v="18h03"/>
    <s v="CCPSHRR"/>
    <x v="7"/>
    <s v="Non"/>
    <m/>
    <s v="Femme"/>
    <n v="27"/>
  </r>
  <r>
    <s v="190417-008"/>
    <n v="3"/>
    <s v="St-Mathias sur Richelieu"/>
    <d v="2019-04-17T00:00:00"/>
    <d v="2019-04-17T00:00:00"/>
    <s v="12h07"/>
    <s v="CCPSHRR"/>
    <x v="0"/>
    <s v="Non"/>
    <m/>
    <s v="Femme"/>
    <n v="58"/>
  </r>
  <r>
    <s v="190216-017"/>
    <n v="3"/>
    <s v="St-Mathias sur Richelieu"/>
    <d v="2019-02-16T00:00:00"/>
    <d v="2019-02-16T00:00:00"/>
    <s v="20h40"/>
    <s v="DPJ/CAFE"/>
    <x v="0"/>
    <s v="Non"/>
    <m/>
    <s v="Homme"/>
    <n v="18"/>
  </r>
  <r>
    <s v="190130-026"/>
    <n v="3"/>
    <s v="St-Mathias sur Richelieu"/>
    <d v="2019-01-30T00:00:00"/>
    <d v="2019-01-30T00:00:00"/>
    <s v="23h38"/>
    <m/>
    <x v="3"/>
    <s v="Oui"/>
    <n v="104"/>
    <s v="Femme"/>
    <n v="23"/>
  </r>
  <r>
    <s v="190513-026"/>
    <e v="#N/A"/>
    <m/>
    <d v="2019-05-13T00:00:00"/>
    <d v="2019-05-13T00:00:00"/>
    <s v="19h15"/>
    <s v="CCPSHRR"/>
    <x v="6"/>
    <s v="Oui"/>
    <n v="22"/>
    <s v="Homme"/>
    <n v="47"/>
  </r>
  <r>
    <s v="190304-010"/>
    <e v="#N/A"/>
    <m/>
    <d v="2019-03-04T00:00:00"/>
    <d v="2019-03-04T00:00:00"/>
    <s v="11h45"/>
    <m/>
    <x v="4"/>
    <s v="Oui"/>
    <n v="75"/>
    <s v="Homme"/>
    <n v="21"/>
  </r>
  <r>
    <s v="190225-001"/>
    <e v="#N/A"/>
    <m/>
    <d v="2019-02-25T00:00:00"/>
    <d v="2019-02-25T00:00:00"/>
    <s v="00h35"/>
    <s v="ACCÈS"/>
    <x v="0"/>
    <s v="Non"/>
    <m/>
    <s v="Homme"/>
    <n v="49"/>
  </r>
  <r>
    <s v="190224-004"/>
    <e v="#N/A"/>
    <m/>
    <d v="2019-02-24T00:00:00"/>
    <d v="2019-02-24T00:00:00"/>
    <m/>
    <s v="CCPSHRR"/>
    <x v="4"/>
    <m/>
    <m/>
    <s v="Homme"/>
    <n v="23"/>
  </r>
  <r>
    <s v="190119-018"/>
    <e v="#N/A"/>
    <m/>
    <d v="2019-01-19T00:00:00"/>
    <d v="2019-01-19T00:00:00"/>
    <s v="20h05"/>
    <s v="ACCÈS"/>
    <x v="0"/>
    <s v="Non"/>
    <m/>
    <s v="Homme"/>
    <n v="19"/>
  </r>
  <r>
    <m/>
    <e v="#N/A"/>
    <m/>
    <m/>
    <s v=""/>
    <m/>
    <m/>
    <x v="4"/>
    <m/>
    <m/>
    <m/>
    <m/>
  </r>
  <r>
    <m/>
    <e v="#N/A"/>
    <m/>
    <m/>
    <s v=""/>
    <m/>
    <m/>
    <x v="4"/>
    <m/>
    <m/>
    <m/>
    <m/>
  </r>
  <r>
    <m/>
    <e v="#N/A"/>
    <m/>
    <m/>
    <s v=""/>
    <m/>
    <m/>
    <x v="4"/>
    <m/>
    <m/>
    <m/>
    <m/>
  </r>
  <r>
    <m/>
    <e v="#N/A"/>
    <m/>
    <m/>
    <s v=""/>
    <m/>
    <m/>
    <x v="4"/>
    <m/>
    <m/>
    <m/>
    <m/>
  </r>
  <r>
    <m/>
    <e v="#N/A"/>
    <m/>
    <m/>
    <s v=""/>
    <m/>
    <m/>
    <x v="4"/>
    <m/>
    <m/>
    <m/>
    <m/>
  </r>
  <r>
    <m/>
    <e v="#N/A"/>
    <m/>
    <m/>
    <s v=""/>
    <m/>
    <m/>
    <x v="4"/>
    <m/>
    <m/>
    <m/>
    <m/>
  </r>
  <r>
    <m/>
    <e v="#N/A"/>
    <m/>
    <m/>
    <s v=""/>
    <m/>
    <m/>
    <x v="4"/>
    <m/>
    <m/>
    <m/>
    <m/>
  </r>
  <r>
    <m/>
    <e v="#N/A"/>
    <m/>
    <m/>
    <s v=""/>
    <m/>
    <m/>
    <x v="4"/>
    <m/>
    <m/>
    <m/>
    <m/>
  </r>
  <r>
    <m/>
    <e v="#N/A"/>
    <m/>
    <m/>
    <s v=""/>
    <m/>
    <m/>
    <x v="4"/>
    <m/>
    <m/>
    <m/>
    <m/>
  </r>
  <r>
    <m/>
    <e v="#N/A"/>
    <m/>
    <m/>
    <s v=""/>
    <m/>
    <m/>
    <x v="4"/>
    <m/>
    <m/>
    <m/>
    <m/>
  </r>
  <r>
    <m/>
    <e v="#N/A"/>
    <m/>
    <m/>
    <s v=""/>
    <m/>
    <m/>
    <x v="4"/>
    <m/>
    <m/>
    <m/>
    <m/>
  </r>
  <r>
    <m/>
    <e v="#N/A"/>
    <m/>
    <m/>
    <s v=""/>
    <m/>
    <m/>
    <x v="4"/>
    <m/>
    <m/>
    <m/>
    <m/>
  </r>
  <r>
    <m/>
    <e v="#N/A"/>
    <m/>
    <m/>
    <s v=""/>
    <m/>
    <m/>
    <x v="4"/>
    <m/>
    <m/>
    <m/>
    <m/>
  </r>
  <r>
    <m/>
    <e v="#N/A"/>
    <m/>
    <m/>
    <s v=""/>
    <m/>
    <m/>
    <x v="4"/>
    <m/>
    <m/>
    <m/>
    <m/>
  </r>
  <r>
    <m/>
    <e v="#N/A"/>
    <m/>
    <m/>
    <s v=""/>
    <m/>
    <m/>
    <x v="4"/>
    <m/>
    <m/>
    <m/>
    <m/>
  </r>
  <r>
    <m/>
    <e v="#N/A"/>
    <m/>
    <m/>
    <s v=""/>
    <m/>
    <m/>
    <x v="4"/>
    <m/>
    <m/>
    <m/>
    <m/>
  </r>
  <r>
    <m/>
    <e v="#N/A"/>
    <m/>
    <m/>
    <s v=""/>
    <m/>
    <m/>
    <x v="4"/>
    <m/>
    <m/>
    <m/>
    <m/>
  </r>
  <r>
    <m/>
    <e v="#N/A"/>
    <m/>
    <m/>
    <s v=""/>
    <m/>
    <m/>
    <x v="4"/>
    <m/>
    <m/>
    <m/>
    <m/>
  </r>
  <r>
    <m/>
    <e v="#N/A"/>
    <m/>
    <m/>
    <s v=""/>
    <m/>
    <m/>
    <x v="4"/>
    <m/>
    <m/>
    <m/>
    <m/>
  </r>
  <r>
    <m/>
    <e v="#N/A"/>
    <m/>
    <m/>
    <s v=""/>
    <m/>
    <m/>
    <x v="4"/>
    <m/>
    <m/>
    <m/>
    <m/>
  </r>
  <r>
    <m/>
    <e v="#N/A"/>
    <m/>
    <m/>
    <s v=""/>
    <m/>
    <m/>
    <x v="4"/>
    <m/>
    <m/>
    <m/>
    <m/>
  </r>
  <r>
    <m/>
    <e v="#N/A"/>
    <m/>
    <m/>
    <s v=""/>
    <m/>
    <m/>
    <x v="4"/>
    <m/>
    <m/>
    <m/>
    <m/>
  </r>
  <r>
    <m/>
    <e v="#N/A"/>
    <m/>
    <m/>
    <s v=""/>
    <m/>
    <m/>
    <x v="4"/>
    <m/>
    <m/>
    <m/>
    <m/>
  </r>
  <r>
    <m/>
    <e v="#N/A"/>
    <m/>
    <m/>
    <s v=""/>
    <m/>
    <m/>
    <x v="4"/>
    <m/>
    <m/>
    <m/>
    <m/>
  </r>
  <r>
    <m/>
    <e v="#N/A"/>
    <m/>
    <m/>
    <s v=""/>
    <m/>
    <m/>
    <x v="4"/>
    <m/>
    <m/>
    <m/>
    <m/>
  </r>
  <r>
    <m/>
    <e v="#N/A"/>
    <m/>
    <m/>
    <s v=""/>
    <m/>
    <m/>
    <x v="4"/>
    <m/>
    <m/>
    <m/>
    <m/>
  </r>
  <r>
    <m/>
    <e v="#N/A"/>
    <m/>
    <m/>
    <s v=""/>
    <m/>
    <m/>
    <x v="4"/>
    <m/>
    <m/>
    <m/>
    <m/>
  </r>
  <r>
    <m/>
    <e v="#N/A"/>
    <m/>
    <m/>
    <s v=""/>
    <m/>
    <m/>
    <x v="4"/>
    <m/>
    <m/>
    <m/>
    <m/>
  </r>
  <r>
    <m/>
    <e v="#N/A"/>
    <m/>
    <m/>
    <s v=""/>
    <m/>
    <m/>
    <x v="4"/>
    <m/>
    <m/>
    <m/>
    <m/>
  </r>
  <r>
    <m/>
    <e v="#N/A"/>
    <m/>
    <m/>
    <s v=""/>
    <m/>
    <m/>
    <x v="4"/>
    <m/>
    <m/>
    <m/>
    <m/>
  </r>
  <r>
    <m/>
    <e v="#N/A"/>
    <m/>
    <m/>
    <s v=""/>
    <m/>
    <m/>
    <x v="4"/>
    <m/>
    <m/>
    <m/>
    <m/>
  </r>
  <r>
    <m/>
    <e v="#N/A"/>
    <m/>
    <m/>
    <s v=""/>
    <m/>
    <m/>
    <x v="4"/>
    <m/>
    <m/>
    <m/>
    <m/>
  </r>
  <r>
    <m/>
    <e v="#N/A"/>
    <m/>
    <m/>
    <s v=""/>
    <m/>
    <m/>
    <x v="4"/>
    <m/>
    <m/>
    <m/>
    <m/>
  </r>
  <r>
    <m/>
    <e v="#N/A"/>
    <m/>
    <m/>
    <s v=""/>
    <m/>
    <m/>
    <x v="4"/>
    <m/>
    <m/>
    <m/>
    <m/>
  </r>
  <r>
    <m/>
    <e v="#N/A"/>
    <m/>
    <m/>
    <s v=""/>
    <m/>
    <m/>
    <x v="4"/>
    <m/>
    <m/>
    <m/>
    <m/>
  </r>
  <r>
    <m/>
    <e v="#N/A"/>
    <m/>
    <m/>
    <s v=""/>
    <m/>
    <m/>
    <x v="4"/>
    <m/>
    <m/>
    <m/>
    <m/>
  </r>
  <r>
    <m/>
    <e v="#N/A"/>
    <m/>
    <m/>
    <s v=""/>
    <m/>
    <m/>
    <x v="4"/>
    <m/>
    <m/>
    <m/>
    <m/>
  </r>
  <r>
    <m/>
    <e v="#N/A"/>
    <m/>
    <m/>
    <s v=""/>
    <m/>
    <m/>
    <x v="4"/>
    <m/>
    <m/>
    <m/>
    <m/>
  </r>
  <r>
    <m/>
    <e v="#N/A"/>
    <m/>
    <m/>
    <s v=""/>
    <m/>
    <m/>
    <x v="4"/>
    <m/>
    <m/>
    <m/>
    <m/>
  </r>
  <r>
    <m/>
    <e v="#N/A"/>
    <m/>
    <m/>
    <s v=""/>
    <m/>
    <m/>
    <x v="4"/>
    <m/>
    <m/>
    <m/>
    <m/>
  </r>
  <r>
    <m/>
    <e v="#N/A"/>
    <m/>
    <m/>
    <s v=""/>
    <m/>
    <m/>
    <x v="4"/>
    <m/>
    <m/>
    <m/>
    <m/>
  </r>
  <r>
    <m/>
    <e v="#N/A"/>
    <m/>
    <m/>
    <s v=""/>
    <m/>
    <m/>
    <x v="4"/>
    <m/>
    <m/>
    <m/>
    <m/>
  </r>
  <r>
    <m/>
    <e v="#N/A"/>
    <m/>
    <m/>
    <s v=""/>
    <m/>
    <m/>
    <x v="4"/>
    <m/>
    <m/>
    <m/>
    <m/>
  </r>
  <r>
    <m/>
    <e v="#N/A"/>
    <m/>
    <m/>
    <s v=""/>
    <m/>
    <m/>
    <x v="4"/>
    <m/>
    <m/>
    <m/>
    <m/>
  </r>
  <r>
    <m/>
    <e v="#N/A"/>
    <m/>
    <m/>
    <s v=""/>
    <m/>
    <m/>
    <x v="4"/>
    <m/>
    <m/>
    <m/>
    <m/>
  </r>
  <r>
    <m/>
    <e v="#N/A"/>
    <m/>
    <m/>
    <s v=""/>
    <m/>
    <m/>
    <x v="4"/>
    <m/>
    <m/>
    <m/>
    <m/>
  </r>
  <r>
    <m/>
    <e v="#N/A"/>
    <m/>
    <m/>
    <s v=""/>
    <m/>
    <m/>
    <x v="4"/>
    <m/>
    <m/>
    <m/>
    <m/>
  </r>
  <r>
    <m/>
    <e v="#N/A"/>
    <m/>
    <m/>
    <s v=""/>
    <m/>
    <m/>
    <x v="4"/>
    <m/>
    <m/>
    <m/>
    <m/>
  </r>
  <r>
    <m/>
    <e v="#N/A"/>
    <m/>
    <m/>
    <s v=""/>
    <m/>
    <m/>
    <x v="4"/>
    <m/>
    <m/>
    <m/>
    <m/>
  </r>
  <r>
    <m/>
    <e v="#N/A"/>
    <m/>
    <m/>
    <s v=""/>
    <m/>
    <m/>
    <x v="4"/>
    <m/>
    <m/>
    <m/>
    <m/>
  </r>
  <r>
    <m/>
    <e v="#N/A"/>
    <m/>
    <m/>
    <s v=""/>
    <m/>
    <m/>
    <x v="4"/>
    <m/>
    <m/>
    <m/>
    <m/>
  </r>
  <r>
    <m/>
    <e v="#N/A"/>
    <m/>
    <m/>
    <s v=""/>
    <m/>
    <m/>
    <x v="4"/>
    <m/>
    <m/>
    <m/>
    <m/>
  </r>
  <r>
    <m/>
    <e v="#N/A"/>
    <m/>
    <m/>
    <s v=""/>
    <m/>
    <m/>
    <x v="4"/>
    <m/>
    <m/>
    <m/>
    <m/>
  </r>
  <r>
    <m/>
    <e v="#N/A"/>
    <m/>
    <m/>
    <s v=""/>
    <m/>
    <m/>
    <x v="4"/>
    <m/>
    <m/>
    <m/>
    <m/>
  </r>
  <r>
    <m/>
    <e v="#N/A"/>
    <m/>
    <m/>
    <s v=""/>
    <m/>
    <m/>
    <x v="4"/>
    <m/>
    <m/>
    <m/>
    <m/>
  </r>
  <r>
    <m/>
    <e v="#N/A"/>
    <m/>
    <m/>
    <s v=""/>
    <m/>
    <m/>
    <x v="4"/>
    <m/>
    <m/>
    <m/>
    <m/>
  </r>
  <r>
    <m/>
    <e v="#N/A"/>
    <m/>
    <m/>
    <s v=""/>
    <m/>
    <m/>
    <x v="4"/>
    <m/>
    <m/>
    <m/>
    <m/>
  </r>
  <r>
    <m/>
    <e v="#N/A"/>
    <m/>
    <m/>
    <s v=""/>
    <m/>
    <m/>
    <x v="4"/>
    <m/>
    <m/>
    <m/>
    <m/>
  </r>
  <r>
    <m/>
    <e v="#N/A"/>
    <m/>
    <m/>
    <s v=""/>
    <m/>
    <m/>
    <x v="4"/>
    <m/>
    <m/>
    <m/>
    <m/>
  </r>
  <r>
    <m/>
    <e v="#N/A"/>
    <m/>
    <m/>
    <s v=""/>
    <m/>
    <m/>
    <x v="4"/>
    <m/>
    <m/>
    <m/>
    <m/>
  </r>
  <r>
    <m/>
    <e v="#N/A"/>
    <m/>
    <m/>
    <s v=""/>
    <m/>
    <m/>
    <x v="4"/>
    <m/>
    <m/>
    <m/>
    <m/>
  </r>
  <r>
    <m/>
    <e v="#N/A"/>
    <m/>
    <m/>
    <s v=""/>
    <m/>
    <m/>
    <x v="4"/>
    <m/>
    <m/>
    <m/>
    <m/>
  </r>
  <r>
    <m/>
    <e v="#N/A"/>
    <m/>
    <m/>
    <s v=""/>
    <m/>
    <m/>
    <x v="4"/>
    <m/>
    <m/>
    <m/>
    <m/>
  </r>
  <r>
    <m/>
    <e v="#N/A"/>
    <m/>
    <m/>
    <s v=""/>
    <m/>
    <m/>
    <x v="4"/>
    <m/>
    <m/>
    <m/>
    <m/>
  </r>
  <r>
    <m/>
    <e v="#N/A"/>
    <m/>
    <m/>
    <s v=""/>
    <m/>
    <m/>
    <x v="4"/>
    <m/>
    <m/>
    <m/>
    <m/>
  </r>
  <r>
    <m/>
    <e v="#N/A"/>
    <m/>
    <m/>
    <s v=""/>
    <m/>
    <m/>
    <x v="4"/>
    <m/>
    <m/>
    <m/>
    <m/>
  </r>
  <r>
    <m/>
    <e v="#N/A"/>
    <m/>
    <m/>
    <s v=""/>
    <m/>
    <m/>
    <x v="4"/>
    <m/>
    <m/>
    <m/>
    <m/>
  </r>
  <r>
    <m/>
    <e v="#N/A"/>
    <m/>
    <m/>
    <s v=""/>
    <m/>
    <m/>
    <x v="4"/>
    <m/>
    <m/>
    <m/>
    <m/>
  </r>
  <r>
    <m/>
    <e v="#N/A"/>
    <m/>
    <m/>
    <s v=""/>
    <m/>
    <m/>
    <x v="4"/>
    <m/>
    <m/>
    <m/>
    <m/>
  </r>
  <r>
    <m/>
    <e v="#N/A"/>
    <m/>
    <m/>
    <s v=""/>
    <m/>
    <m/>
    <x v="4"/>
    <m/>
    <m/>
    <m/>
    <m/>
  </r>
  <r>
    <m/>
    <e v="#N/A"/>
    <m/>
    <m/>
    <s v=""/>
    <m/>
    <m/>
    <x v="4"/>
    <m/>
    <m/>
    <m/>
    <m/>
  </r>
  <r>
    <m/>
    <e v="#N/A"/>
    <m/>
    <m/>
    <s v=""/>
    <m/>
    <m/>
    <x v="4"/>
    <m/>
    <m/>
    <m/>
    <m/>
  </r>
  <r>
    <m/>
    <e v="#N/A"/>
    <m/>
    <m/>
    <s v=""/>
    <m/>
    <m/>
    <x v="4"/>
    <m/>
    <m/>
    <m/>
    <m/>
  </r>
  <r>
    <m/>
    <e v="#N/A"/>
    <m/>
    <m/>
    <s v=""/>
    <m/>
    <m/>
    <x v="4"/>
    <m/>
    <m/>
    <m/>
    <m/>
  </r>
  <r>
    <m/>
    <e v="#N/A"/>
    <m/>
    <m/>
    <s v=""/>
    <m/>
    <m/>
    <x v="4"/>
    <m/>
    <m/>
    <m/>
    <m/>
  </r>
  <r>
    <m/>
    <e v="#N/A"/>
    <m/>
    <m/>
    <s v=""/>
    <m/>
    <m/>
    <x v="4"/>
    <m/>
    <m/>
    <m/>
    <m/>
  </r>
  <r>
    <m/>
    <e v="#N/A"/>
    <m/>
    <m/>
    <s v=""/>
    <m/>
    <m/>
    <x v="4"/>
    <m/>
    <m/>
    <m/>
    <m/>
  </r>
</pivotCacheRecords>
</file>

<file path=xl/pivotCache/pivotCacheRecords8.xml><?xml version="1.0" encoding="utf-8"?>
<pivotCacheRecords xmlns="http://schemas.openxmlformats.org/spreadsheetml/2006/main" xmlns:r="http://schemas.openxmlformats.org/officeDocument/2006/relationships" count="998">
  <r>
    <s v="190716-029"/>
    <x v="0"/>
    <x v="0"/>
    <d v="2019-07-16T00:00:00"/>
    <x v="0"/>
    <x v="0"/>
    <s v="ACCÈS"/>
    <s v="Danger faible"/>
    <s v="Non"/>
    <m/>
    <s v="Femme"/>
    <n v="30"/>
  </r>
  <r>
    <s v="190701-002"/>
    <x v="0"/>
    <x v="0"/>
    <d v="2019-07-01T00:00:00"/>
    <x v="1"/>
    <x v="1"/>
    <s v="ACCÈS"/>
    <s v="Absence de danger"/>
    <s v="Non"/>
    <m/>
    <s v="Homme"/>
    <n v="42"/>
  </r>
  <r>
    <s v="190121-012"/>
    <x v="0"/>
    <x v="1"/>
    <d v="2019-01-21T00:00:00"/>
    <x v="2"/>
    <x v="2"/>
    <s v="ACCÈS"/>
    <s v="P.38 (non-consentant)"/>
    <s v="Oui"/>
    <s v="70 mins"/>
    <s v="Homme"/>
    <n v="57"/>
  </r>
  <r>
    <s v="191210-012"/>
    <x v="0"/>
    <x v="1"/>
    <d v="2019-12-10T00:00:00"/>
    <x v="3"/>
    <x v="3"/>
    <s v="ACCÈS"/>
    <s v="Absence de danger"/>
    <s v="Non"/>
    <m/>
    <s v="Femme"/>
    <n v="50"/>
  </r>
  <r>
    <s v="191111-032"/>
    <x v="0"/>
    <x v="1"/>
    <d v="2019-11-11T00:00:00"/>
    <x v="4"/>
    <x v="4"/>
    <s v="ACCÈS"/>
    <s v="Danger faible"/>
    <s v="Non"/>
    <m/>
    <s v="Homme"/>
    <n v="36"/>
  </r>
  <r>
    <s v="191110-009"/>
    <x v="0"/>
    <x v="1"/>
    <d v="2019-11-10T00:00:00"/>
    <x v="5"/>
    <x v="5"/>
    <s v="ACCÈS"/>
    <s v="Absence de danger"/>
    <s v="Non"/>
    <m/>
    <s v="Homme"/>
    <n v="29"/>
  </r>
  <r>
    <s v="191106-023"/>
    <x v="0"/>
    <x v="1"/>
    <d v="2019-11-06T00:00:00"/>
    <x v="6"/>
    <x v="6"/>
    <s v="ACCÈS"/>
    <s v="Absence de danger"/>
    <s v="Non"/>
    <m/>
    <s v="Femme"/>
    <n v="58"/>
  </r>
  <r>
    <s v="191104-020"/>
    <x v="0"/>
    <x v="1"/>
    <d v="2019-11-04T00:00:00"/>
    <x v="7"/>
    <x v="7"/>
    <s v="ACCÈS"/>
    <s v="Danger faible"/>
    <s v="Non"/>
    <m/>
    <s v="Homme"/>
    <n v="53"/>
  </r>
  <r>
    <s v="191023-029"/>
    <x v="0"/>
    <x v="1"/>
    <d v="2019-10-23T00:00:00"/>
    <x v="8"/>
    <x v="8"/>
    <s v="ACCÈS"/>
    <s v="Danger faible"/>
    <s v="Non"/>
    <m/>
    <s v="Homme"/>
    <n v="58"/>
  </r>
  <r>
    <s v="191014-028"/>
    <x v="0"/>
    <x v="1"/>
    <d v="2019-10-14T00:00:00"/>
    <x v="9"/>
    <x v="9"/>
    <s v="ACCÈS"/>
    <s v="Danger faible"/>
    <s v="Non"/>
    <m/>
    <s v="Femme"/>
    <n v="18"/>
  </r>
  <r>
    <s v="190406-001"/>
    <x v="0"/>
    <x v="1"/>
    <d v="2019-04-06T00:00:00"/>
    <x v="10"/>
    <x v="10"/>
    <m/>
    <s v="Tentative de suicide"/>
    <s v="Oui"/>
    <m/>
    <s v="Homme"/>
    <n v="28"/>
  </r>
  <r>
    <s v="190408-001"/>
    <x v="0"/>
    <x v="1"/>
    <d v="2019-04-08T00:00:00"/>
    <x v="11"/>
    <x v="11"/>
    <m/>
    <s v="P.38 (non-consentant)"/>
    <s v="Oui"/>
    <m/>
    <s v="Femme"/>
    <n v="56"/>
  </r>
  <r>
    <s v="190409-037"/>
    <x v="0"/>
    <x v="1"/>
    <d v="2019-04-09T00:00:00"/>
    <x v="12"/>
    <x v="12"/>
    <m/>
    <s v="P.38 (non-consentant)"/>
    <s v="Oui"/>
    <n v="43"/>
    <s v="Homme"/>
    <n v="68"/>
  </r>
  <r>
    <s v="191002-031"/>
    <x v="0"/>
    <x v="1"/>
    <d v="2019-10-02T00:00:00"/>
    <x v="13"/>
    <x v="13"/>
    <m/>
    <m/>
    <s v="Oui"/>
    <n v="20"/>
    <s v="Homme"/>
    <n v="58"/>
  </r>
  <r>
    <s v="190930--34"/>
    <x v="0"/>
    <x v="1"/>
    <d v="2019-09-30T00:00:00"/>
    <x v="14"/>
    <x v="14"/>
    <s v="ACCÈS"/>
    <s v="Danger grave et immédiat"/>
    <s v="Oui"/>
    <n v="60"/>
    <s v="Femme"/>
    <n v="22"/>
  </r>
  <r>
    <s v="190927-036"/>
    <x v="0"/>
    <x v="1"/>
    <d v="2019-09-27T00:00:00"/>
    <x v="15"/>
    <x v="15"/>
    <s v="CCPSHRR"/>
    <s v="Danger grave mais non immédiat"/>
    <s v="Oui"/>
    <n v="35"/>
    <s v="Homme"/>
    <n v="21"/>
  </r>
  <r>
    <s v="190418-004"/>
    <x v="0"/>
    <x v="1"/>
    <d v="2019-04-18T00:00:00"/>
    <x v="16"/>
    <x v="16"/>
    <m/>
    <s v="P.38 (non-consentant)"/>
    <s v="Oui"/>
    <n v="45"/>
    <s v="Femme"/>
    <n v="56"/>
  </r>
  <r>
    <s v="190909-019"/>
    <x v="0"/>
    <x v="1"/>
    <d v="2019-09-09T00:00:00"/>
    <x v="17"/>
    <x v="17"/>
    <s v="DPJ/CAFE"/>
    <s v="Danger faible"/>
    <s v="Non"/>
    <m/>
    <s v="Homme"/>
    <n v="15"/>
  </r>
  <r>
    <s v="190824-013"/>
    <x v="0"/>
    <x v="1"/>
    <d v="2019-08-24T00:00:00"/>
    <x v="18"/>
    <x v="18"/>
    <m/>
    <s v="Danger grave et immédiat"/>
    <s v="Oui"/>
    <n v="52"/>
    <s v="Homme"/>
    <n v="21"/>
  </r>
  <r>
    <s v="190815-027"/>
    <x v="0"/>
    <x v="1"/>
    <d v="2019-08-15T00:00:00"/>
    <x v="19"/>
    <x v="19"/>
    <s v="ACCÈS"/>
    <s v="Danger faible"/>
    <s v="Non"/>
    <m/>
    <s v="Homme"/>
    <n v="34"/>
  </r>
  <r>
    <s v="190613-011"/>
    <x v="0"/>
    <x v="1"/>
    <d v="2019-06-13T00:00:00"/>
    <x v="20"/>
    <x v="20"/>
    <m/>
    <s v="P.38 (non-consentant)"/>
    <s v="Oui"/>
    <n v="53"/>
    <s v="Homme"/>
    <n v="9"/>
  </r>
  <r>
    <s v="190806-013"/>
    <x v="0"/>
    <x v="1"/>
    <d v="2019-08-06T00:00:00"/>
    <x v="21"/>
    <x v="20"/>
    <s v="ACCÈS"/>
    <s v="Danger faible"/>
    <s v="Non"/>
    <m/>
    <s v="Homme"/>
    <n v="74"/>
  </r>
  <r>
    <s v="190803-024"/>
    <x v="0"/>
    <x v="1"/>
    <d v="2019-08-03T00:00:00"/>
    <x v="22"/>
    <x v="21"/>
    <m/>
    <s v="Absence de danger"/>
    <s v="Non"/>
    <m/>
    <s v="Homme"/>
    <n v="30"/>
  </r>
  <r>
    <s v="190726-010"/>
    <x v="0"/>
    <x v="1"/>
    <d v="2019-07-26T00:00:00"/>
    <x v="23"/>
    <x v="22"/>
    <s v="ACCÈS"/>
    <s v="Absence de danger"/>
    <s v="Non"/>
    <m/>
    <s v="Femme"/>
    <n v="34"/>
  </r>
  <r>
    <s v="190726-026"/>
    <x v="0"/>
    <x v="1"/>
    <d v="2019-07-26T00:00:00"/>
    <x v="23"/>
    <x v="23"/>
    <s v="ACCÈS"/>
    <s v="Danger grave et immédiat"/>
    <s v="Oui"/>
    <m/>
    <s v="Femme"/>
    <n v="34"/>
  </r>
  <r>
    <s v="190710-024"/>
    <x v="0"/>
    <x v="1"/>
    <d v="2019-07-10T00:00:00"/>
    <x v="24"/>
    <x v="24"/>
    <s v="ACCÈS"/>
    <s v="P.38 (non-consentant)"/>
    <s v="Oui"/>
    <n v="20"/>
    <s v="Homme"/>
    <n v="64"/>
  </r>
  <r>
    <s v="190713-005"/>
    <x v="0"/>
    <x v="1"/>
    <d v="2019-07-13T00:00:00"/>
    <x v="25"/>
    <x v="25"/>
    <m/>
    <s v="Tentative de suicide"/>
    <s v="Oui"/>
    <n v="29"/>
    <s v="Femme"/>
    <n v="75"/>
  </r>
  <r>
    <s v="190714-002a"/>
    <x v="0"/>
    <x v="1"/>
    <d v="2019-07-14T00:00:00"/>
    <x v="26"/>
    <x v="26"/>
    <m/>
    <s v="P.38 (non-consentant)"/>
    <s v="Oui"/>
    <n v="25"/>
    <s v="Homme"/>
    <n v="39"/>
  </r>
  <r>
    <s v="190719-008"/>
    <x v="0"/>
    <x v="1"/>
    <d v="2019-07-19T00:00:00"/>
    <x v="27"/>
    <x v="15"/>
    <s v="DPJ/CAFE"/>
    <s v="P.38 (non-consentant)"/>
    <s v="Oui"/>
    <n v="38"/>
    <s v="Homme"/>
    <n v="17"/>
  </r>
  <r>
    <s v="190719-015"/>
    <x v="0"/>
    <x v="1"/>
    <d v="2019-07-19T00:00:00"/>
    <x v="27"/>
    <x v="27"/>
    <m/>
    <s v="Tentative de suicide"/>
    <s v="Oui"/>
    <n v="14"/>
    <s v="Homme"/>
    <n v="15"/>
  </r>
  <r>
    <s v="190626-001"/>
    <x v="0"/>
    <x v="1"/>
    <d v="2019-06-26T00:00:00"/>
    <x v="28"/>
    <x v="28"/>
    <s v="ACCÈS"/>
    <s v="Danger grave et immédiat"/>
    <s v="Oui"/>
    <n v="44"/>
    <s v="Femme"/>
    <n v="21"/>
  </r>
  <r>
    <s v="190623-021"/>
    <x v="0"/>
    <x v="1"/>
    <d v="2019-06-23T00:00:00"/>
    <x v="29"/>
    <x v="29"/>
    <s v="DPJ/CAFE"/>
    <s v="Absence de danger"/>
    <s v="Non"/>
    <m/>
    <s v="Femme"/>
    <n v="14"/>
  </r>
  <r>
    <s v="190807-033"/>
    <x v="0"/>
    <x v="1"/>
    <d v="2019-08-07T00:00:00"/>
    <x v="30"/>
    <x v="30"/>
    <s v="ACCÈS"/>
    <s v="P.38 (non-consentant)"/>
    <s v="Oui"/>
    <n v="41"/>
    <s v="Homme"/>
    <n v="77"/>
  </r>
  <r>
    <s v="190613-015"/>
    <x v="0"/>
    <x v="1"/>
    <d v="2019-06-13T00:00:00"/>
    <x v="20"/>
    <x v="31"/>
    <s v="DPJ/CAFE"/>
    <s v="Absence de danger"/>
    <s v="Non"/>
    <m/>
    <s v="Femme"/>
    <n v="20"/>
  </r>
  <r>
    <s v="190605-033"/>
    <x v="0"/>
    <x v="1"/>
    <d v="2019-06-06T00:00:00"/>
    <x v="31"/>
    <x v="32"/>
    <s v="ACCÈS"/>
    <s v="Danger faible"/>
    <s v="Non"/>
    <m/>
    <s v="Homme"/>
    <n v="30"/>
  </r>
  <r>
    <s v="190819-01"/>
    <x v="0"/>
    <x v="1"/>
    <d v="2019-08-19T00:00:00"/>
    <x v="32"/>
    <x v="33"/>
    <m/>
    <s v="Tentative de suicide"/>
    <s v="Oui"/>
    <n v="24"/>
    <s v="Homme"/>
    <n v="53"/>
  </r>
  <r>
    <s v="190830-030"/>
    <x v="0"/>
    <x v="1"/>
    <d v="2019-08-30T00:00:00"/>
    <x v="33"/>
    <x v="34"/>
    <m/>
    <s v="Tentative de suicide"/>
    <s v="Oui"/>
    <m/>
    <s v="Femme"/>
    <n v="57"/>
  </r>
  <r>
    <s v="190903-003"/>
    <x v="0"/>
    <x v="1"/>
    <d v="2019-09-03T00:00:00"/>
    <x v="34"/>
    <x v="35"/>
    <s v="ACCÈS"/>
    <s v="P.38 (non-consentant)"/>
    <s v="Oui"/>
    <n v="26"/>
    <s v="Femme"/>
    <n v="43"/>
  </r>
  <r>
    <s v="190512-004"/>
    <x v="0"/>
    <x v="1"/>
    <d v="2019-05-12T00:00:00"/>
    <x v="35"/>
    <x v="36"/>
    <s v="ACCÈS"/>
    <s v="Absence de danger"/>
    <s v="Non"/>
    <m/>
    <s v="Homme"/>
    <n v="29"/>
  </r>
  <r>
    <s v="190507-015"/>
    <x v="0"/>
    <x v="1"/>
    <d v="2019-05-07T00:00:00"/>
    <x v="36"/>
    <x v="37"/>
    <m/>
    <s v="Danger modéré"/>
    <s v="Oui"/>
    <n v="62"/>
    <s v="Homme"/>
    <n v="9"/>
  </r>
  <r>
    <s v="190918-019"/>
    <x v="0"/>
    <x v="1"/>
    <d v="2019-09-18T00:00:00"/>
    <x v="37"/>
    <x v="38"/>
    <m/>
    <s v="P.38 (non-consentant)"/>
    <s v="Oui"/>
    <n v="27"/>
    <s v="Homme"/>
    <n v="39"/>
  </r>
  <r>
    <s v="190918-019"/>
    <x v="0"/>
    <x v="1"/>
    <d v="2019-09-18T00:00:00"/>
    <x v="37"/>
    <x v="38"/>
    <m/>
    <s v="P.38 (non-consentant)"/>
    <s v="Oui"/>
    <n v="27"/>
    <s v="Homme"/>
    <n v="39"/>
  </r>
  <r>
    <s v="190416-007"/>
    <x v="0"/>
    <x v="1"/>
    <d v="2019-04-16T00:00:00"/>
    <x v="38"/>
    <x v="39"/>
    <s v="ACCÈS"/>
    <s v="Absence de danger"/>
    <s v="Non"/>
    <m/>
    <s v="Homme"/>
    <n v="58"/>
  </r>
  <r>
    <s v="190925-012"/>
    <x v="0"/>
    <x v="1"/>
    <d v="2019-09-25T00:00:00"/>
    <x v="39"/>
    <x v="19"/>
    <s v="ACCÈS"/>
    <s v="P.38 (non-consentant)"/>
    <s v="Oui"/>
    <n v="30"/>
    <s v="Femme"/>
    <n v="57"/>
  </r>
  <r>
    <s v="191003-030"/>
    <x v="0"/>
    <x v="1"/>
    <d v="2019-10-03T00:00:00"/>
    <x v="40"/>
    <x v="40"/>
    <m/>
    <s v="P.38 (non-consentant)"/>
    <s v="Oui"/>
    <m/>
    <s v="Homme"/>
    <n v="10"/>
  </r>
  <r>
    <s v="190314-008"/>
    <x v="0"/>
    <x v="1"/>
    <d v="2019-03-14T00:00:00"/>
    <x v="41"/>
    <x v="41"/>
    <s v="ACCÈS"/>
    <s v="Danger modéré"/>
    <s v="Oui"/>
    <m/>
    <s v="Femme"/>
    <n v="56"/>
  </r>
  <r>
    <s v="190223-013"/>
    <x v="0"/>
    <x v="1"/>
    <d v="2019-02-23T00:00:00"/>
    <x v="42"/>
    <x v="42"/>
    <s v="CCPSHRR"/>
    <s v="Absence de danger"/>
    <s v="Non"/>
    <m/>
    <s v="Homme"/>
    <n v="37"/>
  </r>
  <r>
    <s v="191205-019"/>
    <x v="0"/>
    <x v="1"/>
    <d v="2019-12-05T00:00:00"/>
    <x v="43"/>
    <x v="43"/>
    <s v="ACCÈS"/>
    <s v="P.38 (non-consentant)"/>
    <s v="Oui"/>
    <n v="60"/>
    <s v="Femme"/>
    <n v="57"/>
  </r>
  <r>
    <s v="191209-007"/>
    <x v="0"/>
    <x v="1"/>
    <d v="2019-12-09T00:00:00"/>
    <x v="44"/>
    <x v="44"/>
    <m/>
    <s v="P.38 (non-consentant)"/>
    <s v="Oui"/>
    <n v="43"/>
    <s v="Femme"/>
    <n v="57"/>
  </r>
  <r>
    <s v="191211-015"/>
    <x v="0"/>
    <x v="1"/>
    <d v="2019-12-11T00:00:00"/>
    <x v="45"/>
    <x v="45"/>
    <s v="DPJ/CAFE"/>
    <s v="Tentative de suicide"/>
    <s v="Oui"/>
    <n v="60"/>
    <s v="Femme"/>
    <n v="16"/>
  </r>
  <r>
    <s v="190115-017"/>
    <x v="0"/>
    <x v="1"/>
    <d v="2019-01-15T00:00:00"/>
    <x v="46"/>
    <x v="46"/>
    <m/>
    <s v="Danger modéré"/>
    <s v="Oui"/>
    <s v="52 mins"/>
    <s v="Femme"/>
    <n v="35"/>
  </r>
  <r>
    <s v="190113-012"/>
    <x v="0"/>
    <x v="1"/>
    <d v="2019-01-13T00:00:00"/>
    <x v="47"/>
    <x v="23"/>
    <s v="DPJ/CAFE"/>
    <s v="Absence de danger"/>
    <s v="Non"/>
    <m/>
    <s v="Femme"/>
    <n v="16"/>
  </r>
  <r>
    <s v="190113-014"/>
    <x v="0"/>
    <x v="1"/>
    <d v="2019-01-13T00:00:00"/>
    <x v="47"/>
    <x v="47"/>
    <s v="ACCÈS"/>
    <s v="Danger faible"/>
    <s v="Non"/>
    <m/>
    <s v="Femme"/>
    <n v="22"/>
  </r>
  <r>
    <s v="191226-013"/>
    <x v="0"/>
    <x v="1"/>
    <d v="2019-12-26T00:00:00"/>
    <x v="48"/>
    <x v="48"/>
    <m/>
    <s v="Tentative de suicide"/>
    <s v="Oui"/>
    <m/>
    <s v="Homme"/>
    <n v="68"/>
  </r>
  <r>
    <s v="191230-012"/>
    <x v="0"/>
    <x v="1"/>
    <d v="2019-12-30T00:00:00"/>
    <x v="49"/>
    <x v="49"/>
    <s v="ACCÈS"/>
    <s v="P.38 (non-consentant)"/>
    <s v="Oui"/>
    <n v="57"/>
    <s v="Homme"/>
    <n v="52"/>
  </r>
  <r>
    <s v="190101-025"/>
    <x v="0"/>
    <x v="1"/>
    <d v="2019-01-01T00:00:00"/>
    <x v="50"/>
    <x v="50"/>
    <s v="ACCÈS"/>
    <s v="Danger faible"/>
    <s v="Non"/>
    <m/>
    <s v="Femme"/>
    <n v="32"/>
  </r>
  <r>
    <s v="191125-032"/>
    <x v="0"/>
    <x v="2"/>
    <d v="2019-11-25T00:00:00"/>
    <x v="51"/>
    <x v="51"/>
    <s v="ACCÈS"/>
    <s v="Danger grave mais non immédiat"/>
    <s v="Non"/>
    <m/>
    <s v="Homme"/>
    <n v="45"/>
  </r>
  <r>
    <s v="190107-002"/>
    <x v="0"/>
    <x v="2"/>
    <d v="2019-01-07T00:00:00"/>
    <x v="52"/>
    <x v="52"/>
    <m/>
    <s v="Tentative de suicide"/>
    <s v="Oui"/>
    <s v="35 mins"/>
    <s v="Femme"/>
    <n v="26"/>
  </r>
  <r>
    <s v="191228-001"/>
    <x v="0"/>
    <x v="2"/>
    <d v="2019-12-28T00:00:00"/>
    <x v="53"/>
    <x v="32"/>
    <s v="ACCÈS"/>
    <s v="Absence de danger"/>
    <s v="Non"/>
    <m/>
    <s v="Homme"/>
    <n v="32"/>
  </r>
  <r>
    <s v="190116-025"/>
    <x v="0"/>
    <x v="2"/>
    <d v="2019-01-16T00:00:00"/>
    <x v="54"/>
    <x v="19"/>
    <m/>
    <s v="P.38 (non-consentant)"/>
    <s v="Oui"/>
    <s v="5 mins"/>
    <s v="Homme"/>
    <n v="34"/>
  </r>
  <r>
    <s v="191217-003"/>
    <x v="0"/>
    <x v="2"/>
    <d v="2019-12-17T00:00:00"/>
    <x v="55"/>
    <x v="53"/>
    <s v="ACCÈS"/>
    <s v="Absence de danger"/>
    <s v="Non"/>
    <m/>
    <s v="Homme"/>
    <n v="42"/>
  </r>
  <r>
    <s v="191212-031"/>
    <x v="0"/>
    <x v="2"/>
    <d v="2019-12-12T00:00:00"/>
    <x v="56"/>
    <x v="54"/>
    <s v="ACCÈS"/>
    <s v="Danger modéré"/>
    <s v="Non"/>
    <m/>
    <s v="Homme"/>
    <n v="28"/>
  </r>
  <r>
    <s v="190207-001"/>
    <x v="0"/>
    <x v="2"/>
    <d v="2019-02-07T00:00:00"/>
    <x v="57"/>
    <x v="55"/>
    <m/>
    <s v="P.38 (non-consentant)"/>
    <s v="Oui"/>
    <n v="50"/>
    <s v="Homme"/>
    <n v="53"/>
  </r>
  <r>
    <s v="191209-004"/>
    <x v="0"/>
    <x v="2"/>
    <d v="2019-12-09T00:00:00"/>
    <x v="44"/>
    <x v="56"/>
    <s v="ACCÈS"/>
    <s v="Absence de danger"/>
    <s v="Oui"/>
    <n v="29"/>
    <s v="Femme"/>
    <n v="70"/>
  </r>
  <r>
    <s v="191202-014"/>
    <x v="0"/>
    <x v="2"/>
    <d v="2019-12-03T00:00:00"/>
    <x v="58"/>
    <x v="19"/>
    <s v="ACCÈS"/>
    <s v="Danger faible"/>
    <s v="Non"/>
    <m/>
    <s v="Homme"/>
    <n v="32"/>
  </r>
  <r>
    <s v="190308-012"/>
    <x v="0"/>
    <x v="2"/>
    <d v="2019-03-08T00:00:00"/>
    <x v="59"/>
    <x v="57"/>
    <m/>
    <s v="Tentative de suicide"/>
    <s v="Oui"/>
    <n v="15"/>
    <s v="Femme"/>
    <n v="91"/>
  </r>
  <r>
    <s v="191129-018"/>
    <x v="0"/>
    <x v="2"/>
    <d v="2019-11-29T00:00:00"/>
    <x v="60"/>
    <x v="19"/>
    <m/>
    <s v="Danger grave et immédiat"/>
    <s v="Non"/>
    <m/>
    <s v="Femme"/>
    <n v="33"/>
  </r>
  <r>
    <s v="191126-017"/>
    <x v="0"/>
    <x v="2"/>
    <d v="2019-11-26T00:00:00"/>
    <x v="61"/>
    <x v="46"/>
    <s v="DPJ/CAFE"/>
    <s v="Danger faible"/>
    <s v="Non"/>
    <m/>
    <s v="Homme"/>
    <n v="13"/>
  </r>
  <r>
    <s v="191121-014"/>
    <x v="0"/>
    <x v="2"/>
    <d v="2019-11-21T00:00:00"/>
    <x v="62"/>
    <x v="58"/>
    <s v="ACCÈS"/>
    <s v="Danger grave et immédiat"/>
    <s v="Oui"/>
    <n v="17"/>
    <s v="Homme"/>
    <n v="43"/>
  </r>
  <r>
    <s v="191195-024"/>
    <x v="0"/>
    <x v="2"/>
    <d v="2019-11-05T00:00:00"/>
    <x v="63"/>
    <x v="59"/>
    <s v="DPJ/CAFE"/>
    <s v="Danger faible"/>
    <s v="Non"/>
    <m/>
    <s v="Femme"/>
    <n v="15"/>
  </r>
  <r>
    <s v="190315-001"/>
    <x v="0"/>
    <x v="2"/>
    <d v="2019-03-15T00:00:00"/>
    <x v="64"/>
    <x v="60"/>
    <s v="ACCÈS"/>
    <s v="Tentative de suicide"/>
    <s v="Oui"/>
    <n v="35"/>
    <s v="Femme"/>
    <n v="37"/>
  </r>
  <r>
    <s v="190401-015"/>
    <x v="0"/>
    <x v="2"/>
    <d v="2019-04-01T00:00:00"/>
    <x v="65"/>
    <x v="61"/>
    <m/>
    <s v="Tentative de suicide"/>
    <s v="Oui"/>
    <n v="25"/>
    <s v="Femme"/>
    <n v="26"/>
  </r>
  <r>
    <s v="191014-008"/>
    <x v="0"/>
    <x v="2"/>
    <d v="2019-10-14T00:00:00"/>
    <x v="9"/>
    <x v="62"/>
    <s v="DPJ/CAFE"/>
    <s v="Danger faible"/>
    <s v="Non"/>
    <m/>
    <s v="Femme"/>
    <n v="15"/>
  </r>
  <r>
    <s v="191009-016"/>
    <x v="0"/>
    <x v="2"/>
    <d v="2019-10-09T00:00:00"/>
    <x v="66"/>
    <x v="32"/>
    <s v="ACCÈS"/>
    <s v="Absence de danger"/>
    <s v="Non"/>
    <m/>
    <s v="Homme"/>
    <n v="30"/>
  </r>
  <r>
    <s v="190928-015"/>
    <x v="0"/>
    <x v="2"/>
    <d v="2019-09-28T00:00:00"/>
    <x v="67"/>
    <x v="63"/>
    <s v="DPJ/CAFE"/>
    <s v="Absence de danger"/>
    <s v="Non"/>
    <m/>
    <s v="Homme"/>
    <n v="16"/>
  </r>
  <r>
    <s v="190413-009"/>
    <x v="0"/>
    <x v="2"/>
    <d v="2019-04-13T00:00:00"/>
    <x v="68"/>
    <x v="64"/>
    <m/>
    <s v="Tentative de suicide"/>
    <s v="Oui"/>
    <n v="26"/>
    <s v="Homme"/>
    <n v="31"/>
  </r>
  <r>
    <s v="190924-029"/>
    <x v="0"/>
    <x v="2"/>
    <d v="2019-09-24T00:00:00"/>
    <x v="69"/>
    <x v="65"/>
    <s v="ACCÈS"/>
    <s v="Danger faible"/>
    <s v="Non"/>
    <m/>
    <s v="Femme"/>
    <n v="34"/>
  </r>
  <r>
    <s v="190429-019"/>
    <x v="0"/>
    <x v="2"/>
    <d v="2019-04-29T00:00:00"/>
    <x v="70"/>
    <x v="58"/>
    <s v="ACCÈS"/>
    <s v="P.38 (non-consentant)"/>
    <s v="Oui"/>
    <s v="?"/>
    <s v="Homme"/>
    <n v="39"/>
  </r>
  <r>
    <s v="190502-027"/>
    <x v="0"/>
    <x v="2"/>
    <d v="2019-05-02T00:00:00"/>
    <x v="71"/>
    <x v="66"/>
    <m/>
    <s v="Tentative de suicide"/>
    <s v="Oui"/>
    <n v="50"/>
    <s v="Homme"/>
    <n v="18"/>
  </r>
  <r>
    <s v="190511-001B"/>
    <x v="0"/>
    <x v="2"/>
    <d v="2019-05-11T00:00:00"/>
    <x v="72"/>
    <x v="67"/>
    <s v="ACCÈS"/>
    <s v="P.38 (non-consentant)"/>
    <s v="Oui"/>
    <n v="61"/>
    <s v="Homme"/>
    <n v="38"/>
  </r>
  <r>
    <s v="190521-024"/>
    <x v="0"/>
    <x v="2"/>
    <d v="2019-05-21T00:00:00"/>
    <x v="73"/>
    <x v="68"/>
    <s v="ACCÈS"/>
    <s v="P.38 (non-consentant)"/>
    <s v="Oui"/>
    <n v="35"/>
    <s v="Homme"/>
    <n v="31"/>
  </r>
  <r>
    <s v="190902-002"/>
    <x v="0"/>
    <x v="2"/>
    <d v="2019-09-02T00:00:00"/>
    <x v="74"/>
    <x v="69"/>
    <s v="ACCÈS"/>
    <s v="Danger faible"/>
    <s v="Non"/>
    <m/>
    <s v="Homme"/>
    <n v="41"/>
  </r>
  <r>
    <s v="190901-011"/>
    <x v="0"/>
    <x v="2"/>
    <d v="2019-09-01T00:00:00"/>
    <x v="75"/>
    <x v="70"/>
    <s v="ACCÈS"/>
    <s v="Danger faible"/>
    <s v="Non"/>
    <m/>
    <s v="Homme"/>
    <n v="41"/>
  </r>
  <r>
    <s v="190830-024"/>
    <x v="0"/>
    <x v="2"/>
    <d v="2019-08-30T00:00:00"/>
    <x v="33"/>
    <x v="71"/>
    <s v="ACCÈS"/>
    <s v="Danger faible"/>
    <s v="Non"/>
    <m/>
    <s v="Homme"/>
    <n v="41"/>
  </r>
  <r>
    <s v="190826-018"/>
    <x v="0"/>
    <x v="2"/>
    <d v="2019-08-26T00:00:00"/>
    <x v="76"/>
    <x v="72"/>
    <s v="ACCÈS"/>
    <s v="Danger faible"/>
    <s v="Non"/>
    <m/>
    <s v="Femme"/>
    <n v="40"/>
  </r>
  <r>
    <s v="190823-027"/>
    <x v="0"/>
    <x v="2"/>
    <d v="2019-08-23T00:00:00"/>
    <x v="77"/>
    <x v="73"/>
    <s v="ACCÈS"/>
    <s v="Danger faible"/>
    <s v="Non"/>
    <m/>
    <s v="Homme"/>
    <n v="37"/>
  </r>
  <r>
    <s v="190822-007"/>
    <x v="0"/>
    <x v="2"/>
    <d v="2019-08-22T00:00:00"/>
    <x v="78"/>
    <x v="74"/>
    <s v="ACCÈS"/>
    <s v="Absence de danger"/>
    <s v="Non"/>
    <m/>
    <s v="Homme"/>
    <n v="28"/>
  </r>
  <r>
    <s v="190526-023"/>
    <x v="0"/>
    <x v="2"/>
    <d v="2019-05-27T00:00:00"/>
    <x v="79"/>
    <x v="75"/>
    <m/>
    <s v="P.38 (non-consentant)"/>
    <s v="Oui"/>
    <n v="45"/>
    <s v="Homme"/>
    <n v="25"/>
  </r>
  <r>
    <s v="190802-025"/>
    <x v="0"/>
    <x v="2"/>
    <d v="2019-08-02T00:00:00"/>
    <x v="80"/>
    <x v="76"/>
    <s v="ACCÈS"/>
    <s v="Danger faible"/>
    <s v="Non"/>
    <m/>
    <s v="Homme"/>
    <n v="28"/>
  </r>
  <r>
    <s v="190731-016"/>
    <x v="0"/>
    <x v="2"/>
    <d v="2019-07-31T00:00:00"/>
    <x v="81"/>
    <x v="3"/>
    <s v="ACCÈS"/>
    <s v="Danger faible"/>
    <s v="Non"/>
    <m/>
    <s v="Homme"/>
    <n v="47"/>
  </r>
  <r>
    <s v="190728-004"/>
    <x v="0"/>
    <x v="2"/>
    <d v="2019-07-28T00:00:00"/>
    <x v="82"/>
    <x v="77"/>
    <s v="ACCÈS"/>
    <s v="Danger faible"/>
    <s v="Non"/>
    <m/>
    <s v="Homme"/>
    <n v="36"/>
  </r>
  <r>
    <s v="190626-037"/>
    <x v="0"/>
    <x v="2"/>
    <d v="2019-06-26T00:00:00"/>
    <x v="28"/>
    <x v="78"/>
    <m/>
    <s v="Tentative de suicide"/>
    <s v="Oui"/>
    <n v="24"/>
    <s v="Homme"/>
    <n v="25"/>
  </r>
  <r>
    <s v="190629-012"/>
    <x v="0"/>
    <x v="2"/>
    <d v="2019-06-29T00:00:00"/>
    <x v="83"/>
    <x v="79"/>
    <m/>
    <s v="Tentative de suicide"/>
    <s v="Oui"/>
    <n v="25"/>
    <s v="Femme"/>
    <n v="53"/>
  </r>
  <r>
    <s v="190701-020"/>
    <x v="0"/>
    <x v="2"/>
    <d v="2019-07-01T00:00:00"/>
    <x v="1"/>
    <x v="24"/>
    <s v="ACCÈS"/>
    <s v="P.38 (non-consentant)"/>
    <s v="Oui"/>
    <n v="44"/>
    <s v="Homme"/>
    <n v="25"/>
  </r>
  <r>
    <s v="190705-018"/>
    <x v="0"/>
    <x v="2"/>
    <d v="2019-07-05T00:00:00"/>
    <x v="84"/>
    <x v="61"/>
    <m/>
    <s v="Tentative de suicide"/>
    <s v="Oui"/>
    <n v="25"/>
    <s v="Femme"/>
    <n v="46"/>
  </r>
  <r>
    <s v="190710-035"/>
    <x v="0"/>
    <x v="2"/>
    <d v="2019-07-10T00:00:00"/>
    <x v="24"/>
    <x v="30"/>
    <s v="ACCÈS"/>
    <s v="P.38 (non-consentant)"/>
    <s v="Oui"/>
    <n v="27"/>
    <s v="Femme"/>
    <n v="56"/>
  </r>
  <r>
    <s v="190716-017"/>
    <x v="0"/>
    <x v="2"/>
    <d v="2019-07-16T00:00:00"/>
    <x v="0"/>
    <x v="80"/>
    <s v="ACCÈS"/>
    <s v="Danger faible"/>
    <s v="Non"/>
    <m/>
    <s v="Homme"/>
    <n v="33"/>
  </r>
  <r>
    <s v="190708-026A"/>
    <x v="0"/>
    <x v="2"/>
    <d v="2019-07-08T00:00:00"/>
    <x v="85"/>
    <x v="81"/>
    <s v="ACCÈS"/>
    <s v="Danger faible"/>
    <s v="Non"/>
    <m/>
    <s v="Homme"/>
    <n v="44"/>
  </r>
  <r>
    <s v="190706-025"/>
    <x v="0"/>
    <x v="2"/>
    <d v="2019-07-06T00:00:00"/>
    <x v="86"/>
    <x v="82"/>
    <s v="ACCÈS"/>
    <s v="Absence de danger"/>
    <s v="Non"/>
    <m/>
    <s v="Homme"/>
    <n v="33"/>
  </r>
  <r>
    <s v="190602-020"/>
    <x v="0"/>
    <x v="2"/>
    <d v="2019-06-02T00:00:00"/>
    <x v="87"/>
    <x v="83"/>
    <s v="CCPSHRR"/>
    <s v="Danger faible"/>
    <s v="Non"/>
    <m/>
    <s v="Homme"/>
    <n v="19"/>
  </r>
  <r>
    <s v="190531-037"/>
    <x v="0"/>
    <x v="2"/>
    <d v="2019-05-31T00:00:00"/>
    <x v="88"/>
    <x v="84"/>
    <s v="ACCÈS"/>
    <s v="Danger faible"/>
    <s v="Non"/>
    <m/>
    <s v="Femme"/>
    <n v="36"/>
  </r>
  <r>
    <s v="190516-016"/>
    <x v="0"/>
    <x v="2"/>
    <d v="2019-05-16T00:00:00"/>
    <x v="89"/>
    <x v="85"/>
    <s v="DPJ/CAFE"/>
    <s v="Danger faible"/>
    <s v="Non"/>
    <m/>
    <s v="Homme"/>
    <n v="14"/>
  </r>
  <r>
    <s v="190509-007"/>
    <x v="0"/>
    <x v="2"/>
    <d v="2019-05-09T00:00:00"/>
    <x v="90"/>
    <x v="86"/>
    <s v="ACCÈS"/>
    <s v="Danger faible"/>
    <s v="Non"/>
    <m/>
    <s v="Homme"/>
    <n v="51"/>
  </r>
  <r>
    <s v="190507-038"/>
    <x v="0"/>
    <x v="2"/>
    <d v="2019-05-08T00:00:00"/>
    <x v="91"/>
    <x v="75"/>
    <s v="ACCÈS"/>
    <s v="Absence de danger"/>
    <s v="Non"/>
    <m/>
    <s v="Homme"/>
    <n v="34"/>
  </r>
  <r>
    <s v="190425-034"/>
    <x v="0"/>
    <x v="2"/>
    <d v="2019-04-25T00:00:00"/>
    <x v="92"/>
    <x v="87"/>
    <s v="ACCÈS"/>
    <s v="Danger faible"/>
    <s v="Non"/>
    <m/>
    <s v="Homme"/>
    <n v="23"/>
  </r>
  <r>
    <s v="190423-029A"/>
    <x v="0"/>
    <x v="2"/>
    <d v="2019-04-23T00:00:00"/>
    <x v="93"/>
    <x v="30"/>
    <s v="DPJ/CAFE"/>
    <m/>
    <s v="Non"/>
    <m/>
    <s v="Femme"/>
    <n v="16"/>
  </r>
  <r>
    <s v="190417-034"/>
    <x v="0"/>
    <x v="2"/>
    <d v="2019-04-17T00:00:00"/>
    <x v="94"/>
    <x v="88"/>
    <s v="ACCÈS"/>
    <s v="Absence de danger"/>
    <s v="Non"/>
    <m/>
    <s v="Homme"/>
    <n v="19"/>
  </r>
  <r>
    <s v="190413-017"/>
    <x v="0"/>
    <x v="2"/>
    <d v="2019-04-13T00:00:00"/>
    <x v="68"/>
    <x v="89"/>
    <s v="DPJ/CAFE"/>
    <s v="Danger faible"/>
    <s v="Non"/>
    <m/>
    <s v="Femme"/>
    <n v="28"/>
  </r>
  <r>
    <s v="190406-001"/>
    <x v="0"/>
    <x v="2"/>
    <d v="2019-04-06T00:00:00"/>
    <x v="10"/>
    <x v="90"/>
    <s v="ACCÈS"/>
    <s v="Absence de danger"/>
    <s v="Non"/>
    <m/>
    <s v="Homme"/>
    <n v="33"/>
  </r>
  <r>
    <s v="191031-016"/>
    <x v="0"/>
    <x v="2"/>
    <d v="2019-10-31T00:00:00"/>
    <x v="95"/>
    <x v="91"/>
    <s v="ACCÈS"/>
    <s v="P.38 (non-consentant)"/>
    <s v="Oui"/>
    <n v="49"/>
    <s v="Homme"/>
    <n v="18"/>
  </r>
  <r>
    <s v="191031-021"/>
    <x v="0"/>
    <x v="2"/>
    <d v="2019-10-31T00:00:00"/>
    <x v="95"/>
    <x v="19"/>
    <m/>
    <s v="Tentative de suicide"/>
    <s v="Oui"/>
    <n v="24"/>
    <s v="Homme"/>
    <n v="42"/>
  </r>
  <r>
    <s v="190303-005"/>
    <x v="0"/>
    <x v="2"/>
    <d v="2019-03-05T00:00:00"/>
    <x v="96"/>
    <x v="15"/>
    <m/>
    <s v="Danger grave et immédiat"/>
    <s v="Oui"/>
    <n v="70"/>
    <s v="Homme"/>
    <n v="29"/>
  </r>
  <r>
    <n v="190303021"/>
    <x v="0"/>
    <x v="2"/>
    <d v="2019-03-04T00:00:00"/>
    <x v="97"/>
    <x v="75"/>
    <s v="ACCÈS"/>
    <s v="Absence de danger"/>
    <s v="Non"/>
    <m/>
    <s v="Homme"/>
    <n v="35"/>
  </r>
  <r>
    <s v="190301-006"/>
    <x v="0"/>
    <x v="2"/>
    <d v="2019-03-01T00:00:00"/>
    <x v="98"/>
    <x v="92"/>
    <s v="ACCÈS"/>
    <s v="Danger faible"/>
    <s v="Non"/>
    <m/>
    <s v="Homme"/>
    <n v="28"/>
  </r>
  <r>
    <s v="190301-024"/>
    <x v="0"/>
    <x v="2"/>
    <d v="2019-03-01T00:00:00"/>
    <x v="98"/>
    <x v="93"/>
    <m/>
    <s v="Danger grave et immédiat"/>
    <s v="Oui"/>
    <n v="33"/>
    <s v="Homme"/>
    <n v="28"/>
  </r>
  <r>
    <s v="191204-004"/>
    <x v="0"/>
    <x v="2"/>
    <d v="2019-12-04T00:00:00"/>
    <x v="99"/>
    <x v="94"/>
    <s v="ACCÈS"/>
    <s v="P.38 (non-consentant)"/>
    <s v="Oui"/>
    <n v="50"/>
    <s v="Femme"/>
    <n v="33"/>
  </r>
  <r>
    <s v="190228-024"/>
    <x v="0"/>
    <x v="2"/>
    <d v="2019-02-28T00:00:00"/>
    <x v="100"/>
    <x v="95"/>
    <s v="ACCÈS"/>
    <s v="Danger faible"/>
    <s v="Non"/>
    <m/>
    <s v="Femme"/>
    <n v="39"/>
  </r>
  <r>
    <s v="190207-023"/>
    <x v="0"/>
    <x v="2"/>
    <d v="2019-02-07T00:00:00"/>
    <x v="57"/>
    <x v="96"/>
    <s v="ACCÈS"/>
    <s v="Danger faible"/>
    <s v="Non"/>
    <m/>
    <s v="Homme"/>
    <n v="55"/>
  </r>
  <r>
    <s v="191216-002"/>
    <x v="0"/>
    <x v="2"/>
    <d v="2019-12-16T00:00:00"/>
    <x v="101"/>
    <x v="97"/>
    <m/>
    <s v="Tentative de suicide"/>
    <s v="Oui"/>
    <n v="50"/>
    <s v="Femme"/>
    <n v="26"/>
  </r>
  <r>
    <s v="190204-019"/>
    <x v="0"/>
    <x v="2"/>
    <d v="2019-02-04T00:00:00"/>
    <x v="102"/>
    <x v="98"/>
    <s v="CCPSHRR"/>
    <s v="Danger grave mais non immédiat"/>
    <s v="Non"/>
    <m/>
    <s v="Femme"/>
    <n v="36"/>
  </r>
  <r>
    <s v="190126-012"/>
    <x v="0"/>
    <x v="2"/>
    <d v="2019-01-26T00:00:00"/>
    <x v="103"/>
    <x v="23"/>
    <s v="ACCÈS"/>
    <s v="Danger grave et immédiat"/>
    <s v="Oui"/>
    <n v="25"/>
    <s v="Femme"/>
    <n v="26"/>
  </r>
  <r>
    <s v="190124-007"/>
    <x v="0"/>
    <x v="2"/>
    <d v="2019-01-24T00:00:00"/>
    <x v="104"/>
    <x v="99"/>
    <s v="DPJ/CAFE"/>
    <s v="Danger grave mais non immédiat"/>
    <s v="Non"/>
    <m/>
    <s v="Femme"/>
    <n v="12"/>
  </r>
  <r>
    <s v="190120-008"/>
    <x v="0"/>
    <x v="2"/>
    <d v="2019-01-20T00:00:00"/>
    <x v="105"/>
    <x v="100"/>
    <m/>
    <s v="Absence de danger"/>
    <s v="Oui"/>
    <s v="25 mins"/>
    <s v="Femme"/>
    <n v="46"/>
  </r>
  <r>
    <s v="191218-023"/>
    <x v="0"/>
    <x v="2"/>
    <d v="2019-12-18T00:00:00"/>
    <x v="106"/>
    <x v="101"/>
    <s v="ACCÈS"/>
    <s v="P.38 (non-consentant)"/>
    <s v="Oui"/>
    <n v="15"/>
    <s v="Femme"/>
    <n v="29"/>
  </r>
  <r>
    <s v="191227-029"/>
    <x v="0"/>
    <x v="3"/>
    <d v="2019-12-27T00:00:00"/>
    <x v="107"/>
    <x v="102"/>
    <m/>
    <s v="Absence de danger"/>
    <s v="Non"/>
    <m/>
    <s v="Homme"/>
    <n v="17"/>
  </r>
  <r>
    <s v="190121-030"/>
    <x v="0"/>
    <x v="3"/>
    <d v="2019-01-21T00:00:00"/>
    <x v="2"/>
    <x v="103"/>
    <m/>
    <s v="P.38 (non-consentant)"/>
    <s v="Oui"/>
    <s v="?"/>
    <s v="Homme"/>
    <n v="17"/>
  </r>
  <r>
    <s v="190206-019"/>
    <x v="0"/>
    <x v="3"/>
    <d v="2019-02-06T00:00:00"/>
    <x v="108"/>
    <x v="104"/>
    <s v="DPJ/CAFE"/>
    <s v="P.38 (non-consentant)"/>
    <s v="Oui"/>
    <n v="28"/>
    <s v="Homme"/>
    <n v="10"/>
  </r>
  <r>
    <s v="190213-032"/>
    <x v="0"/>
    <x v="3"/>
    <d v="2019-02-13T00:00:00"/>
    <x v="109"/>
    <x v="105"/>
    <m/>
    <s v="P.38 (non-consentant)"/>
    <s v="Oui"/>
    <n v="73"/>
    <s v="Femme"/>
    <n v="44"/>
  </r>
  <r>
    <s v="191128-043"/>
    <x v="0"/>
    <x v="3"/>
    <d v="2019-02-19T00:00:00"/>
    <x v="110"/>
    <x v="106"/>
    <s v="CCPSHRR"/>
    <s v="Tentative de suicide"/>
    <s v="Oui"/>
    <n v="20"/>
    <s v="Homme"/>
    <n v="53"/>
  </r>
  <r>
    <s v="190304-023"/>
    <x v="0"/>
    <x v="3"/>
    <d v="2019-03-06T00:00:00"/>
    <x v="111"/>
    <x v="107"/>
    <s v="DPJ/CAFE"/>
    <s v="Tentative de suicide"/>
    <s v="Oui"/>
    <n v="45"/>
    <s v="Homme"/>
    <n v="18"/>
  </r>
  <r>
    <s v="191125-025"/>
    <x v="0"/>
    <x v="3"/>
    <d v="2019-11-25T00:00:00"/>
    <x v="51"/>
    <x v="108"/>
    <s v="ACCÈS"/>
    <s v="Danger faible"/>
    <s v="Non"/>
    <m/>
    <s v="Femme"/>
    <n v="19"/>
  </r>
  <r>
    <s v="190308-010"/>
    <x v="0"/>
    <x v="3"/>
    <d v="2019-03-08T00:00:00"/>
    <x v="59"/>
    <x v="109"/>
    <m/>
    <s v="Tentative de suicide"/>
    <s v="Oui"/>
    <n v="41"/>
    <s v="Homme"/>
    <n v="25"/>
  </r>
  <r>
    <s v="1911190991b"/>
    <x v="0"/>
    <x v="3"/>
    <d v="2019-11-19T00:00:00"/>
    <x v="112"/>
    <x v="110"/>
    <s v="ACCÈS"/>
    <s v="Danger faible "/>
    <s v="Non"/>
    <m/>
    <s v="Homme"/>
    <n v="19"/>
  </r>
  <r>
    <s v="191117-019a"/>
    <x v="0"/>
    <x v="3"/>
    <d v="2019-11-17T00:00:00"/>
    <x v="113"/>
    <x v="19"/>
    <s v="ACCÈS"/>
    <s v="Danger faible"/>
    <s v="Non"/>
    <m/>
    <s v="Femme"/>
    <n v="22"/>
  </r>
  <r>
    <s v="191114-019"/>
    <x v="0"/>
    <x v="3"/>
    <d v="2019-11-14T00:00:00"/>
    <x v="114"/>
    <x v="111"/>
    <s v="ACCÈS"/>
    <s v="Absence de danger"/>
    <s v="Non"/>
    <m/>
    <s v="Femme"/>
    <n v="58"/>
  </r>
  <r>
    <s v="191101-014"/>
    <x v="0"/>
    <x v="3"/>
    <d v="2019-11-01T00:00:00"/>
    <x v="115"/>
    <x v="112"/>
    <s v="ACCÈS"/>
    <s v="Danger modéré"/>
    <s v="Non"/>
    <m/>
    <s v="Homme"/>
    <n v="43"/>
  </r>
  <r>
    <s v="150315-021"/>
    <x v="0"/>
    <x v="3"/>
    <d v="2019-03-15T00:00:00"/>
    <x v="64"/>
    <x v="113"/>
    <m/>
    <s v="P.38 (non-consentant)"/>
    <s v="Oui"/>
    <n v="56"/>
    <s v="Femme"/>
    <n v="71"/>
  </r>
  <r>
    <s v="190318-029"/>
    <x v="0"/>
    <x v="3"/>
    <d v="2019-03-18T00:00:00"/>
    <x v="116"/>
    <x v="114"/>
    <s v="ACCÈS"/>
    <s v="P.38 (non-consentant)"/>
    <s v="Oui"/>
    <n v="37"/>
    <s v="Femme"/>
    <n v="46"/>
  </r>
  <r>
    <s v="190321-020A"/>
    <x v="0"/>
    <x v="3"/>
    <d v="2019-03-21T00:00:00"/>
    <x v="117"/>
    <x v="115"/>
    <s v="DIVERS"/>
    <s v="P.38 (non-consentant)"/>
    <s v="Oui"/>
    <n v="41"/>
    <s v="Femme"/>
    <n v="23"/>
  </r>
  <r>
    <s v="191030-027A"/>
    <x v="0"/>
    <x v="3"/>
    <d v="2019-10-30T00:00:00"/>
    <x v="118"/>
    <x v="30"/>
    <s v="ACCÈS"/>
    <s v="Danger faible"/>
    <s v="Non"/>
    <m/>
    <s v="Femme"/>
    <n v="43"/>
  </r>
  <r>
    <s v="191029-006"/>
    <x v="0"/>
    <x v="3"/>
    <d v="2019-10-29T00:00:00"/>
    <x v="119"/>
    <x v="39"/>
    <s v="ACCÈS"/>
    <s v="Danger faible"/>
    <s v="Non"/>
    <m/>
    <s v="Homme"/>
    <n v="55"/>
  </r>
  <r>
    <s v="190325-006"/>
    <x v="0"/>
    <x v="3"/>
    <d v="2019-03-25T00:00:00"/>
    <x v="120"/>
    <x v="116"/>
    <s v="DIVERS"/>
    <s v="P.38 (non-consentant)"/>
    <s v="Oui"/>
    <n v="41"/>
    <s v="Femme"/>
    <n v="32"/>
  </r>
  <r>
    <s v="190327-019"/>
    <x v="0"/>
    <x v="3"/>
    <d v="2019-03-27T00:00:00"/>
    <x v="121"/>
    <x v="117"/>
    <s v="DPJ/CAFE"/>
    <s v="P.38 (non-consentant)"/>
    <s v="Oui"/>
    <n v="20"/>
    <s v="Homme"/>
    <n v="21"/>
  </r>
  <r>
    <s v="191025-024B"/>
    <x v="0"/>
    <x v="3"/>
    <d v="2019-10-25T00:00:00"/>
    <x v="122"/>
    <x v="51"/>
    <m/>
    <s v="Danger grave et immédiat"/>
    <s v="Oui"/>
    <s v="?"/>
    <s v="Homme"/>
    <n v="31"/>
  </r>
  <r>
    <s v="191019-022"/>
    <x v="0"/>
    <x v="3"/>
    <d v="2019-10-19T00:00:00"/>
    <x v="123"/>
    <x v="118"/>
    <s v="ACCÈS"/>
    <s v="Danger faible"/>
    <s v="Non"/>
    <m/>
    <s v="Femme"/>
    <n v="57"/>
  </r>
  <r>
    <s v="191012-016"/>
    <x v="0"/>
    <x v="3"/>
    <d v="2019-10-12T00:00:00"/>
    <x v="124"/>
    <x v="80"/>
    <s v="DPJ/CAFE"/>
    <s v="Absence de danger"/>
    <s v="Non"/>
    <m/>
    <s v="Femme"/>
    <n v="16"/>
  </r>
  <r>
    <s v="191013-012"/>
    <x v="0"/>
    <x v="3"/>
    <d v="2019-10-12T00:00:00"/>
    <x v="124"/>
    <x v="119"/>
    <s v="ACCÈS"/>
    <s v="Danger faible"/>
    <s v="Non"/>
    <m/>
    <s v="Femme"/>
    <n v="45"/>
  </r>
  <r>
    <s v="190407-021"/>
    <x v="0"/>
    <x v="3"/>
    <d v="2019-04-07T00:00:00"/>
    <x v="125"/>
    <x v="73"/>
    <m/>
    <s v="P.38 (non-consentant)"/>
    <s v="Oui"/>
    <n v="15"/>
    <s v="Femme"/>
    <n v="54"/>
  </r>
  <r>
    <s v="191010-017"/>
    <x v="0"/>
    <x v="3"/>
    <d v="2019-10-10T00:00:00"/>
    <x v="126"/>
    <x v="120"/>
    <s v="CCPSHRR"/>
    <s v="Absence de danger"/>
    <s v="Non"/>
    <m/>
    <s v="Femme"/>
    <n v="68"/>
  </r>
  <r>
    <s v="190930-020"/>
    <x v="0"/>
    <x v="3"/>
    <d v="2019-09-30T00:00:00"/>
    <x v="14"/>
    <x v="121"/>
    <s v="ACCÈS"/>
    <s v="Danger faible"/>
    <s v="Non"/>
    <m/>
    <s v="Homme"/>
    <n v="30"/>
  </r>
  <r>
    <s v="190928-002a"/>
    <x v="0"/>
    <x v="3"/>
    <d v="2019-09-28T00:00:00"/>
    <x v="67"/>
    <x v="122"/>
    <s v="CCPSHRR"/>
    <s v="Danger faible"/>
    <s v="Non"/>
    <m/>
    <s v="Homme"/>
    <n v="26"/>
  </r>
  <r>
    <s v="190422-023A"/>
    <x v="0"/>
    <x v="3"/>
    <d v="2019-04-22T00:00:00"/>
    <x v="127"/>
    <x v="123"/>
    <m/>
    <s v="Tentative de suicide"/>
    <s v="Oui"/>
    <n v="38"/>
    <s v="Femme"/>
    <n v="49"/>
  </r>
  <r>
    <s v="190918-015"/>
    <x v="0"/>
    <x v="3"/>
    <d v="2019-09-18T00:00:00"/>
    <x v="37"/>
    <x v="124"/>
    <s v="ACCÈS"/>
    <s v="Danger faible"/>
    <s v="Non"/>
    <m/>
    <s v="Femme"/>
    <n v="64"/>
  </r>
  <r>
    <s v="190916-001"/>
    <x v="0"/>
    <x v="3"/>
    <d v="2019-09-16T00:00:00"/>
    <x v="128"/>
    <x v="125"/>
    <s v="ACCÈS"/>
    <s v="Danger faible"/>
    <s v="Non"/>
    <m/>
    <s v="Homme"/>
    <n v="43"/>
  </r>
  <r>
    <s v="190518-001"/>
    <x v="0"/>
    <x v="3"/>
    <d v="2019-05-18T00:00:00"/>
    <x v="129"/>
    <x v="126"/>
    <s v="ACCÈS"/>
    <s v="P.38 (non-consentant)"/>
    <s v="Oui"/>
    <n v="20"/>
    <s v="Femme"/>
    <n v="18"/>
  </r>
  <r>
    <s v="190905-028"/>
    <x v="0"/>
    <x v="3"/>
    <d v="2019-09-05T00:00:00"/>
    <x v="130"/>
    <x v="127"/>
    <s v="ACCÈS"/>
    <s v="Danger grave et immédiat"/>
    <s v="Oui"/>
    <n v="47"/>
    <s v="Femme"/>
    <n v="39"/>
  </r>
  <r>
    <s v="190521-022"/>
    <x v="0"/>
    <x v="3"/>
    <d v="2019-05-21T00:00:00"/>
    <x v="73"/>
    <x v="128"/>
    <m/>
    <s v="P.38 (non-consentant)"/>
    <s v="Oui"/>
    <n v="28"/>
    <s v="Femme"/>
    <n v="46"/>
  </r>
  <r>
    <s v="190825-003"/>
    <x v="0"/>
    <x v="3"/>
    <d v="2019-08-25T00:00:00"/>
    <x v="131"/>
    <x v="129"/>
    <s v="ACCÈS"/>
    <s v="Danger faible"/>
    <s v="Non"/>
    <m/>
    <s v="Homme"/>
    <n v="18"/>
  </r>
  <r>
    <s v="190818-018"/>
    <x v="0"/>
    <x v="3"/>
    <d v="2019-08-19T00:00:00"/>
    <x v="32"/>
    <x v="130"/>
    <s v="ACCÈS"/>
    <s v="Danger faible"/>
    <s v="Non"/>
    <m/>
    <s v="Femme"/>
    <n v="46"/>
  </r>
  <r>
    <s v="190530-036"/>
    <x v="0"/>
    <x v="3"/>
    <d v="2019-05-30T00:00:00"/>
    <x v="132"/>
    <x v="131"/>
    <s v="ACCÈS"/>
    <s v="P.38 (non-consentant)"/>
    <s v="Oui"/>
    <n v="24"/>
    <s v="Femme"/>
    <n v="53"/>
  </r>
  <r>
    <s v="190814-028"/>
    <x v="0"/>
    <x v="3"/>
    <d v="2019-08-14T00:00:00"/>
    <x v="133"/>
    <x v="132"/>
    <s v="ACCÈS"/>
    <s v="Absence de danger"/>
    <s v="Non"/>
    <m/>
    <s v="Homme"/>
    <n v="28"/>
  </r>
  <r>
    <s v="190812-019"/>
    <x v="0"/>
    <x v="3"/>
    <d v="2019-08-12T00:00:00"/>
    <x v="134"/>
    <x v="133"/>
    <s v="ACCÈS"/>
    <s v="Danger faible"/>
    <s v="Non"/>
    <m/>
    <s v="Femme"/>
    <n v="26"/>
  </r>
  <r>
    <s v="190811-017"/>
    <x v="0"/>
    <x v="3"/>
    <d v="2019-08-11T00:00:00"/>
    <x v="135"/>
    <x v="134"/>
    <s v="ACCÈS"/>
    <s v="Danger faible"/>
    <s v="Non"/>
    <m/>
    <s v="Femme"/>
    <n v="26"/>
  </r>
  <r>
    <s v="190607-043"/>
    <x v="0"/>
    <x v="3"/>
    <d v="2019-06-07T00:00:00"/>
    <x v="136"/>
    <x v="135"/>
    <m/>
    <s v="P.38 (non-consentant)"/>
    <s v="Oui"/>
    <n v="45"/>
    <s v="Homme"/>
    <n v="38"/>
  </r>
  <r>
    <s v="190810-012"/>
    <x v="0"/>
    <x v="3"/>
    <d v="2019-08-10T00:00:00"/>
    <x v="137"/>
    <x v="136"/>
    <s v="ACCÈS"/>
    <s v="Danger modéré"/>
    <s v="Non"/>
    <m/>
    <s v="Femme"/>
    <n v="26"/>
  </r>
  <r>
    <s v="190620-015"/>
    <x v="0"/>
    <x v="3"/>
    <d v="2019-06-20T00:00:00"/>
    <x v="138"/>
    <x v="137"/>
    <s v="ACCÈS"/>
    <s v="P.38 (non-consentant)"/>
    <s v="Oui"/>
    <s v="?"/>
    <s v="Homme"/>
    <n v="39"/>
  </r>
  <r>
    <s v="190728-018"/>
    <x v="0"/>
    <x v="3"/>
    <d v="2019-07-28T00:00:00"/>
    <x v="82"/>
    <x v="134"/>
    <m/>
    <s v="Danger modéré"/>
    <s v="Oui"/>
    <m/>
    <s v="Femme"/>
    <n v="22"/>
  </r>
  <r>
    <s v="190622-010"/>
    <x v="0"/>
    <x v="3"/>
    <d v="2019-06-22T00:00:00"/>
    <x v="139"/>
    <x v="138"/>
    <m/>
    <s v="Tentative de suicide"/>
    <s v="Oui"/>
    <n v="25"/>
    <s v="Homme"/>
    <n v="68"/>
  </r>
  <r>
    <s v="190724-015"/>
    <x v="0"/>
    <x v="3"/>
    <d v="2019-07-24T00:00:00"/>
    <x v="140"/>
    <x v="139"/>
    <s v="ACCÈS"/>
    <s v="Danger modéré"/>
    <s v="Non"/>
    <m/>
    <s v="Femme"/>
    <n v="26"/>
  </r>
  <r>
    <s v="190724-023"/>
    <x v="0"/>
    <x v="3"/>
    <d v="2019-07-24T00:00:00"/>
    <x v="140"/>
    <x v="140"/>
    <s v="ACCÈS"/>
    <s v="Danger faible"/>
    <s v="Non"/>
    <m/>
    <s v="Homme"/>
    <n v="85"/>
  </r>
  <r>
    <s v="190723-021"/>
    <x v="0"/>
    <x v="3"/>
    <d v="2019-07-23T00:00:00"/>
    <x v="141"/>
    <x v="81"/>
    <s v="ACCÈS"/>
    <s v="Danger faible"/>
    <s v="Non"/>
    <m/>
    <s v="Femme"/>
    <n v="25"/>
  </r>
  <r>
    <s v="190717-045"/>
    <x v="0"/>
    <x v="3"/>
    <d v="2019-07-17T00:00:00"/>
    <x v="142"/>
    <x v="141"/>
    <s v="ACCÈS"/>
    <s v="Absence de danger"/>
    <s v="Non"/>
    <m/>
    <s v="Homme"/>
    <n v="18"/>
  </r>
  <r>
    <s v="190716-009"/>
    <x v="0"/>
    <x v="3"/>
    <d v="2019-07-16T00:00:00"/>
    <x v="0"/>
    <x v="39"/>
    <s v="ACCÈS"/>
    <s v="Absence de danger"/>
    <s v="Non"/>
    <m/>
    <s v="Femme"/>
    <n v="19"/>
  </r>
  <r>
    <s v="190712-03"/>
    <x v="0"/>
    <x v="3"/>
    <d v="2019-07-12T00:00:00"/>
    <x v="143"/>
    <x v="142"/>
    <s v="ACCÈS"/>
    <s v="Danger grave et immédiat"/>
    <s v="Oui"/>
    <n v="51"/>
    <s v="Femme"/>
    <n v="64"/>
  </r>
  <r>
    <s v="190712-009"/>
    <x v="0"/>
    <x v="3"/>
    <d v="2019-07-12T00:00:00"/>
    <x v="143"/>
    <x v="5"/>
    <s v="CCPSHRR"/>
    <s v="Danger modéré"/>
    <s v="Oui"/>
    <n v="29"/>
    <s v="Homme"/>
    <n v="29"/>
  </r>
  <r>
    <s v="190716-025"/>
    <x v="0"/>
    <x v="3"/>
    <d v="2019-07-16T00:00:00"/>
    <x v="0"/>
    <x v="71"/>
    <m/>
    <s v="Tentative de suicide"/>
    <s v="Oui"/>
    <n v="12"/>
    <s v="Femme"/>
    <n v="19"/>
  </r>
  <r>
    <s v="190629-001"/>
    <x v="0"/>
    <x v="3"/>
    <d v="2019-06-29T00:00:00"/>
    <x v="83"/>
    <x v="75"/>
    <m/>
    <s v="Danger grave et immédiat"/>
    <s v="Oui"/>
    <n v="24"/>
    <s v="Homme"/>
    <n v="39"/>
  </r>
  <r>
    <s v="190629-007a"/>
    <x v="0"/>
    <x v="3"/>
    <d v="2019-06-29T00:00:00"/>
    <x v="83"/>
    <x v="143"/>
    <s v="ACCÈS"/>
    <s v="Absence de danger"/>
    <s v="Non"/>
    <m/>
    <s v="Homme"/>
    <n v="25"/>
  </r>
  <r>
    <s v="190725-010"/>
    <x v="0"/>
    <x v="3"/>
    <d v="2019-07-25T00:00:00"/>
    <x v="144"/>
    <x v="144"/>
    <m/>
    <s v="P.38 (non-consentant)"/>
    <s v="Oui"/>
    <n v="20"/>
    <s v="Femme"/>
    <n v="64"/>
  </r>
  <r>
    <s v="190623-038"/>
    <x v="0"/>
    <x v="3"/>
    <d v="2019-06-23T00:00:00"/>
    <x v="29"/>
    <x v="145"/>
    <s v="ACCÈS"/>
    <s v="Absence de danger"/>
    <s v="Non"/>
    <m/>
    <s v="Homme"/>
    <n v="21"/>
  </r>
  <r>
    <s v="190727-012"/>
    <x v="0"/>
    <x v="3"/>
    <d v="2019-07-27T00:00:00"/>
    <x v="145"/>
    <x v="62"/>
    <s v="ACCÈS"/>
    <s v="P.38 (non-consentant)"/>
    <s v="Oui"/>
    <n v="17"/>
    <s v="Homme"/>
    <n v="59"/>
  </r>
  <r>
    <s v="190803-022a"/>
    <x v="0"/>
    <x v="3"/>
    <d v="2019-08-03T00:00:00"/>
    <x v="22"/>
    <x v="146"/>
    <m/>
    <s v="P.38 (non-consentant)"/>
    <s v="Oui"/>
    <n v="41"/>
    <s v="Femme"/>
    <n v="53"/>
  </r>
  <r>
    <s v="190621-039"/>
    <x v="0"/>
    <x v="3"/>
    <d v="2019-06-21T00:00:00"/>
    <x v="146"/>
    <x v="147"/>
    <s v="DPJ/CAFE"/>
    <s v="Danger faible"/>
    <s v="Non"/>
    <m/>
    <s v="Homme"/>
    <n v="17"/>
  </r>
  <r>
    <s v="190620-026"/>
    <x v="0"/>
    <x v="3"/>
    <d v="2019-06-20T00:00:00"/>
    <x v="138"/>
    <x v="148"/>
    <s v="ACCÈS"/>
    <s v="Absence de danger"/>
    <s v="Non"/>
    <m/>
    <s v="Femme"/>
    <n v="19"/>
  </r>
  <r>
    <s v="190613-019"/>
    <x v="0"/>
    <x v="3"/>
    <d v="2019-06-13T00:00:00"/>
    <x v="20"/>
    <x v="149"/>
    <s v="ACCÈS"/>
    <s v="Danger faible"/>
    <s v="Non"/>
    <m/>
    <s v="Femme"/>
    <n v="38"/>
  </r>
  <r>
    <s v="190613-026"/>
    <x v="0"/>
    <x v="3"/>
    <d v="2019-06-13T00:00:00"/>
    <x v="20"/>
    <x v="124"/>
    <s v="ACCÈS"/>
    <s v="Danger faible"/>
    <s v="Non"/>
    <m/>
    <s v="Femme"/>
    <n v="46"/>
  </r>
  <r>
    <s v="190612-033"/>
    <x v="0"/>
    <x v="3"/>
    <d v="2019-06-12T00:00:00"/>
    <x v="147"/>
    <x v="150"/>
    <s v="DPJ/CAFE"/>
    <s v="Absence de danger"/>
    <s v="Non"/>
    <m/>
    <s v="Homme"/>
    <n v="14"/>
  </r>
  <r>
    <s v="190820-005"/>
    <x v="0"/>
    <x v="3"/>
    <d v="2019-08-20T00:00:00"/>
    <x v="148"/>
    <x v="151"/>
    <s v="ACCÈS"/>
    <s v="Tentative de suicide"/>
    <s v="Oui"/>
    <n v="26"/>
    <s v="Femme"/>
    <n v="62"/>
  </r>
  <r>
    <s v="190528-007"/>
    <x v="0"/>
    <x v="3"/>
    <d v="2019-05-28T00:00:00"/>
    <x v="149"/>
    <x v="152"/>
    <s v="DPJ/CAFE"/>
    <m/>
    <s v="Non"/>
    <m/>
    <s v="Homme"/>
    <n v="14"/>
  </r>
  <r>
    <s v="190526-012"/>
    <x v="0"/>
    <x v="3"/>
    <d v="2019-05-26T00:00:00"/>
    <x v="150"/>
    <x v="153"/>
    <s v="ACCÈS"/>
    <s v="Danger faible"/>
    <s v="Non"/>
    <m/>
    <s v="Femme"/>
    <n v="18"/>
  </r>
  <r>
    <s v="180526-019"/>
    <x v="0"/>
    <x v="3"/>
    <d v="2019-05-26T00:00:00"/>
    <x v="150"/>
    <x v="18"/>
    <s v="CCPSHRR"/>
    <s v="Danger faible"/>
    <s v="Non"/>
    <m/>
    <s v="Homme"/>
    <n v="17"/>
  </r>
  <r>
    <s v="190523-014"/>
    <x v="0"/>
    <x v="3"/>
    <d v="2019-05-23T00:00:00"/>
    <x v="151"/>
    <x v="58"/>
    <s v="ACCÈS"/>
    <m/>
    <s v="Oui"/>
    <n v="46"/>
    <s v="Homme"/>
    <n v="44"/>
  </r>
  <r>
    <s v="190522-022"/>
    <x v="0"/>
    <x v="3"/>
    <d v="2019-05-22T00:00:00"/>
    <x v="152"/>
    <x v="128"/>
    <s v="DPJ/CAFE"/>
    <m/>
    <s v="Non"/>
    <m/>
    <s v="Femme"/>
    <n v="11"/>
  </r>
  <r>
    <s v="190830-008"/>
    <x v="0"/>
    <x v="3"/>
    <d v="2019-08-30T00:00:00"/>
    <x v="33"/>
    <x v="154"/>
    <m/>
    <s v="Tentative de suicide"/>
    <s v="Oui"/>
    <n v="29"/>
    <s v="Homme"/>
    <n v="17"/>
  </r>
  <r>
    <s v="190520-017"/>
    <x v="0"/>
    <x v="3"/>
    <d v="2019-05-20T00:00:00"/>
    <x v="153"/>
    <x v="119"/>
    <s v="ACCÈS"/>
    <s v="Absence de danger"/>
    <s v="Non"/>
    <m/>
    <s v="Homme"/>
    <n v="19"/>
  </r>
  <r>
    <s v="190909-024"/>
    <x v="0"/>
    <x v="3"/>
    <d v="2019-09-09T00:00:00"/>
    <x v="17"/>
    <x v="155"/>
    <m/>
    <s v="P.38 (non-consentant)"/>
    <s v="Oui"/>
    <n v="38"/>
    <s v="Homme"/>
    <n v="36"/>
  </r>
  <r>
    <s v="190909-032"/>
    <x v="0"/>
    <x v="3"/>
    <d v="2019-09-09T00:00:00"/>
    <x v="17"/>
    <x v="156"/>
    <s v="ACCÈS"/>
    <s v="P.38 (non-consentant)"/>
    <s v="Oui"/>
    <n v="15"/>
    <s v="Homme"/>
    <n v="50"/>
  </r>
  <r>
    <s v="190511-025"/>
    <x v="0"/>
    <x v="3"/>
    <d v="2019-05-11T00:00:00"/>
    <x v="72"/>
    <x v="18"/>
    <s v="ACCÈS"/>
    <s v="Absence de danger"/>
    <s v="Oui"/>
    <m/>
    <s v="Femme"/>
    <n v="95"/>
  </r>
  <r>
    <s v="190912-028"/>
    <x v="0"/>
    <x v="3"/>
    <d v="2019-09-12T00:00:00"/>
    <x v="154"/>
    <x v="157"/>
    <s v="ACCÈS"/>
    <s v="P.38 (non-consentant)"/>
    <s v="Oui"/>
    <n v="35"/>
    <s v="Femme"/>
    <n v="49"/>
  </r>
  <r>
    <s v="190509-034"/>
    <x v="0"/>
    <x v="3"/>
    <d v="2019-05-09T00:00:00"/>
    <x v="90"/>
    <x v="135"/>
    <s v="ACCÈS"/>
    <s v="Absence de danger"/>
    <s v="Non"/>
    <m/>
    <s v="Femme"/>
    <n v="37"/>
  </r>
  <r>
    <s v="190509-027"/>
    <x v="0"/>
    <x v="3"/>
    <d v="2019-05-09T00:00:00"/>
    <x v="90"/>
    <x v="158"/>
    <s v="ACCÈS"/>
    <s v="Danger faible"/>
    <s v="Non"/>
    <m/>
    <s v="Homme"/>
    <n v="49"/>
  </r>
  <r>
    <s v="190507-033"/>
    <x v="0"/>
    <x v="3"/>
    <d v="2019-05-07T00:00:00"/>
    <x v="36"/>
    <x v="159"/>
    <s v="ACCÈS"/>
    <s v="Danger grave mais non immédiat"/>
    <s v="Oui"/>
    <n v="45"/>
    <s v="Homme"/>
    <n v="49"/>
  </r>
  <r>
    <s v="190507-036"/>
    <x v="0"/>
    <x v="3"/>
    <d v="2019-05-07T00:00:00"/>
    <x v="36"/>
    <x v="47"/>
    <s v="ACCÈS"/>
    <s v="Danger grave et immédiat"/>
    <s v="Oui"/>
    <n v="51"/>
    <s v="Homme"/>
    <n v="31"/>
  </r>
  <r>
    <s v="190990-020"/>
    <x v="0"/>
    <x v="3"/>
    <d v="2019-09-20T00:00:00"/>
    <x v="155"/>
    <x v="61"/>
    <m/>
    <s v="Tentative de suicide"/>
    <s v="Oui"/>
    <n v="25"/>
    <s v="Femme"/>
    <n v="50"/>
  </r>
  <r>
    <s v="190428-018"/>
    <x v="0"/>
    <x v="3"/>
    <d v="2019-04-28T00:00:00"/>
    <x v="156"/>
    <x v="47"/>
    <s v="ACCÈS"/>
    <s v="Danger faible"/>
    <s v="Non"/>
    <m/>
    <s v="Femme"/>
    <n v="18"/>
  </r>
  <r>
    <s v="190426-019"/>
    <x v="0"/>
    <x v="3"/>
    <d v="2019-04-26T00:00:00"/>
    <x v="157"/>
    <x v="160"/>
    <s v="ACCÈS"/>
    <s v="Absence de danger"/>
    <s v="Non"/>
    <m/>
    <s v="Homme"/>
    <n v="29"/>
  </r>
  <r>
    <s v="190921-010"/>
    <x v="0"/>
    <x v="3"/>
    <d v="2019-09-21T00:00:00"/>
    <x v="158"/>
    <x v="161"/>
    <m/>
    <s v="Tentative de suicide"/>
    <s v="Oui"/>
    <n v="20"/>
    <s v="Femme"/>
    <n v="65"/>
  </r>
  <r>
    <s v="190421-013"/>
    <x v="0"/>
    <x v="3"/>
    <d v="2019-04-21T00:00:00"/>
    <x v="159"/>
    <x v="162"/>
    <s v="ACCÈS"/>
    <s v="Danger faible"/>
    <s v="Non"/>
    <m/>
    <s v="Homme"/>
    <n v="45"/>
  </r>
  <r>
    <s v="190927-027"/>
    <x v="0"/>
    <x v="3"/>
    <d v="2019-09-27T00:00:00"/>
    <x v="15"/>
    <x v="8"/>
    <s v="DPJ/CAFE"/>
    <s v="P.38 (non-consentant)"/>
    <s v="Oui"/>
    <n v="20"/>
    <s v="Homme"/>
    <n v="17"/>
  </r>
  <r>
    <s v="190412-031"/>
    <x v="0"/>
    <x v="3"/>
    <d v="2019-04-12T00:00:00"/>
    <x v="160"/>
    <x v="146"/>
    <s v="DPJ/CAFE"/>
    <s v="Absence de danger"/>
    <s v="Non"/>
    <m/>
    <s v="Femme"/>
    <n v="14"/>
  </r>
  <r>
    <s v="190412-010a"/>
    <x v="0"/>
    <x v="3"/>
    <d v="2019-04-12T00:00:00"/>
    <x v="160"/>
    <x v="163"/>
    <s v="ACCÈS"/>
    <s v="Absence de danger"/>
    <s v="Non"/>
    <m/>
    <s v="Homme"/>
    <n v="28"/>
  </r>
  <r>
    <s v="191002-008"/>
    <x v="0"/>
    <x v="3"/>
    <d v="2019-10-02T00:00:00"/>
    <x v="13"/>
    <x v="164"/>
    <m/>
    <s v="Tentative de suicide"/>
    <s v="Oui"/>
    <n v="9"/>
    <s v="Femme"/>
    <n v="65"/>
  </r>
  <r>
    <s v="190408-017"/>
    <x v="0"/>
    <x v="3"/>
    <d v="2019-04-08T00:00:00"/>
    <x v="11"/>
    <x v="148"/>
    <m/>
    <s v="Danger grave mais non immédiat"/>
    <s v="Oui"/>
    <n v="15"/>
    <s v="Femme"/>
    <n v="19"/>
  </r>
  <r>
    <s v="191012-026"/>
    <x v="0"/>
    <x v="3"/>
    <d v="2019-10-12T00:00:00"/>
    <x v="124"/>
    <x v="165"/>
    <s v="DPJ/CAFE"/>
    <s v="P.38 (non-consentant)"/>
    <s v="Oui"/>
    <n v="25"/>
    <s v="Homme"/>
    <n v="17"/>
  </r>
  <r>
    <s v="191021-031"/>
    <x v="0"/>
    <x v="3"/>
    <d v="2019-10-21T00:00:00"/>
    <x v="161"/>
    <x v="166"/>
    <m/>
    <s v="Tentative de suicide"/>
    <s v="Oui"/>
    <n v="55"/>
    <s v="Femme"/>
    <n v="38"/>
  </r>
  <r>
    <s v="190402-020"/>
    <x v="0"/>
    <x v="3"/>
    <d v="2019-04-02T00:00:00"/>
    <x v="162"/>
    <x v="167"/>
    <s v="DPJ/CAFE"/>
    <s v="Danger faible"/>
    <s v="Non"/>
    <m/>
    <s v="Homme"/>
    <n v="17"/>
  </r>
  <r>
    <s v="190401-021"/>
    <x v="0"/>
    <x v="3"/>
    <d v="2019-04-01T00:00:00"/>
    <x v="65"/>
    <x v="168"/>
    <s v="ACCÈS"/>
    <s v="Danger faible"/>
    <s v="Non"/>
    <m/>
    <s v="Homme"/>
    <n v="48"/>
  </r>
  <r>
    <s v="190401-033"/>
    <x v="0"/>
    <x v="3"/>
    <d v="2019-04-01T00:00:00"/>
    <x v="65"/>
    <x v="169"/>
    <s v="ACCÈS"/>
    <s v="Danger grave et immédiat"/>
    <s v="Oui"/>
    <n v="20"/>
    <s v="Homme"/>
    <n v="22"/>
  </r>
  <r>
    <s v="190330-003A"/>
    <x v="0"/>
    <x v="3"/>
    <d v="2019-03-30T00:00:00"/>
    <x v="163"/>
    <x v="170"/>
    <s v="ACCÈS"/>
    <s v="Danger faible"/>
    <s v="Non"/>
    <m/>
    <s v="Femme"/>
    <n v="44"/>
  </r>
  <r>
    <s v="190330-015"/>
    <x v="0"/>
    <x v="3"/>
    <d v="2019-03-30T00:00:00"/>
    <x v="163"/>
    <x v="171"/>
    <s v="ACCÈS"/>
    <s v="Danger modéré"/>
    <s v="Oui"/>
    <n v="25"/>
    <s v="Femme"/>
    <n v="23"/>
  </r>
  <r>
    <s v="190328-022"/>
    <x v="0"/>
    <x v="3"/>
    <d v="2019-03-28T00:00:00"/>
    <x v="164"/>
    <x v="45"/>
    <m/>
    <s v="Danger grave et immédiat"/>
    <s v="Oui"/>
    <n v="35"/>
    <s v="Femme"/>
    <n v="38"/>
  </r>
  <r>
    <s v="191025-003"/>
    <x v="0"/>
    <x v="3"/>
    <d v="2019-10-25T00:00:00"/>
    <x v="122"/>
    <x v="172"/>
    <m/>
    <s v="Tentative de suicide"/>
    <s v="Oui"/>
    <n v="14"/>
    <s v="Femme"/>
    <n v="65"/>
  </r>
  <r>
    <s v="190325-025"/>
    <x v="0"/>
    <x v="3"/>
    <d v="2019-03-25T00:00:00"/>
    <x v="120"/>
    <x v="88"/>
    <s v="DIVERS"/>
    <s v="Danger grave et immédiat"/>
    <s v="Oui"/>
    <n v="15"/>
    <s v="Homme"/>
    <n v="57"/>
  </r>
  <r>
    <s v="190323-004"/>
    <x v="0"/>
    <x v="3"/>
    <d v="2019-03-23T00:00:00"/>
    <x v="165"/>
    <x v="173"/>
    <s v="DPJ/CAFE"/>
    <s v="Danger grave mais non immédiat"/>
    <s v="Oui"/>
    <n v="30"/>
    <s v="Homme"/>
    <n v="16"/>
  </r>
  <r>
    <s v="190323-026"/>
    <x v="0"/>
    <x v="3"/>
    <d v="2019-03-23T00:00:00"/>
    <x v="165"/>
    <x v="174"/>
    <s v="DIVERS"/>
    <s v="Danger faible"/>
    <s v="Non"/>
    <m/>
    <s v="Homme"/>
    <n v="39"/>
  </r>
  <r>
    <s v="190321-001A"/>
    <x v="0"/>
    <x v="3"/>
    <d v="2019-03-21T00:00:00"/>
    <x v="117"/>
    <x v="175"/>
    <s v="ACCÈS"/>
    <s v="Danger grave et immédiat"/>
    <s v="Oui"/>
    <m/>
    <s v="Homme"/>
    <n v="32"/>
  </r>
  <r>
    <s v="190321-008"/>
    <x v="0"/>
    <x v="3"/>
    <d v="2019-03-21T00:00:00"/>
    <x v="117"/>
    <x v="41"/>
    <s v="DPJ/CAFE"/>
    <s v="Danger modéré"/>
    <s v="Non"/>
    <m/>
    <s v="Homme"/>
    <n v="14"/>
  </r>
  <r>
    <s v="190320-010"/>
    <x v="0"/>
    <x v="3"/>
    <d v="2019-03-20T00:00:00"/>
    <x v="166"/>
    <x v="176"/>
    <s v="ACCÈS"/>
    <s v="Absence de danger"/>
    <s v="Non"/>
    <m/>
    <s v="Femme"/>
    <n v="50"/>
  </r>
  <r>
    <s v="190310-007"/>
    <x v="0"/>
    <x v="3"/>
    <d v="2019-03-10T00:00:00"/>
    <x v="167"/>
    <x v="120"/>
    <s v="ACCÈS"/>
    <s v="Danger faible"/>
    <s v="Non"/>
    <m/>
    <s v="Homme"/>
    <n v="27"/>
  </r>
  <r>
    <s v="191108-002"/>
    <x v="0"/>
    <x v="3"/>
    <d v="2019-11-08T00:00:00"/>
    <x v="168"/>
    <x v="177"/>
    <m/>
    <s v="Tentative de suicide"/>
    <s v="Oui"/>
    <n v="45"/>
    <s v="Femme"/>
    <n v="79"/>
  </r>
  <r>
    <s v="190305-013"/>
    <x v="0"/>
    <x v="3"/>
    <d v="2019-03-06T00:00:00"/>
    <x v="111"/>
    <x v="178"/>
    <s v="CCPSHRR"/>
    <s v="Absence de danger"/>
    <s v="Non"/>
    <m/>
    <s v="Homme"/>
    <n v="28"/>
  </r>
  <r>
    <s v="191202-015"/>
    <x v="0"/>
    <x v="3"/>
    <d v="2019-12-02T00:00:00"/>
    <x v="169"/>
    <x v="179"/>
    <s v="ACCÈS"/>
    <s v="P.38 (non-consentant)"/>
    <s v="Oui"/>
    <n v="55"/>
    <s v="Homme"/>
    <n v="70"/>
  </r>
  <r>
    <s v="190302-010"/>
    <x v="0"/>
    <x v="3"/>
    <d v="2019-03-05T00:00:00"/>
    <x v="96"/>
    <x v="180"/>
    <m/>
    <s v="Danger grave et immédiat"/>
    <s v="Oui"/>
    <n v="50"/>
    <s v="Homme"/>
    <n v="51"/>
  </r>
  <r>
    <s v="190221-031"/>
    <x v="0"/>
    <x v="3"/>
    <d v="2019-02-21T00:00:00"/>
    <x v="170"/>
    <x v="72"/>
    <s v="CCPSHRR"/>
    <s v="Danger grave et immédiat"/>
    <s v="Oui"/>
    <n v="45"/>
    <s v="Homme"/>
    <n v="18"/>
  </r>
  <r>
    <s v="190220-008"/>
    <x v="0"/>
    <x v="3"/>
    <d v="2019-02-20T00:00:00"/>
    <x v="171"/>
    <x v="181"/>
    <s v="CCPSHRR"/>
    <s v="Danger faible"/>
    <m/>
    <m/>
    <s v="Homme"/>
    <n v="63"/>
  </r>
  <r>
    <s v="190219-009"/>
    <x v="0"/>
    <x v="3"/>
    <d v="2019-02-19T00:00:00"/>
    <x v="110"/>
    <x v="182"/>
    <s v="ACCÈS"/>
    <s v="Absence de danger"/>
    <s v="Non"/>
    <m/>
    <s v="Femme"/>
    <n v="45"/>
  </r>
  <r>
    <s v="190212-023"/>
    <x v="0"/>
    <x v="3"/>
    <d v="2019-02-12T00:00:00"/>
    <x v="172"/>
    <x v="183"/>
    <s v="ACCÈS"/>
    <s v="Danger faible"/>
    <s v="Non"/>
    <m/>
    <s v="Femme"/>
    <n v="46"/>
  </r>
  <r>
    <s v="190203-015A"/>
    <x v="0"/>
    <x v="3"/>
    <d v="2019-02-03T00:00:00"/>
    <x v="173"/>
    <x v="184"/>
    <s v="ACCÈS"/>
    <s v="Danger faible"/>
    <s v="Non"/>
    <m/>
    <s v="Femme"/>
    <n v="38"/>
  </r>
  <r>
    <s v="190202-007"/>
    <x v="0"/>
    <x v="3"/>
    <d v="2019-02-02T00:00:00"/>
    <x v="174"/>
    <x v="77"/>
    <m/>
    <s v="Danger modéré"/>
    <s v="Oui"/>
    <n v="33"/>
    <s v="Homme"/>
    <n v="21"/>
  </r>
  <r>
    <s v="190201-024A"/>
    <x v="0"/>
    <x v="3"/>
    <d v="2019-02-01T00:00:00"/>
    <x v="175"/>
    <x v="185"/>
    <s v="CCPSHRR"/>
    <s v="Absence de danger"/>
    <s v="Non"/>
    <m/>
    <s v="Homme"/>
    <n v="27"/>
  </r>
  <r>
    <s v="190129-034B"/>
    <x v="0"/>
    <x v="3"/>
    <d v="2019-01-29T00:00:00"/>
    <x v="176"/>
    <x v="186"/>
    <s v="DPJ/CAFE"/>
    <s v="Absence de danger"/>
    <s v="Non"/>
    <m/>
    <s v="Homme"/>
    <n v="42"/>
  </r>
  <r>
    <s v="190122-046"/>
    <x v="0"/>
    <x v="3"/>
    <d v="2019-01-22T00:00:00"/>
    <x v="177"/>
    <x v="187"/>
    <s v="ACCÈS"/>
    <s v="Danger faible"/>
    <s v="Non"/>
    <m/>
    <s v="Femme"/>
    <n v="53"/>
  </r>
  <r>
    <s v="191216-001"/>
    <x v="0"/>
    <x v="3"/>
    <d v="2019-12-16T00:00:00"/>
    <x v="101"/>
    <x v="188"/>
    <s v="ACCÈS"/>
    <s v="Tentative de suicide"/>
    <s v="Oui"/>
    <n v="15"/>
    <s v="Femme"/>
    <n v="65"/>
  </r>
  <r>
    <s v="191216-028"/>
    <x v="0"/>
    <x v="3"/>
    <d v="2019-12-16T00:00:00"/>
    <x v="101"/>
    <x v="113"/>
    <m/>
    <s v="Tentative de suicide"/>
    <s v="Oui"/>
    <n v="13"/>
    <s v="Femme"/>
    <n v="48"/>
  </r>
  <r>
    <s v="190115-021"/>
    <x v="0"/>
    <x v="3"/>
    <d v="2019-01-15T00:00:00"/>
    <x v="46"/>
    <x v="160"/>
    <m/>
    <s v="Danger modéré"/>
    <s v="Oui"/>
    <s v="21 mins"/>
    <s v="Femme"/>
    <n v="44"/>
  </r>
  <r>
    <s v="190112-001"/>
    <x v="0"/>
    <x v="3"/>
    <d v="2019-01-12T00:00:00"/>
    <x v="178"/>
    <x v="189"/>
    <s v="ACCÈS"/>
    <s v="Absence de danger"/>
    <s v="Non"/>
    <m/>
    <s v="Femme"/>
    <n v="77"/>
  </r>
  <r>
    <s v="190110-032"/>
    <x v="0"/>
    <x v="3"/>
    <d v="2019-01-10T00:00:00"/>
    <x v="179"/>
    <x v="6"/>
    <s v="ACCÈS"/>
    <s v="Danger faible"/>
    <s v="Non"/>
    <m/>
    <s v="Homme"/>
    <n v="36"/>
  </r>
  <r>
    <s v="190107-016"/>
    <x v="0"/>
    <x v="4"/>
    <d v="2019-01-07T00:00:00"/>
    <x v="52"/>
    <x v="7"/>
    <s v="ACCÈS"/>
    <s v="P.38 (non-consentant)"/>
    <s v="Oui"/>
    <s v="26 mins"/>
    <s v="Femme"/>
    <n v="63"/>
  </r>
  <r>
    <s v="191224-008"/>
    <x v="0"/>
    <x v="4"/>
    <d v="2019-12-24T00:00:00"/>
    <x v="180"/>
    <x v="144"/>
    <s v="ACCÈS"/>
    <s v="Danger faible"/>
    <s v="Non"/>
    <m/>
    <s v="Femme"/>
    <n v="20"/>
  </r>
  <r>
    <s v="191209-013"/>
    <x v="0"/>
    <x v="4"/>
    <d v="2019-12-09T00:00:00"/>
    <x v="44"/>
    <x v="190"/>
    <s v="DPJ/CAFE"/>
    <s v="absence de transport"/>
    <s v="Non"/>
    <m/>
    <s v="Homme"/>
    <n v="9"/>
  </r>
  <r>
    <s v="190223-017"/>
    <x v="0"/>
    <x v="4"/>
    <d v="2019-02-23T00:00:00"/>
    <x v="42"/>
    <x v="191"/>
    <s v="CCPSHRR"/>
    <s v="Tentative de suicide"/>
    <s v="Oui"/>
    <n v="37"/>
    <s v="Homme"/>
    <n v="34"/>
  </r>
  <r>
    <s v="190228-014"/>
    <x v="0"/>
    <x v="4"/>
    <d v="2019-02-28T00:00:00"/>
    <x v="100"/>
    <x v="80"/>
    <s v="DIVERS"/>
    <s v="P.38 (non-consentant)"/>
    <s v="Oui"/>
    <n v="37"/>
    <s v="Femme"/>
    <n v="36"/>
  </r>
  <r>
    <s v="191204-001"/>
    <x v="0"/>
    <x v="4"/>
    <d v="2019-12-04T00:00:00"/>
    <x v="99"/>
    <x v="192"/>
    <s v="ACCÈS"/>
    <s v="Danger grave et immédiat"/>
    <s v="Oui"/>
    <n v="26"/>
    <s v="Homme"/>
    <n v="25"/>
  </r>
  <r>
    <s v="191203-004"/>
    <x v="0"/>
    <x v="4"/>
    <d v="2019-12-03T00:00:00"/>
    <x v="58"/>
    <x v="193"/>
    <s v="ACCÈS"/>
    <s v="Danger faible"/>
    <s v="Non"/>
    <m/>
    <s v="Femme"/>
    <n v="26"/>
  </r>
  <r>
    <s v="191201-010"/>
    <x v="0"/>
    <x v="4"/>
    <d v="2019-12-01T00:00:00"/>
    <x v="181"/>
    <x v="194"/>
    <s v="ACCÈS"/>
    <s v="Danger faible"/>
    <s v="Non"/>
    <m/>
    <s v="Homme"/>
    <n v="18"/>
  </r>
  <r>
    <s v="191128-017"/>
    <x v="0"/>
    <x v="4"/>
    <d v="2019-11-28T00:00:00"/>
    <x v="182"/>
    <x v="19"/>
    <s v="DPJ/CAFE"/>
    <s v="absence de transport"/>
    <s v="Non"/>
    <m/>
    <s v="Femme"/>
    <n v="14"/>
  </r>
  <r>
    <s v="191117-020"/>
    <x v="0"/>
    <x v="4"/>
    <d v="2019-11-17T00:00:00"/>
    <x v="113"/>
    <x v="89"/>
    <s v="ACCÈS"/>
    <s v="Danger faible"/>
    <s v="Non"/>
    <m/>
    <s v="Femme"/>
    <n v="57"/>
  </r>
  <r>
    <s v="191114-037"/>
    <x v="0"/>
    <x v="4"/>
    <d v="2019-11-14T00:00:00"/>
    <x v="114"/>
    <x v="47"/>
    <s v="ACCÈS"/>
    <s v="Danger faible"/>
    <s v="Non"/>
    <m/>
    <s v="Femme"/>
    <n v="41"/>
  </r>
  <r>
    <s v="190309-013"/>
    <x v="0"/>
    <x v="4"/>
    <d v="2019-03-09T00:00:00"/>
    <x v="183"/>
    <x v="195"/>
    <m/>
    <s v="Tentative de suicide"/>
    <s v="Oui"/>
    <n v="31"/>
    <s v="Homme"/>
    <n v="73"/>
  </r>
  <r>
    <s v="191106-011"/>
    <x v="0"/>
    <x v="4"/>
    <d v="2019-11-06T00:00:00"/>
    <x v="6"/>
    <x v="196"/>
    <s v="ACCÈS"/>
    <s v="Danger grave et immédiat"/>
    <s v="Oui"/>
    <n v="46"/>
    <s v="Homme"/>
    <n v="23"/>
  </r>
  <r>
    <s v="191025-020"/>
    <x v="0"/>
    <x v="4"/>
    <d v="2019-10-25T00:00:00"/>
    <x v="122"/>
    <x v="76"/>
    <s v="ACCÈS"/>
    <s v="Danger grave et immédiat"/>
    <s v="Oui"/>
    <n v="35"/>
    <s v="Homme"/>
    <n v="22"/>
  </r>
  <r>
    <s v="190405-020"/>
    <x v="0"/>
    <x v="4"/>
    <d v="2019-04-05T00:00:00"/>
    <x v="184"/>
    <x v="23"/>
    <s v="ACCÈS"/>
    <s v="P.38 (non-consentant)"/>
    <s v="Oui"/>
    <n v="66"/>
    <s v="Femme"/>
    <n v="90"/>
  </r>
  <r>
    <s v="191020-011"/>
    <x v="0"/>
    <x v="4"/>
    <d v="2019-10-20T00:00:00"/>
    <x v="185"/>
    <x v="6"/>
    <s v="DPJ/CAFE"/>
    <s v="absence de transport"/>
    <s v="Non"/>
    <m/>
    <s v="Femme"/>
    <n v="16"/>
  </r>
  <r>
    <s v="191020-004"/>
    <x v="0"/>
    <x v="4"/>
    <d v="2019-10-20T00:00:00"/>
    <x v="185"/>
    <x v="196"/>
    <s v="DPJ/CAFE"/>
    <s v="Danger faible"/>
    <s v="Non"/>
    <m/>
    <s v="Homme"/>
    <n v="87"/>
  </r>
  <r>
    <s v="191020-013"/>
    <x v="0"/>
    <x v="4"/>
    <d v="2019-10-20T00:00:00"/>
    <x v="185"/>
    <x v="197"/>
    <s v="DPJ/CAFE"/>
    <s v="Absence de danger"/>
    <s v="Non"/>
    <m/>
    <s v="Homme"/>
    <n v="12"/>
  </r>
  <r>
    <s v="190405-028"/>
    <x v="0"/>
    <x v="4"/>
    <d v="2019-04-07T00:00:00"/>
    <x v="125"/>
    <x v="198"/>
    <s v="ACCÈS"/>
    <s v="P.38 (non-consentant)"/>
    <s v="Oui"/>
    <n v="43"/>
    <s v="Homme"/>
    <n v="41"/>
  </r>
  <r>
    <s v="191010-026"/>
    <x v="0"/>
    <x v="4"/>
    <d v="2019-10-10T00:00:00"/>
    <x v="126"/>
    <x v="199"/>
    <s v="ACCÈS"/>
    <s v="Danger faible"/>
    <s v="Non"/>
    <m/>
    <s v="Homme"/>
    <n v="35"/>
  </r>
  <r>
    <s v="190929-004"/>
    <x v="0"/>
    <x v="4"/>
    <d v="2019-09-29T00:00:00"/>
    <x v="186"/>
    <x v="200"/>
    <s v="ACCÈS"/>
    <s v="Danger grave et immédiat"/>
    <s v="Oui"/>
    <n v="28"/>
    <s v="Homme"/>
    <n v="61"/>
  </r>
  <r>
    <s v="190929-025"/>
    <x v="0"/>
    <x v="4"/>
    <d v="2019-09-29T00:00:00"/>
    <x v="186"/>
    <x v="201"/>
    <s v="ACCÈS"/>
    <s v="Absence de danger"/>
    <s v="Non"/>
    <m/>
    <s v="Homme"/>
    <n v="46"/>
  </r>
  <r>
    <s v="190415-025"/>
    <x v="0"/>
    <x v="4"/>
    <d v="2019-04-15T00:00:00"/>
    <x v="187"/>
    <x v="202"/>
    <m/>
    <s v="Tentative de suicide"/>
    <s v="Oui"/>
    <n v="47"/>
    <s v="Femme"/>
    <n v="15"/>
  </r>
  <r>
    <s v="190925-022"/>
    <x v="0"/>
    <x v="4"/>
    <d v="2019-09-25T00:00:00"/>
    <x v="39"/>
    <x v="178"/>
    <s v="DPJ/CAFE"/>
    <s v="Danger faible"/>
    <s v="Non"/>
    <m/>
    <s v="Homme"/>
    <n v="17"/>
  </r>
  <r>
    <s v="190925-022"/>
    <x v="0"/>
    <x v="4"/>
    <d v="2019-09-25T00:00:00"/>
    <x v="39"/>
    <x v="178"/>
    <s v="DPJ/CAFE"/>
    <s v="Danger faible"/>
    <s v="Non"/>
    <m/>
    <s v="Homme"/>
    <n v="17"/>
  </r>
  <r>
    <s v="190503-017"/>
    <x v="0"/>
    <x v="4"/>
    <d v="2019-05-03T00:00:00"/>
    <x v="188"/>
    <x v="180"/>
    <m/>
    <s v="Tentative de suicide"/>
    <s v="Oui"/>
    <n v="14"/>
    <s v="Femme"/>
    <n v="35"/>
  </r>
  <r>
    <s v="190907-014"/>
    <x v="0"/>
    <x v="4"/>
    <d v="2019-09-07T00:00:00"/>
    <x v="189"/>
    <x v="203"/>
    <s v="ACCÈS"/>
    <m/>
    <m/>
    <m/>
    <s v="Femme"/>
    <n v="31"/>
  </r>
  <r>
    <s v="190905-026"/>
    <x v="0"/>
    <x v="4"/>
    <d v="2019-09-05T00:00:00"/>
    <x v="130"/>
    <x v="204"/>
    <s v="ACCÈS"/>
    <s v="Danger faible"/>
    <s v="Non"/>
    <m/>
    <s v="Homme"/>
    <n v="25"/>
  </r>
  <r>
    <s v="190829-033"/>
    <x v="0"/>
    <x v="4"/>
    <d v="2019-08-29T00:00:00"/>
    <x v="190"/>
    <x v="12"/>
    <s v="ACCÈS"/>
    <s v="Danger faible"/>
    <s v="Non"/>
    <m/>
    <s v="Femme"/>
    <n v="49"/>
  </r>
  <r>
    <s v="190828-028"/>
    <x v="0"/>
    <x v="4"/>
    <d v="2019-08-28T00:00:00"/>
    <x v="191"/>
    <x v="146"/>
    <s v="ACCÈS"/>
    <s v="Danger faible"/>
    <s v="Non"/>
    <m/>
    <s v="Homme"/>
    <n v="26"/>
  </r>
  <r>
    <s v="190826-029"/>
    <x v="0"/>
    <x v="4"/>
    <d v="2019-08-26T00:00:00"/>
    <x v="76"/>
    <x v="23"/>
    <s v="ACCÈS"/>
    <s v="Absence de danger"/>
    <m/>
    <m/>
    <s v="Femme"/>
    <n v="26"/>
  </r>
  <r>
    <s v="190824-014"/>
    <x v="0"/>
    <x v="4"/>
    <d v="2019-08-24T00:00:00"/>
    <x v="18"/>
    <x v="205"/>
    <m/>
    <s v="Absence de danger"/>
    <s v="Oui"/>
    <m/>
    <s v="Homme"/>
    <n v="61"/>
  </r>
  <r>
    <s v="190821-015"/>
    <x v="0"/>
    <x v="4"/>
    <d v="2019-08-21T00:00:00"/>
    <x v="192"/>
    <x v="206"/>
    <s v="DPJ/CAFE"/>
    <s v="Absence de danger"/>
    <s v="Non"/>
    <m/>
    <s v="Femme"/>
    <n v="13"/>
  </r>
  <r>
    <s v="190818-013"/>
    <x v="0"/>
    <x v="4"/>
    <d v="2019-08-18T00:00:00"/>
    <x v="193"/>
    <x v="207"/>
    <s v="DPJ/CAFE"/>
    <s v="Danger faible"/>
    <s v="Non"/>
    <m/>
    <s v="Homme"/>
    <n v="17"/>
  </r>
  <r>
    <s v="190818-028"/>
    <x v="0"/>
    <x v="4"/>
    <d v="2019-08-18T00:00:00"/>
    <x v="193"/>
    <x v="208"/>
    <s v="ACCÈS"/>
    <s v="Absence de danger"/>
    <s v="Non"/>
    <m/>
    <s v="Homme"/>
    <n v="23"/>
  </r>
  <r>
    <s v="190810-014b"/>
    <x v="0"/>
    <x v="4"/>
    <d v="2019-08-10T00:00:00"/>
    <x v="137"/>
    <x v="209"/>
    <s v="ACCÈS"/>
    <s v="Danger faible"/>
    <s v="Non"/>
    <m/>
    <s v="Homme"/>
    <n v="32"/>
  </r>
  <r>
    <s v="190807-027"/>
    <x v="0"/>
    <x v="4"/>
    <d v="2019-08-07T00:00:00"/>
    <x v="30"/>
    <x v="210"/>
    <s v="ACCÈS"/>
    <s v="Absence de danger"/>
    <s v="Non"/>
    <m/>
    <s v="Homme"/>
    <n v="36"/>
  </r>
  <r>
    <s v="190615-016"/>
    <x v="0"/>
    <x v="4"/>
    <d v="2019-06-15T00:00:00"/>
    <x v="194"/>
    <x v="211"/>
    <m/>
    <s v="P.38 (non-consentant)"/>
    <s v="Oui"/>
    <s v="?"/>
    <s v="Femme"/>
    <n v="31"/>
  </r>
  <r>
    <s v="190621-036"/>
    <x v="0"/>
    <x v="4"/>
    <d v="2019-06-21T00:00:00"/>
    <x v="146"/>
    <x v="30"/>
    <m/>
    <s v="P.38 (non-consentant)"/>
    <s v="Oui"/>
    <n v="20"/>
    <s v="Homme"/>
    <n v="19"/>
  </r>
  <r>
    <s v="190801-017"/>
    <x v="0"/>
    <x v="4"/>
    <d v="2019-08-01T00:00:00"/>
    <x v="195"/>
    <x v="212"/>
    <m/>
    <s v="Danger faible"/>
    <s v="Non"/>
    <m/>
    <s v="Homme"/>
    <n v="42"/>
  </r>
  <r>
    <s v="190731-024"/>
    <x v="0"/>
    <x v="4"/>
    <d v="2019-07-31T00:00:00"/>
    <x v="81"/>
    <x v="213"/>
    <m/>
    <s v="Danger modéré"/>
    <s v="Oui"/>
    <m/>
    <s v="Homme"/>
    <n v="86"/>
  </r>
  <r>
    <s v="190723-018"/>
    <x v="0"/>
    <x v="4"/>
    <d v="2019-07-23T00:00:00"/>
    <x v="141"/>
    <x v="214"/>
    <s v="DPJ/CAFE"/>
    <m/>
    <s v="Non"/>
    <m/>
    <s v="Femme"/>
    <n v="14"/>
  </r>
  <r>
    <s v="190723-018"/>
    <x v="0"/>
    <x v="4"/>
    <d v="2019-07-23T00:00:00"/>
    <x v="141"/>
    <x v="215"/>
    <s v="ACCÈS"/>
    <s v="Danger faible"/>
    <s v="Non"/>
    <m/>
    <s v="Homme"/>
    <n v="43"/>
  </r>
  <r>
    <s v="190722-022"/>
    <x v="0"/>
    <x v="4"/>
    <d v="2019-07-22T00:00:00"/>
    <x v="196"/>
    <x v="216"/>
    <m/>
    <s v="Absence de danger"/>
    <s v="Non"/>
    <m/>
    <s v="Femme"/>
    <n v="76"/>
  </r>
  <r>
    <s v="190722-035"/>
    <x v="0"/>
    <x v="4"/>
    <d v="2019-07-22T00:00:00"/>
    <x v="196"/>
    <x v="88"/>
    <s v="ACCÈS"/>
    <s v="Danger faible"/>
    <s v="Oui"/>
    <n v="39"/>
    <s v="Homme"/>
    <n v="38"/>
  </r>
  <r>
    <s v="190721-006"/>
    <x v="0"/>
    <x v="4"/>
    <d v="2019-07-21T00:00:00"/>
    <x v="197"/>
    <x v="217"/>
    <s v="ACCÈS"/>
    <s v="Danger modéré"/>
    <s v="Oui"/>
    <n v="29"/>
    <s v="Homme"/>
    <n v="67"/>
  </r>
  <r>
    <s v="190721-019"/>
    <x v="0"/>
    <x v="4"/>
    <d v="2019-07-21T00:00:00"/>
    <x v="197"/>
    <x v="195"/>
    <s v="ACCÈS"/>
    <s v="Absence de danger"/>
    <s v="Non"/>
    <m/>
    <s v="Homme"/>
    <n v="42"/>
  </r>
  <r>
    <s v="190719-031"/>
    <x v="0"/>
    <x v="4"/>
    <d v="2019-07-19T00:00:00"/>
    <x v="27"/>
    <x v="218"/>
    <s v="ACCÈS"/>
    <s v="Absence de danger"/>
    <s v="Non"/>
    <m/>
    <s v="Femme"/>
    <n v="43"/>
  </r>
  <r>
    <s v="190717-039"/>
    <x v="0"/>
    <x v="4"/>
    <d v="2019-07-17T00:00:00"/>
    <x v="142"/>
    <x v="128"/>
    <s v="ACCÈS"/>
    <s v="Danger faible"/>
    <s v="Non"/>
    <m/>
    <s v="Femme"/>
    <n v="84"/>
  </r>
  <r>
    <s v="190716-003"/>
    <x v="0"/>
    <x v="4"/>
    <d v="2019-07-16T00:00:00"/>
    <x v="0"/>
    <x v="219"/>
    <m/>
    <s v="Danger modéré"/>
    <s v="Oui"/>
    <n v="62"/>
    <s v="Femme"/>
    <n v="29"/>
  </r>
  <r>
    <s v="190712-025"/>
    <x v="0"/>
    <x v="4"/>
    <d v="2019-07-12T00:00:00"/>
    <x v="143"/>
    <x v="220"/>
    <s v="ACCÈS"/>
    <s v="Absence de danger"/>
    <s v="Non"/>
    <m/>
    <s v="Homme"/>
    <n v="21"/>
  </r>
  <r>
    <s v="190705-027"/>
    <x v="0"/>
    <x v="4"/>
    <d v="2019-07-05T00:00:00"/>
    <x v="84"/>
    <x v="221"/>
    <s v="ACCÈS"/>
    <s v="Absence de danger"/>
    <s v="Non"/>
    <m/>
    <s v="Homme"/>
    <n v="38"/>
  </r>
  <r>
    <s v="190702-023"/>
    <x v="0"/>
    <x v="4"/>
    <d v="2019-07-02T00:00:00"/>
    <x v="198"/>
    <x v="222"/>
    <s v="ACCÈS"/>
    <s v="Danger faible"/>
    <s v="Non"/>
    <m/>
    <s v="Femme"/>
    <n v="20"/>
  </r>
  <r>
    <s v="190724-010"/>
    <x v="0"/>
    <x v="4"/>
    <d v="2019-07-24T00:00:00"/>
    <x v="140"/>
    <x v="223"/>
    <m/>
    <s v="P.38 (non-consentant)"/>
    <s v="Oui"/>
    <n v="40"/>
    <s v="Femme"/>
    <n v="21"/>
  </r>
  <r>
    <s v="190626-031"/>
    <x v="0"/>
    <x v="4"/>
    <d v="2019-06-26T00:00:00"/>
    <x v="28"/>
    <x v="224"/>
    <s v="ACCÈS"/>
    <s v="Danger faible"/>
    <s v="Non"/>
    <m/>
    <s v="Femme"/>
    <n v="21"/>
  </r>
  <r>
    <s v="190624-019"/>
    <x v="0"/>
    <x v="4"/>
    <d v="2019-06-24T00:00:00"/>
    <x v="199"/>
    <x v="130"/>
    <s v="ACCÈS"/>
    <s v="Danger faible"/>
    <s v="Non"/>
    <m/>
    <s v="Homme"/>
    <n v="19"/>
  </r>
  <r>
    <s v="190805-021"/>
    <x v="0"/>
    <x v="4"/>
    <d v="2019-08-05T00:00:00"/>
    <x v="200"/>
    <x v="210"/>
    <m/>
    <s v="Tentative de suicide"/>
    <s v="Oui"/>
    <n v="11"/>
    <s v="Homme"/>
    <n v="25"/>
  </r>
  <r>
    <s v="190809-001"/>
    <x v="0"/>
    <x v="4"/>
    <d v="2019-08-09T00:00:00"/>
    <x v="201"/>
    <x v="225"/>
    <m/>
    <s v="Tentative de suicide"/>
    <s v="Oui"/>
    <n v="33"/>
    <s v="Femme"/>
    <n v="18"/>
  </r>
  <r>
    <s v="190613-041a"/>
    <x v="0"/>
    <x v="4"/>
    <d v="2019-06-13T00:00:00"/>
    <x v="20"/>
    <x v="226"/>
    <s v="ACCÈS"/>
    <s v="Absence de danger"/>
    <s v="Non"/>
    <m/>
    <s v="Homme"/>
    <n v="53"/>
  </r>
  <r>
    <s v="190604-015"/>
    <x v="0"/>
    <x v="4"/>
    <d v="2019-06-04T00:00:00"/>
    <x v="202"/>
    <x v="227"/>
    <m/>
    <s v="Danger grave et immédiat"/>
    <s v="Oui"/>
    <n v="55"/>
    <s v="Homme"/>
    <n v="9"/>
  </r>
  <r>
    <s v="190601-019A"/>
    <x v="0"/>
    <x v="4"/>
    <d v="2019-06-01T00:00:00"/>
    <x v="203"/>
    <x v="228"/>
    <s v="ACCÈS"/>
    <s v="Danger modéré"/>
    <s v="Oui"/>
    <n v="32"/>
    <s v="Homme"/>
    <n v="70"/>
  </r>
  <r>
    <s v="190821-004"/>
    <x v="0"/>
    <x v="4"/>
    <d v="2019-08-21T00:00:00"/>
    <x v="192"/>
    <x v="229"/>
    <s v="DIVERS"/>
    <s v="P.38 (non-consentant)"/>
    <s v="Oui"/>
    <n v="43"/>
    <s v="Homme"/>
    <n v="74"/>
  </r>
  <r>
    <s v="190519-005"/>
    <x v="0"/>
    <x v="4"/>
    <d v="2019-05-19T00:00:00"/>
    <x v="204"/>
    <x v="230"/>
    <m/>
    <s v="Danger grave et immédiat"/>
    <s v="Oui"/>
    <n v="21"/>
    <s v="Homme"/>
    <n v="21"/>
  </r>
  <r>
    <s v="190514-008"/>
    <x v="0"/>
    <x v="4"/>
    <d v="2019-05-14T00:00:00"/>
    <x v="205"/>
    <x v="35"/>
    <s v="DPJ/CAFE"/>
    <s v="Danger faible"/>
    <s v="Non"/>
    <m/>
    <s v="Femme"/>
    <n v="27"/>
  </r>
  <r>
    <s v="190512-005"/>
    <x v="0"/>
    <x v="4"/>
    <d v="2019-05-12T00:00:00"/>
    <x v="35"/>
    <x v="231"/>
    <s v="ACCÈS"/>
    <m/>
    <s v="Oui"/>
    <n v="19"/>
    <s v="Femme"/>
    <n v="26"/>
  </r>
  <r>
    <s v="190508-028"/>
    <x v="0"/>
    <x v="4"/>
    <d v="2019-05-08T00:00:00"/>
    <x v="91"/>
    <x v="81"/>
    <m/>
    <s v="Danger grave et immédiat"/>
    <s v="Oui"/>
    <n v="42"/>
    <s v="Homme"/>
    <n v="41"/>
  </r>
  <r>
    <s v="190505-025"/>
    <x v="0"/>
    <x v="4"/>
    <d v="2019-05-05T00:00:00"/>
    <x v="206"/>
    <x v="232"/>
    <m/>
    <s v="Absence de danger"/>
    <s v="Oui"/>
    <m/>
    <s v="Femme"/>
    <n v="20"/>
  </r>
  <r>
    <s v="190505-002"/>
    <x v="0"/>
    <x v="4"/>
    <d v="2019-05-05T00:00:00"/>
    <x v="206"/>
    <x v="233"/>
    <s v="ACCÈS"/>
    <s v="Danger faible"/>
    <s v="Non"/>
    <m/>
    <s v="Homme"/>
    <n v="27"/>
  </r>
  <r>
    <s v="190427-015"/>
    <x v="0"/>
    <x v="4"/>
    <d v="2019-04-27T00:00:00"/>
    <x v="207"/>
    <x v="234"/>
    <s v="ACCÈS"/>
    <s v="Danger faible"/>
    <s v="Non"/>
    <m/>
    <s v="Femme"/>
    <n v="64"/>
  </r>
  <r>
    <s v="190923-032"/>
    <x v="0"/>
    <x v="4"/>
    <d v="2019-09-23T00:00:00"/>
    <x v="208"/>
    <x v="18"/>
    <m/>
    <s v="P.38 (non-consentant)"/>
    <s v="Oui"/>
    <n v="50"/>
    <s v="Homme"/>
    <n v="76"/>
  </r>
  <r>
    <s v="190417-027"/>
    <x v="0"/>
    <x v="4"/>
    <d v="2019-04-17T00:00:00"/>
    <x v="94"/>
    <x v="235"/>
    <s v="DPJ/CAFE"/>
    <s v="Danger faible"/>
    <s v="Non"/>
    <m/>
    <s v="Femme"/>
    <n v="7"/>
  </r>
  <r>
    <s v="190412-010"/>
    <x v="0"/>
    <x v="4"/>
    <d v="2019-04-12T00:00:00"/>
    <x v="160"/>
    <x v="236"/>
    <s v="ACCÈS"/>
    <s v="Danger faible"/>
    <s v="Non"/>
    <m/>
    <s v="Homme"/>
    <n v="28"/>
  </r>
  <r>
    <s v="190410-015"/>
    <x v="0"/>
    <x v="4"/>
    <d v="2019-04-10T00:00:00"/>
    <x v="209"/>
    <x v="237"/>
    <s v="ACCÈS"/>
    <s v="Danger modéré"/>
    <s v="Oui"/>
    <n v="60"/>
    <s v="Homme"/>
    <n v="30"/>
  </r>
  <r>
    <s v="191010-012"/>
    <x v="0"/>
    <x v="4"/>
    <d v="2019-10-10T00:00:00"/>
    <x v="126"/>
    <x v="53"/>
    <m/>
    <s v="Tentative de suicide"/>
    <s v="Oui"/>
    <n v="47"/>
    <s v="Homme"/>
    <n v="9"/>
  </r>
  <r>
    <s v="191014-027"/>
    <x v="0"/>
    <x v="4"/>
    <d v="2019-10-14T00:00:00"/>
    <x v="9"/>
    <x v="238"/>
    <s v="ACCÈS"/>
    <s v="Tentative de suicide"/>
    <s v="Oui"/>
    <n v="26"/>
    <s v="Homme"/>
    <n v="20"/>
  </r>
  <r>
    <s v="191023-010"/>
    <x v="0"/>
    <x v="4"/>
    <d v="2019-10-23T00:00:00"/>
    <x v="8"/>
    <x v="44"/>
    <s v="ACCÈS"/>
    <s v="P.38 (non-consentant)"/>
    <s v="Oui"/>
    <n v="66"/>
    <s v="Femme"/>
    <n v="26"/>
  </r>
  <r>
    <s v="191028-019"/>
    <x v="0"/>
    <x v="4"/>
    <d v="2019-10-28T00:00:00"/>
    <x v="210"/>
    <x v="239"/>
    <s v="ACCÈS"/>
    <s v="Tentative de suicide"/>
    <s v="Oui"/>
    <n v="28"/>
    <s v="Femme"/>
    <n v="21"/>
  </r>
  <r>
    <s v="190322-010"/>
    <x v="0"/>
    <x v="4"/>
    <d v="2019-03-22T00:00:00"/>
    <x v="211"/>
    <x v="149"/>
    <s v="ACCÈS"/>
    <s v="Danger faible"/>
    <s v="Non"/>
    <m/>
    <s v="Homme"/>
    <n v="21"/>
  </r>
  <r>
    <s v="191101-026"/>
    <x v="0"/>
    <x v="4"/>
    <d v="2019-11-01T00:00:00"/>
    <x v="115"/>
    <x v="240"/>
    <s v="DPJ/CAFE"/>
    <s v="P.38 (non-consentant)"/>
    <s v="Oui"/>
    <n v="28"/>
    <s v="Homme"/>
    <n v="16"/>
  </r>
  <r>
    <s v="190313-019"/>
    <x v="0"/>
    <x v="4"/>
    <d v="2019-03-13T00:00:00"/>
    <x v="212"/>
    <x v="111"/>
    <s v="DIVERS"/>
    <m/>
    <s v="Non"/>
    <m/>
    <s v="Homme"/>
    <n v="7"/>
  </r>
  <r>
    <s v="190312-012"/>
    <x v="0"/>
    <x v="4"/>
    <d v="2019-03-12T00:00:00"/>
    <x v="213"/>
    <x v="42"/>
    <s v="ACCÈS"/>
    <s v="Danger faible"/>
    <s v="Non"/>
    <m/>
    <s v="Homme"/>
    <n v="28"/>
  </r>
  <r>
    <s v="190312-020"/>
    <x v="0"/>
    <x v="4"/>
    <d v="2019-03-12T00:00:00"/>
    <x v="213"/>
    <x v="241"/>
    <s v="ACCÈS"/>
    <s v="Absence de danger"/>
    <s v="Non"/>
    <m/>
    <s v="Homme"/>
    <n v="23"/>
  </r>
  <r>
    <s v="191123-015"/>
    <x v="0"/>
    <x v="4"/>
    <d v="2019-11-23T00:00:00"/>
    <x v="214"/>
    <x v="242"/>
    <m/>
    <s v="P.38 (non-consentant)"/>
    <s v="Oui"/>
    <n v="24"/>
    <s v="Femme"/>
    <n v="32"/>
  </r>
  <r>
    <s v="191201-004"/>
    <x v="0"/>
    <x v="4"/>
    <d v="2019-12-01T00:00:00"/>
    <x v="181"/>
    <x v="243"/>
    <m/>
    <s v="Tentative de suicide"/>
    <s v="Oui"/>
    <n v="35"/>
    <s v="Femme"/>
    <n v="35"/>
  </r>
  <r>
    <s v="190308-015"/>
    <x v="0"/>
    <x v="4"/>
    <d v="2019-03-08T00:00:00"/>
    <x v="59"/>
    <x v="242"/>
    <s v="ACCÈS"/>
    <s v="Absence de danger"/>
    <s v="Non"/>
    <m/>
    <s v="Homme"/>
    <n v="23"/>
  </r>
  <r>
    <s v="190221-033"/>
    <x v="0"/>
    <x v="4"/>
    <d v="2019-02-21T00:00:00"/>
    <x v="170"/>
    <x v="244"/>
    <s v="ACCÈS"/>
    <s v="Danger faible"/>
    <s v="Non"/>
    <m/>
    <s v="Femme"/>
    <n v="46"/>
  </r>
  <r>
    <s v="190220-015"/>
    <x v="0"/>
    <x v="4"/>
    <d v="2019-02-20T00:00:00"/>
    <x v="171"/>
    <x v="245"/>
    <s v="ACCÈS"/>
    <s v="Absence de danger"/>
    <s v="Non"/>
    <n v="42"/>
    <s v="Femme"/>
    <n v="20"/>
  </r>
  <r>
    <s v="191205-037"/>
    <x v="0"/>
    <x v="4"/>
    <d v="2019-12-05T00:00:00"/>
    <x v="43"/>
    <x v="246"/>
    <s v="ACCÈS"/>
    <s v="P.38 (non-consentant)"/>
    <s v="Oui"/>
    <n v="17"/>
    <s v="Homme"/>
    <n v="69"/>
  </r>
  <r>
    <s v="190217-013"/>
    <x v="0"/>
    <x v="4"/>
    <d v="2019-02-17T00:00:00"/>
    <x v="215"/>
    <x v="244"/>
    <s v="ACCÈS"/>
    <s v="Absence de danger"/>
    <s v="Non"/>
    <m/>
    <s v="Homme"/>
    <n v="27"/>
  </r>
  <r>
    <s v="190215-014"/>
    <x v="0"/>
    <x v="4"/>
    <d v="2019-02-15T00:00:00"/>
    <x v="216"/>
    <x v="247"/>
    <s v="ACCÈS"/>
    <s v="Danger grave et immédiat"/>
    <s v="Oui"/>
    <n v="99"/>
    <s v="Homme"/>
    <n v="69"/>
  </r>
  <r>
    <s v="190121-001"/>
    <x v="0"/>
    <x v="4"/>
    <d v="2019-01-21T00:00:00"/>
    <x v="2"/>
    <x v="248"/>
    <s v="ACCÈS"/>
    <s v="Danger grave et immédiat"/>
    <s v="Oui"/>
    <s v="51 mins"/>
    <s v="Femme"/>
    <n v="39"/>
  </r>
  <r>
    <s v="190120-004"/>
    <x v="0"/>
    <x v="4"/>
    <d v="2019-01-20T00:00:00"/>
    <x v="105"/>
    <x v="249"/>
    <s v="ACCÈS"/>
    <s v="Absence de danger"/>
    <s v="Non"/>
    <m/>
    <s v="Homme"/>
    <n v="51"/>
  </r>
  <r>
    <s v="190115-026"/>
    <x v="0"/>
    <x v="4"/>
    <d v="2019-01-15T00:00:00"/>
    <x v="46"/>
    <x v="23"/>
    <s v="ACCÈS"/>
    <s v="Danger grave et immédiat"/>
    <s v="Oui"/>
    <s v="22 mins"/>
    <s v="Femme"/>
    <n v="21"/>
  </r>
  <r>
    <s v="191227-039"/>
    <x v="0"/>
    <x v="4"/>
    <d v="2019-12-27T00:00:00"/>
    <x v="107"/>
    <x v="250"/>
    <m/>
    <s v="Tentative de suicide"/>
    <s v="Oui"/>
    <n v="22"/>
    <s v="Femme"/>
    <n v="55"/>
  </r>
  <r>
    <s v="190110-007"/>
    <x v="0"/>
    <x v="5"/>
    <d v="2019-01-10T00:00:00"/>
    <x v="179"/>
    <x v="251"/>
    <m/>
    <s v="P.38 (non-consentant)"/>
    <s v="Oui"/>
    <s v="68 mins"/>
    <s v="Homme"/>
    <n v="57"/>
  </r>
  <r>
    <s v="190512-023"/>
    <x v="0"/>
    <x v="5"/>
    <d v="2019-05-12T00:00:00"/>
    <x v="35"/>
    <x v="252"/>
    <s v="ACCÈS"/>
    <s v="P.38 (non-consentant)"/>
    <s v="Oui"/>
    <n v="45"/>
    <s v="Homme"/>
    <n v="40"/>
  </r>
  <r>
    <s v="190526-022"/>
    <x v="0"/>
    <x v="5"/>
    <d v="2019-05-26T00:00:00"/>
    <x v="150"/>
    <x v="238"/>
    <s v="ACCÈS"/>
    <s v="P.38 (non-consentant)"/>
    <s v="Oui"/>
    <n v="55"/>
    <s v="Homme"/>
    <n v="55"/>
  </r>
  <r>
    <s v="190528-026"/>
    <x v="0"/>
    <x v="5"/>
    <d v="2019-05-28T00:00:00"/>
    <x v="149"/>
    <x v="30"/>
    <s v="ACCÈS"/>
    <s v="P.38 (non-consentant)"/>
    <s v="Oui"/>
    <n v="45"/>
    <s v="Femme"/>
    <n v="87"/>
  </r>
  <r>
    <s v="190717-043"/>
    <x v="0"/>
    <x v="5"/>
    <d v="2019-07-17T00:00:00"/>
    <x v="142"/>
    <x v="253"/>
    <m/>
    <s v="Tentative de suicide"/>
    <s v="Oui"/>
    <n v="37"/>
    <s v="Homme"/>
    <n v="26"/>
  </r>
  <r>
    <s v="190615-001a"/>
    <x v="0"/>
    <x v="5"/>
    <d v="2019-06-15T00:00:00"/>
    <x v="194"/>
    <x v="19"/>
    <m/>
    <s v="Absence de danger"/>
    <s v="Non"/>
    <m/>
    <s v="Femme"/>
    <n v="27"/>
  </r>
  <r>
    <s v="190612-007"/>
    <x v="0"/>
    <x v="5"/>
    <d v="2019-06-12T00:00:00"/>
    <x v="147"/>
    <x v="254"/>
    <s v="DPJ/CAFE"/>
    <s v="Absence de danger"/>
    <s v="Non"/>
    <m/>
    <s v="Femme"/>
    <n v="14"/>
  </r>
  <r>
    <s v="190811-021"/>
    <x v="0"/>
    <x v="5"/>
    <d v="2019-08-11T00:00:00"/>
    <x v="135"/>
    <x v="12"/>
    <s v="ACCÈS"/>
    <s v="P.38 (non-consentant)"/>
    <s v="Oui"/>
    <n v="57"/>
    <s v="Homme"/>
    <n v="39"/>
  </r>
  <r>
    <s v="190528-027"/>
    <x v="0"/>
    <x v="5"/>
    <d v="2019-05-28T00:00:00"/>
    <x v="149"/>
    <x v="255"/>
    <m/>
    <s v="Danger faible"/>
    <s v="Oui"/>
    <n v="20"/>
    <s v="Homme"/>
    <n v="58"/>
  </r>
  <r>
    <s v="190517-015"/>
    <x v="0"/>
    <x v="5"/>
    <d v="2019-05-17T00:00:00"/>
    <x v="217"/>
    <x v="98"/>
    <m/>
    <m/>
    <s v="Oui"/>
    <n v="70"/>
    <s v="Femme"/>
    <n v="94"/>
  </r>
  <r>
    <s v="191104-006"/>
    <x v="0"/>
    <x v="5"/>
    <d v="2019-11-04T00:00:00"/>
    <x v="7"/>
    <x v="41"/>
    <m/>
    <s v="Tentative de suicide"/>
    <s v="Oui"/>
    <n v="52"/>
    <s v="Femme"/>
    <n v="55"/>
  </r>
  <r>
    <s v="190308-028"/>
    <x v="0"/>
    <x v="5"/>
    <d v="2019-03-08T00:00:00"/>
    <x v="59"/>
    <x v="256"/>
    <s v="DPJ/CAFE"/>
    <s v="Danger faible"/>
    <s v="Non"/>
    <m/>
    <s v="Femme"/>
    <n v="13"/>
  </r>
  <r>
    <s v="190304-030"/>
    <x v="0"/>
    <x v="5"/>
    <d v="2019-03-06T00:00:00"/>
    <x v="111"/>
    <x v="19"/>
    <s v="ACCÈS"/>
    <s v="Absence de danger"/>
    <s v="Non"/>
    <m/>
    <s v="Femme"/>
    <n v="23"/>
  </r>
  <r>
    <s v="190227-034"/>
    <x v="0"/>
    <x v="5"/>
    <d v="2019-02-27T00:00:00"/>
    <x v="218"/>
    <x v="124"/>
    <m/>
    <m/>
    <s v="Oui"/>
    <n v="100"/>
    <s v="Homme"/>
    <n v="29"/>
  </r>
  <r>
    <s v="190222-008"/>
    <x v="0"/>
    <x v="5"/>
    <d v="2019-02-22T00:00:00"/>
    <x v="219"/>
    <x v="62"/>
    <s v="DPJ/CAFE"/>
    <s v="Danger modéré"/>
    <s v="Non"/>
    <m/>
    <s v="Homme"/>
    <n v="7"/>
  </r>
  <r>
    <s v="191231-014a"/>
    <x v="1"/>
    <x v="6"/>
    <d v="2019-12-31T00:00:00"/>
    <x v="220"/>
    <x v="104"/>
    <s v="ACCÈS"/>
    <s v="Tentative de suicide"/>
    <s v="Oui"/>
    <n v="32"/>
    <s v="Homme"/>
    <n v="51"/>
  </r>
  <r>
    <s v="191218-003"/>
    <x v="1"/>
    <x v="6"/>
    <d v="2019-12-18T00:00:00"/>
    <x v="106"/>
    <x v="257"/>
    <s v="DPJ/CAFE"/>
    <s v="Danger faible"/>
    <s v="Non"/>
    <m/>
    <s v="Femme"/>
    <n v="13"/>
  </r>
  <r>
    <s v="191217-039"/>
    <x v="1"/>
    <x v="6"/>
    <d v="2019-12-17T00:00:00"/>
    <x v="55"/>
    <x v="258"/>
    <s v="ACCÈS"/>
    <s v="Absence de danger"/>
    <s v="Non"/>
    <m/>
    <s v="Homme"/>
    <n v="38"/>
  </r>
  <r>
    <s v="191214-005"/>
    <x v="1"/>
    <x v="6"/>
    <d v="2019-12-14T00:00:00"/>
    <x v="221"/>
    <x v="259"/>
    <s v="ACCÈS"/>
    <s v="Danger faible"/>
    <s v="Non"/>
    <m/>
    <s v="Homme"/>
    <n v="48"/>
  </r>
  <r>
    <s v="191214-021"/>
    <x v="1"/>
    <x v="6"/>
    <d v="2019-12-14T00:00:00"/>
    <x v="221"/>
    <x v="19"/>
    <s v="ACCÈS"/>
    <s v="Absence de danger"/>
    <s v="Non"/>
    <m/>
    <s v="Homme"/>
    <n v="24"/>
  </r>
  <r>
    <s v="191213-027"/>
    <x v="1"/>
    <x v="6"/>
    <d v="2019-12-13T00:00:00"/>
    <x v="222"/>
    <x v="73"/>
    <s v="ACCÈS"/>
    <s v="P.38 (non-consentant)"/>
    <s v="Oui"/>
    <n v="40"/>
    <s v="Femme"/>
    <n v="21"/>
  </r>
  <r>
    <s v="191213-009"/>
    <x v="1"/>
    <x v="6"/>
    <d v="2019-12-13T00:00:00"/>
    <x v="222"/>
    <x v="13"/>
    <s v="ACCÈS"/>
    <s v="Danger faible"/>
    <s v="Non"/>
    <m/>
    <s v="Homme"/>
    <n v="49"/>
  </r>
  <r>
    <s v="191212-033"/>
    <x v="1"/>
    <x v="6"/>
    <d v="2019-12-12T00:00:00"/>
    <x v="56"/>
    <x v="211"/>
    <s v="ACCÈS"/>
    <s v="Absence de danger"/>
    <s v="Non"/>
    <m/>
    <s v="Femme"/>
    <n v="66"/>
  </r>
  <r>
    <s v="191209-022"/>
    <x v="1"/>
    <x v="6"/>
    <d v="2019-12-09T00:00:00"/>
    <x v="44"/>
    <x v="46"/>
    <m/>
    <s v="P.38 (non-consentant)"/>
    <s v="Oui"/>
    <n v="45"/>
    <s v="Femme"/>
    <n v="15"/>
  </r>
  <r>
    <s v="191209-021"/>
    <x v="1"/>
    <x v="6"/>
    <d v="2019-12-09T00:00:00"/>
    <x v="44"/>
    <x v="260"/>
    <s v="ACCÈS"/>
    <s v="P.38 (non-consentant)"/>
    <s v="Oui"/>
    <m/>
    <s v="Homme"/>
    <n v="42"/>
  </r>
  <r>
    <s v="191208-006"/>
    <x v="1"/>
    <x v="6"/>
    <d v="2019-12-08T00:00:00"/>
    <x v="223"/>
    <x v="261"/>
    <s v="ACCÈS"/>
    <s v="Danger faible"/>
    <s v="Non"/>
    <m/>
    <s v="Homme"/>
    <n v="54"/>
  </r>
  <r>
    <s v="191204-010"/>
    <x v="1"/>
    <x v="6"/>
    <d v="2019-12-04T00:00:00"/>
    <x v="99"/>
    <x v="5"/>
    <s v="ACCÈS"/>
    <s v="Danger faible"/>
    <s v="Non"/>
    <m/>
    <s v="Homme"/>
    <n v="29"/>
  </r>
  <r>
    <s v="191202-009"/>
    <x v="1"/>
    <x v="6"/>
    <d v="2019-12-02T00:00:00"/>
    <x v="169"/>
    <x v="180"/>
    <s v="DPJ/CAFE"/>
    <s v="Danger faible"/>
    <s v="Non"/>
    <m/>
    <s v="Homme"/>
    <n v="16"/>
  </r>
  <r>
    <s v="191128-026"/>
    <x v="1"/>
    <x v="6"/>
    <d v="2019-11-28T00:00:00"/>
    <x v="182"/>
    <x v="242"/>
    <s v="ACCÈS"/>
    <s v="Danger modéré"/>
    <s v="Non"/>
    <m/>
    <s v="Femme"/>
    <n v="42"/>
  </r>
  <r>
    <s v="191128-045"/>
    <x v="1"/>
    <x v="6"/>
    <d v="2019-11-28T00:00:00"/>
    <x v="182"/>
    <x v="103"/>
    <s v="ACCÈS"/>
    <s v="Danger faible"/>
    <s v="Non"/>
    <m/>
    <s v="Homme"/>
    <n v="58"/>
  </r>
  <r>
    <s v="191117-009"/>
    <x v="1"/>
    <x v="6"/>
    <d v="2019-11-17T00:00:00"/>
    <x v="113"/>
    <x v="262"/>
    <s v="ACCÈS"/>
    <s v="P.38 (non-consentant)"/>
    <s v="Oui"/>
    <n v="36"/>
    <s v="Homme"/>
    <n v="28"/>
  </r>
  <r>
    <s v="191116-015"/>
    <x v="1"/>
    <x v="6"/>
    <d v="2019-11-16T00:00:00"/>
    <x v="224"/>
    <x v="72"/>
    <s v="ACCÈS"/>
    <s v="Danger faible"/>
    <s v="Non"/>
    <m/>
    <s v="Homme"/>
    <n v="28"/>
  </r>
  <r>
    <s v="191110-007"/>
    <x v="1"/>
    <x v="6"/>
    <d v="2019-11-10T00:00:00"/>
    <x v="5"/>
    <x v="263"/>
    <s v="ACCÈS"/>
    <s v="Danger faible"/>
    <s v="Non"/>
    <m/>
    <s v="Homme"/>
    <n v="40"/>
  </r>
  <r>
    <s v="191107-021"/>
    <x v="1"/>
    <x v="6"/>
    <d v="2019-11-07T00:00:00"/>
    <x v="225"/>
    <x v="264"/>
    <s v="DPJ/CAFE"/>
    <s v="P.38 (non-consentant)"/>
    <s v="Oui"/>
    <n v="30"/>
    <s v="Femme"/>
    <n v="17"/>
  </r>
  <r>
    <s v="191107-034"/>
    <x v="1"/>
    <x v="6"/>
    <d v="2019-11-07T00:00:00"/>
    <x v="225"/>
    <x v="265"/>
    <s v="ACCÈS"/>
    <s v="P.38 (non-consentant)"/>
    <s v="Oui"/>
    <n v="49"/>
    <s v="Femme"/>
    <n v="48"/>
  </r>
  <r>
    <s v="191106-017"/>
    <x v="1"/>
    <x v="6"/>
    <d v="2019-11-06T00:00:00"/>
    <x v="6"/>
    <x v="266"/>
    <s v="DPJ/CAFE"/>
    <s v="absence de transport"/>
    <s v="Non"/>
    <m/>
    <s v="Femme"/>
    <n v="17"/>
  </r>
  <r>
    <s v="191105-030A"/>
    <x v="1"/>
    <x v="6"/>
    <d v="2019-11-05T00:00:00"/>
    <x v="63"/>
    <x v="267"/>
    <s v="DPJ/CAFE"/>
    <s v="absence de transport"/>
    <s v="Non"/>
    <m/>
    <s v="Femme"/>
    <n v="17"/>
  </r>
  <r>
    <s v="191027-030"/>
    <x v="1"/>
    <x v="6"/>
    <d v="2019-10-27T00:00:00"/>
    <x v="226"/>
    <x v="192"/>
    <s v="ACCÈS"/>
    <s v="Danger grave et immédiat"/>
    <s v="Oui"/>
    <n v="25"/>
    <s v="Femme"/>
    <n v="18"/>
  </r>
  <r>
    <s v="191023-032"/>
    <x v="1"/>
    <x v="6"/>
    <d v="2019-10-23T00:00:00"/>
    <x v="8"/>
    <x v="34"/>
    <s v="ACCÈS"/>
    <s v="P.38 (non-consentant)"/>
    <s v="Oui"/>
    <n v="35"/>
    <s v="Femme"/>
    <n v="48"/>
  </r>
  <r>
    <s v="191022-038"/>
    <x v="1"/>
    <x v="6"/>
    <d v="2019-10-21T00:00:00"/>
    <x v="161"/>
    <x v="51"/>
    <s v="ACCÈS"/>
    <s v="Danger faible"/>
    <s v="Non"/>
    <m/>
    <s v="Homme"/>
    <n v="30"/>
  </r>
  <r>
    <s v="191019-036"/>
    <x v="1"/>
    <x v="6"/>
    <d v="2019-10-19T00:00:00"/>
    <x v="123"/>
    <x v="268"/>
    <s v="ACCÈS"/>
    <s v="Danger faible"/>
    <s v="Non"/>
    <m/>
    <s v="Homme"/>
    <n v="29"/>
  </r>
  <r>
    <s v="191015-009"/>
    <x v="1"/>
    <x v="6"/>
    <d v="2019-10-15T00:00:00"/>
    <x v="227"/>
    <x v="99"/>
    <s v="ACCÈS"/>
    <s v="Danger grave mais non immédiat"/>
    <s v="Oui"/>
    <n v="28"/>
    <s v="Femme"/>
    <n v="74"/>
  </r>
  <r>
    <s v="191006-018"/>
    <x v="1"/>
    <x v="6"/>
    <d v="2019-10-06T00:00:00"/>
    <x v="228"/>
    <x v="269"/>
    <s v="ACCÈS"/>
    <s v="P.38 (non-consentant)"/>
    <s v="Oui"/>
    <n v="20"/>
    <s v="Homme"/>
    <n v="24"/>
  </r>
  <r>
    <s v="191005-017"/>
    <x v="1"/>
    <x v="6"/>
    <d v="2019-10-05T00:00:00"/>
    <x v="229"/>
    <x v="220"/>
    <s v="ACCÈS"/>
    <s v="Danger faible"/>
    <s v="Non"/>
    <m/>
    <s v="Femme"/>
    <n v="53"/>
  </r>
  <r>
    <s v="191002-030"/>
    <x v="1"/>
    <x v="6"/>
    <d v="2019-10-02T00:00:00"/>
    <x v="13"/>
    <x v="270"/>
    <s v="ACCÈS"/>
    <s v="P.38 (non-consentant)"/>
    <s v="Oui"/>
    <n v="25"/>
    <s v="Femme"/>
    <n v="53"/>
  </r>
  <r>
    <s v="190926-022"/>
    <x v="1"/>
    <x v="6"/>
    <d v="2019-09-26T00:00:00"/>
    <x v="230"/>
    <x v="271"/>
    <s v="ACCÈS"/>
    <s v="Absence de danger"/>
    <s v="Non"/>
    <m/>
    <s v="Homme"/>
    <n v="27"/>
  </r>
  <r>
    <s v="190926-03"/>
    <x v="1"/>
    <x v="6"/>
    <d v="2019-09-26T00:00:00"/>
    <x v="230"/>
    <x v="23"/>
    <m/>
    <m/>
    <s v="Oui"/>
    <n v="26"/>
    <s v="Homme"/>
    <n v="32"/>
  </r>
  <r>
    <s v="190920-016"/>
    <x v="1"/>
    <x v="6"/>
    <d v="2019-09-20T00:00:00"/>
    <x v="155"/>
    <x v="272"/>
    <s v="ACCÈS"/>
    <s v="Absence de danger"/>
    <s v="Non"/>
    <m/>
    <s v="Femme"/>
    <n v="27"/>
  </r>
  <r>
    <s v="190916-035"/>
    <x v="1"/>
    <x v="6"/>
    <d v="2019-09-16T00:00:00"/>
    <x v="128"/>
    <x v="88"/>
    <m/>
    <s v="Tentative de suicide"/>
    <s v="Oui"/>
    <n v="30"/>
    <s v="Femme"/>
    <n v="48"/>
  </r>
  <r>
    <s v="190915-005"/>
    <x v="1"/>
    <x v="6"/>
    <d v="2019-09-15T00:00:00"/>
    <x v="231"/>
    <x v="273"/>
    <m/>
    <s v="P.38 (non-consentant)"/>
    <s v="Oui"/>
    <n v="30"/>
    <s v="Homme"/>
    <n v="76"/>
  </r>
  <r>
    <s v="190910-019"/>
    <x v="1"/>
    <x v="6"/>
    <d v="2019-09-10T00:00:00"/>
    <x v="232"/>
    <x v="274"/>
    <s v="CCPSHRR"/>
    <s v="Danger faible"/>
    <s v="Non"/>
    <m/>
    <s v="Femme"/>
    <n v="53"/>
  </r>
  <r>
    <s v="190907-019"/>
    <x v="1"/>
    <x v="6"/>
    <d v="2019-09-07T00:00:00"/>
    <x v="189"/>
    <x v="275"/>
    <m/>
    <s v="Tentative de suicide"/>
    <s v="Oui"/>
    <n v="43"/>
    <s v="Homme"/>
    <n v="66"/>
  </r>
  <r>
    <s v="190904-025"/>
    <x v="1"/>
    <x v="6"/>
    <d v="2019-09-04T00:00:00"/>
    <x v="233"/>
    <x v="224"/>
    <m/>
    <s v="P.38 (non-consentant)"/>
    <s v="Oui"/>
    <n v="38"/>
    <s v="Homme"/>
    <n v="33"/>
  </r>
  <r>
    <s v="190903-033"/>
    <x v="1"/>
    <x v="6"/>
    <d v="2019-09-03T00:00:00"/>
    <x v="34"/>
    <x v="276"/>
    <m/>
    <s v="Danger faible"/>
    <s v="Non"/>
    <m/>
    <s v="Femme"/>
    <n v="23"/>
  </r>
  <r>
    <s v="190901-025"/>
    <x v="1"/>
    <x v="6"/>
    <d v="2019-09-01T00:00:00"/>
    <x v="75"/>
    <x v="277"/>
    <m/>
    <s v="Tentative de suicide"/>
    <s v="Oui"/>
    <n v="47"/>
    <s v="Homme"/>
    <n v="24"/>
  </r>
  <r>
    <s v="190823-028"/>
    <x v="1"/>
    <x v="6"/>
    <d v="2019-08-28T00:00:00"/>
    <x v="191"/>
    <x v="148"/>
    <m/>
    <s v="Tentative de suicide"/>
    <s v="Oui"/>
    <m/>
    <s v="Femme"/>
    <n v="42"/>
  </r>
  <r>
    <s v="190826-035"/>
    <x v="1"/>
    <x v="6"/>
    <d v="2019-08-26T00:00:00"/>
    <x v="76"/>
    <x v="10"/>
    <m/>
    <s v="P.38 (non-consentant)"/>
    <s v="Oui"/>
    <n v="48"/>
    <s v="Homme"/>
    <n v="15"/>
  </r>
  <r>
    <s v="190826-017"/>
    <x v="1"/>
    <x v="6"/>
    <d v="2019-08-26T00:00:00"/>
    <x v="76"/>
    <x v="162"/>
    <s v="DPJ/CAFE"/>
    <s v="Absence de danger"/>
    <s v="Non"/>
    <m/>
    <s v="Homme"/>
    <n v="9"/>
  </r>
  <r>
    <s v="190821-002"/>
    <x v="1"/>
    <x v="6"/>
    <d v="2019-08-21T00:00:00"/>
    <x v="192"/>
    <x v="278"/>
    <m/>
    <s v="Danger modéré"/>
    <s v="Oui"/>
    <n v="27"/>
    <s v="Femme"/>
    <n v="25"/>
  </r>
  <r>
    <s v="190819-012"/>
    <x v="1"/>
    <x v="6"/>
    <d v="2019-08-20T00:00:00"/>
    <x v="148"/>
    <x v="16"/>
    <s v="ACCÈS"/>
    <s v="Danger faible"/>
    <s v="Non"/>
    <m/>
    <s v="Homme"/>
    <n v="57"/>
  </r>
  <r>
    <s v="180816-005"/>
    <x v="1"/>
    <x v="6"/>
    <d v="2019-08-16T00:00:00"/>
    <x v="234"/>
    <x v="279"/>
    <m/>
    <s v="Danger grave et immédiat"/>
    <s v="Oui"/>
    <n v="50"/>
    <s v="Femme"/>
    <n v="29"/>
  </r>
  <r>
    <s v="190816-030"/>
    <x v="1"/>
    <x v="6"/>
    <d v="2019-08-16T00:00:00"/>
    <x v="234"/>
    <x v="162"/>
    <s v="DIVERS"/>
    <s v="P.38 (non-consentant)"/>
    <s v="Oui"/>
    <m/>
    <s v="Femme"/>
    <n v="51"/>
  </r>
  <r>
    <s v="190808-021"/>
    <x v="1"/>
    <x v="6"/>
    <d v="2019-08-08T00:00:00"/>
    <x v="235"/>
    <x v="280"/>
    <m/>
    <s v="P.38 (non-consentant)"/>
    <s v="Oui"/>
    <n v="40"/>
    <s v="Femme"/>
    <n v="57"/>
  </r>
  <r>
    <s v="190802-002"/>
    <x v="1"/>
    <x v="6"/>
    <d v="2019-08-02T00:00:00"/>
    <x v="80"/>
    <x v="281"/>
    <m/>
    <s v="Danger modéré"/>
    <s v="Oui"/>
    <n v="50"/>
    <s v="Homme"/>
    <n v="40"/>
  </r>
  <r>
    <s v="190731-030"/>
    <x v="1"/>
    <x v="6"/>
    <d v="2019-07-31T00:00:00"/>
    <x v="81"/>
    <x v="282"/>
    <m/>
    <s v="P.38 (non-consentant)"/>
    <s v="Oui"/>
    <n v="70"/>
    <s v="Femme"/>
    <n v="17"/>
  </r>
  <r>
    <s v="190728-019"/>
    <x v="1"/>
    <x v="6"/>
    <d v="2019-07-28T00:00:00"/>
    <x v="82"/>
    <x v="283"/>
    <m/>
    <s v="P.38 (non-consentant)"/>
    <s v="Oui"/>
    <n v="22"/>
    <s v="Homme"/>
    <n v="30"/>
  </r>
  <r>
    <s v="190717-023"/>
    <x v="1"/>
    <x v="6"/>
    <d v="2019-07-17T00:00:00"/>
    <x v="142"/>
    <x v="17"/>
    <m/>
    <s v="Tentative de suicide"/>
    <s v="Oui"/>
    <n v="52"/>
    <s v="Homme"/>
    <n v="55"/>
  </r>
  <r>
    <s v="190715-002"/>
    <x v="1"/>
    <x v="6"/>
    <d v="2019-07-15T00:00:00"/>
    <x v="236"/>
    <x v="284"/>
    <m/>
    <s v="P.38 (non-consentant)"/>
    <s v="Oui"/>
    <n v="24"/>
    <s v="Homme"/>
    <n v="39"/>
  </r>
  <r>
    <s v="190712-005"/>
    <x v="1"/>
    <x v="6"/>
    <d v="2019-07-12T00:00:00"/>
    <x v="143"/>
    <x v="285"/>
    <m/>
    <s v="P.38 (non-consentant)"/>
    <s v="Oui"/>
    <n v="19"/>
    <s v="Homme"/>
    <n v="22"/>
  </r>
  <r>
    <s v="190711-028"/>
    <x v="1"/>
    <x v="6"/>
    <d v="2019-07-11T00:00:00"/>
    <x v="237"/>
    <x v="286"/>
    <m/>
    <s v="P.38 (non-consentant)"/>
    <s v="Oui"/>
    <n v="31"/>
    <s v="Femme"/>
    <n v="40"/>
  </r>
  <r>
    <s v="190709-028"/>
    <x v="1"/>
    <x v="6"/>
    <d v="2019-07-09T00:00:00"/>
    <x v="238"/>
    <x v="89"/>
    <m/>
    <s v="Danger grave et immédiat"/>
    <s v="Oui"/>
    <n v="26"/>
    <s v="Femme"/>
    <n v="57"/>
  </r>
  <r>
    <s v="190629-006"/>
    <x v="1"/>
    <x v="6"/>
    <d v="2019-06-29T00:00:00"/>
    <x v="83"/>
    <x v="287"/>
    <m/>
    <s v="Danger modéré"/>
    <s v="Oui"/>
    <n v="51"/>
    <s v="Homme"/>
    <n v="19"/>
  </r>
  <r>
    <s v="190628-002"/>
    <x v="1"/>
    <x v="6"/>
    <d v="2019-06-28T00:00:00"/>
    <x v="239"/>
    <x v="288"/>
    <m/>
    <s v="P.38 (non-consentant)"/>
    <s v="Oui"/>
    <s v="1H54"/>
    <s v="Homme"/>
    <n v="33"/>
  </r>
  <r>
    <s v="190626-038"/>
    <x v="1"/>
    <x v="6"/>
    <d v="2019-06-26T00:00:00"/>
    <x v="28"/>
    <x v="289"/>
    <m/>
    <s v="Danger modéré"/>
    <s v="Oui"/>
    <n v="25"/>
    <s v="Homme"/>
    <n v="20"/>
  </r>
  <r>
    <s v="190625-022"/>
    <x v="1"/>
    <x v="6"/>
    <d v="2019-06-25T00:00:00"/>
    <x v="240"/>
    <x v="124"/>
    <m/>
    <s v="P.38 (non-consentant)"/>
    <s v="Oui"/>
    <n v="40"/>
    <s v="Homme"/>
    <n v="39"/>
  </r>
  <r>
    <s v="190621-023a"/>
    <x v="1"/>
    <x v="6"/>
    <d v="2019-06-21T00:00:00"/>
    <x v="146"/>
    <x v="290"/>
    <m/>
    <s v="P.38 (non-consentant)"/>
    <s v="Oui"/>
    <n v="26"/>
    <s v="Homme"/>
    <n v="88"/>
  </r>
  <r>
    <s v="190613-029"/>
    <x v="1"/>
    <x v="6"/>
    <d v="2019-06-13T00:00:00"/>
    <x v="20"/>
    <x v="291"/>
    <m/>
    <s v="Danger grave et immédiat"/>
    <s v="Oui"/>
    <n v="21"/>
    <s v="Femme"/>
    <n v="55"/>
  </r>
  <r>
    <s v="190611-046"/>
    <x v="1"/>
    <x v="6"/>
    <d v="2019-06-11T00:00:00"/>
    <x v="241"/>
    <x v="185"/>
    <s v="DPJ/CAFE"/>
    <s v="Danger faible"/>
    <s v="Non"/>
    <m/>
    <s v="Homme"/>
    <n v="15"/>
  </r>
  <r>
    <s v="190607-015"/>
    <x v="1"/>
    <x v="6"/>
    <d v="2019-06-07T00:00:00"/>
    <x v="136"/>
    <x v="13"/>
    <m/>
    <s v="P.38 (non-consentant)"/>
    <s v="Oui"/>
    <n v="65"/>
    <s v="Homme"/>
    <n v="41"/>
  </r>
  <r>
    <s v="190604-029"/>
    <x v="1"/>
    <x v="6"/>
    <d v="2019-06-04T00:00:00"/>
    <x v="202"/>
    <x v="292"/>
    <m/>
    <s v="P.38 (non-consentant)"/>
    <s v="Oui"/>
    <n v="40"/>
    <s v="Homme"/>
    <n v="41"/>
  </r>
  <r>
    <s v="190601-021"/>
    <x v="1"/>
    <x v="6"/>
    <d v="2019-06-01T00:00:00"/>
    <x v="203"/>
    <x v="269"/>
    <m/>
    <s v="P.38 (non-consentant)"/>
    <s v="Oui"/>
    <n v="40"/>
    <s v="Homme"/>
    <n v="47"/>
  </r>
  <r>
    <s v="190531-035"/>
    <x v="1"/>
    <x v="6"/>
    <d v="2019-05-31T00:00:00"/>
    <x v="88"/>
    <x v="293"/>
    <s v="DPJ/CAFE"/>
    <s v="Danger faible"/>
    <s v="Non"/>
    <m/>
    <s v="Femme"/>
    <n v="15"/>
  </r>
  <r>
    <s v="190527-020"/>
    <x v="1"/>
    <x v="6"/>
    <d v="2019-05-27T00:00:00"/>
    <x v="79"/>
    <x v="294"/>
    <m/>
    <s v="P.38 (non-consentant)"/>
    <s v="Oui"/>
    <n v="48"/>
    <s v="Femme"/>
    <n v="23"/>
  </r>
  <r>
    <s v="190527-010"/>
    <x v="1"/>
    <x v="6"/>
    <d v="2019-05-27T00:00:00"/>
    <x v="79"/>
    <x v="295"/>
    <m/>
    <m/>
    <s v="Oui"/>
    <n v="61"/>
    <s v="Homme"/>
    <n v="32"/>
  </r>
  <r>
    <s v="190525-006"/>
    <x v="1"/>
    <x v="6"/>
    <d v="2019-05-25T00:00:00"/>
    <x v="242"/>
    <x v="296"/>
    <m/>
    <s v="Danger faible"/>
    <s v="Oui"/>
    <m/>
    <s v="Femme"/>
    <n v="65"/>
  </r>
  <r>
    <s v="190524-029"/>
    <x v="1"/>
    <x v="6"/>
    <d v="2019-05-24T00:00:00"/>
    <x v="243"/>
    <x v="297"/>
    <m/>
    <s v="Tentative de suicide"/>
    <s v="Oui"/>
    <n v="33"/>
    <s v="Femme"/>
    <n v="55"/>
  </r>
  <r>
    <s v="190518-018"/>
    <x v="1"/>
    <x v="6"/>
    <d v="2019-05-18T00:00:00"/>
    <x v="129"/>
    <x v="298"/>
    <m/>
    <s v="P.38 (non-consentant)"/>
    <s v="Oui"/>
    <n v="20"/>
    <s v="Homme"/>
    <n v="47"/>
  </r>
  <r>
    <s v="190511-017"/>
    <x v="1"/>
    <x v="6"/>
    <d v="2019-05-11T00:00:00"/>
    <x v="72"/>
    <x v="291"/>
    <m/>
    <s v="P.38 (non-consentant)"/>
    <s v="Oui"/>
    <n v="20"/>
    <s v="Homme"/>
    <n v="66"/>
  </r>
  <r>
    <s v="190510-001"/>
    <x v="1"/>
    <x v="6"/>
    <d v="2019-05-10T00:00:00"/>
    <x v="244"/>
    <x v="299"/>
    <m/>
    <s v="P.38 (non-consentant)"/>
    <s v="Oui"/>
    <m/>
    <s v="Femme"/>
    <n v="48"/>
  </r>
  <r>
    <s v="190510-004"/>
    <x v="1"/>
    <x v="6"/>
    <d v="2019-05-10T00:00:00"/>
    <x v="244"/>
    <x v="300"/>
    <m/>
    <s v="P.38 (non-consentant)"/>
    <s v="Oui"/>
    <n v="26"/>
    <s v="Femme"/>
    <n v="29"/>
  </r>
  <r>
    <s v="190506-043"/>
    <x v="1"/>
    <x v="6"/>
    <d v="2019-05-06T00:00:00"/>
    <x v="245"/>
    <x v="301"/>
    <s v="DPJ/CAFE"/>
    <m/>
    <s v="Non"/>
    <m/>
    <s v="Homme"/>
    <n v="15"/>
  </r>
  <r>
    <s v="190501-011"/>
    <x v="1"/>
    <x v="6"/>
    <d v="2019-05-02T00:00:00"/>
    <x v="71"/>
    <x v="302"/>
    <m/>
    <s v="P.38 (non-consentant)"/>
    <s v="Oui"/>
    <n v="32"/>
    <s v="Homme"/>
    <n v="47"/>
  </r>
  <r>
    <s v="190429-008"/>
    <x v="1"/>
    <x v="6"/>
    <d v="2019-04-29T00:00:00"/>
    <x v="70"/>
    <x v="303"/>
    <m/>
    <s v="Danger modéré"/>
    <m/>
    <m/>
    <s v="Homme"/>
    <n v="35"/>
  </r>
  <r>
    <s v="190428-013"/>
    <x v="1"/>
    <x v="6"/>
    <d v="2019-04-28T00:00:00"/>
    <x v="156"/>
    <x v="304"/>
    <s v="ACCÈS"/>
    <s v="Absence de danger"/>
    <s v="Non"/>
    <m/>
    <s v="Homme"/>
    <n v="28"/>
  </r>
  <r>
    <s v="190427-002"/>
    <x v="1"/>
    <x v="6"/>
    <d v="2019-04-27T00:00:00"/>
    <x v="207"/>
    <x v="305"/>
    <m/>
    <s v="Tentative de suicide"/>
    <s v="Oui"/>
    <n v="30"/>
    <s v="Homme"/>
    <n v="60"/>
  </r>
  <r>
    <s v="190426-011"/>
    <x v="1"/>
    <x v="6"/>
    <d v="2019-04-26T00:00:00"/>
    <x v="157"/>
    <x v="306"/>
    <m/>
    <s v="P.38 (non-consentant)"/>
    <s v="Oui"/>
    <n v="22"/>
    <s v="Homme"/>
    <n v="49"/>
  </r>
  <r>
    <s v="190421-023"/>
    <x v="1"/>
    <x v="6"/>
    <d v="2019-04-21T00:00:00"/>
    <x v="159"/>
    <x v="81"/>
    <m/>
    <s v="P.38 (non-consentant)"/>
    <s v="Oui"/>
    <s v="?"/>
    <s v="Homme"/>
    <n v="24"/>
  </r>
  <r>
    <s v="190420-019"/>
    <x v="1"/>
    <x v="6"/>
    <d v="2019-04-20T00:00:00"/>
    <x v="246"/>
    <x v="277"/>
    <m/>
    <s v="Danger faible"/>
    <s v="Non"/>
    <m/>
    <s v="Femme"/>
    <n v="56"/>
  </r>
  <r>
    <s v="190418-021"/>
    <x v="1"/>
    <x v="6"/>
    <d v="2019-04-18T00:00:00"/>
    <x v="16"/>
    <x v="307"/>
    <m/>
    <s v="P.38 (non-consentant)"/>
    <s v="Oui"/>
    <s v="?"/>
    <s v="Femme"/>
    <n v="33"/>
  </r>
  <r>
    <s v="190417-022"/>
    <x v="1"/>
    <x v="6"/>
    <d v="2019-04-18T00:00:00"/>
    <x v="16"/>
    <x v="308"/>
    <m/>
    <s v="P.38 (non-consentant)"/>
    <s v="Oui"/>
    <n v="52"/>
    <s v="Femme"/>
    <n v="49"/>
  </r>
  <r>
    <s v="190417-006"/>
    <x v="1"/>
    <x v="6"/>
    <d v="2019-04-17T00:00:00"/>
    <x v="94"/>
    <x v="53"/>
    <m/>
    <s v="P.38 (non-consentant)"/>
    <s v="Oui"/>
    <n v="45"/>
    <s v="Homme"/>
    <n v="20"/>
  </r>
  <r>
    <s v="190412-030"/>
    <x v="1"/>
    <x v="6"/>
    <d v="2019-04-12T00:00:00"/>
    <x v="160"/>
    <x v="309"/>
    <m/>
    <s v="P.38 (non-consentant)"/>
    <s v="Non"/>
    <m/>
    <s v="Femme"/>
    <n v="56"/>
  </r>
  <r>
    <s v="190411-025"/>
    <x v="1"/>
    <x v="6"/>
    <d v="2019-04-11T00:00:00"/>
    <x v="247"/>
    <x v="187"/>
    <m/>
    <s v="P.38 (non-consentant)"/>
    <s v="Oui"/>
    <n v="27"/>
    <s v="Homme"/>
    <n v="32"/>
  </r>
  <r>
    <s v="190403-014"/>
    <x v="1"/>
    <x v="6"/>
    <d v="2019-04-03T00:00:00"/>
    <x v="248"/>
    <x v="80"/>
    <s v="DPJ/CAFE"/>
    <s v="Absence de danger"/>
    <s v="Non"/>
    <m/>
    <s v="Femme"/>
    <n v="13"/>
  </r>
  <r>
    <s v="190331-011"/>
    <x v="1"/>
    <x v="6"/>
    <d v="2019-03-31T00:00:00"/>
    <x v="249"/>
    <x v="224"/>
    <m/>
    <s v="P.38 (non-consentant)"/>
    <s v="Oui"/>
    <n v="45"/>
    <s v="Femme"/>
    <n v="24"/>
  </r>
  <r>
    <s v="190329-001"/>
    <x v="1"/>
    <x v="6"/>
    <d v="2019-03-29T00:00:00"/>
    <x v="250"/>
    <x v="129"/>
    <m/>
    <s v="Danger faible"/>
    <s v="Non"/>
    <m/>
    <s v="Homme"/>
    <n v="38"/>
  </r>
  <r>
    <s v="190324-022"/>
    <x v="1"/>
    <x v="6"/>
    <d v="2019-03-24T00:00:00"/>
    <x v="251"/>
    <x v="146"/>
    <m/>
    <s v="Danger grave et immédiat"/>
    <s v="Oui"/>
    <n v="15"/>
    <s v="Femme"/>
    <n v="33"/>
  </r>
  <r>
    <s v="190323-003"/>
    <x v="1"/>
    <x v="6"/>
    <d v="2019-03-23T00:00:00"/>
    <x v="165"/>
    <x v="310"/>
    <m/>
    <s v="Tentative de suicide"/>
    <s v="Oui"/>
    <n v="50"/>
    <s v="Femme"/>
    <n v="48"/>
  </r>
  <r>
    <s v="190304-032"/>
    <x v="1"/>
    <x v="6"/>
    <d v="2019-03-06T00:00:00"/>
    <x v="111"/>
    <x v="51"/>
    <m/>
    <s v="P.38 (non-consentant)"/>
    <s v="Oui"/>
    <n v="85"/>
    <s v="Homme"/>
    <n v="19"/>
  </r>
  <r>
    <s v="190302-004"/>
    <x v="1"/>
    <x v="6"/>
    <d v="2019-03-05T00:00:00"/>
    <x v="96"/>
    <x v="52"/>
    <m/>
    <s v="Danger grave et immédiat"/>
    <s v="Oui"/>
    <n v="71"/>
    <s v="Femme"/>
    <n v="35"/>
  </r>
  <r>
    <s v="190206-015"/>
    <x v="1"/>
    <x v="6"/>
    <d v="2019-02-06T00:00:00"/>
    <x v="108"/>
    <x v="42"/>
    <s v="CCPSHRR"/>
    <s v="Absence de danger"/>
    <s v="Non"/>
    <m/>
    <s v="Femme"/>
    <n v="28"/>
  </r>
  <r>
    <s v="190204-032"/>
    <x v="1"/>
    <x v="6"/>
    <d v="2019-02-04T00:00:00"/>
    <x v="102"/>
    <x v="156"/>
    <m/>
    <s v="P.38 (non-consentant)"/>
    <s v="Oui"/>
    <n v="12"/>
    <s v="Homme"/>
    <n v="37"/>
  </r>
  <r>
    <s v="190127-08"/>
    <x v="1"/>
    <x v="6"/>
    <d v="2019-01-27T00:00:00"/>
    <x v="252"/>
    <x v="275"/>
    <m/>
    <s v="Danger modéré"/>
    <s v="Oui"/>
    <n v="40"/>
    <s v="Femme"/>
    <n v="19"/>
  </r>
  <r>
    <s v="190125-021"/>
    <x v="1"/>
    <x v="6"/>
    <d v="2019-01-25T00:00:00"/>
    <x v="253"/>
    <x v="213"/>
    <m/>
    <s v="P.38 (non-consentant)"/>
    <s v="Oui"/>
    <n v="39"/>
    <s v="Homme"/>
    <n v="32"/>
  </r>
  <r>
    <s v="191230-014"/>
    <x v="1"/>
    <x v="7"/>
    <d v="2019-12-30T00:00:00"/>
    <x v="49"/>
    <x v="271"/>
    <s v="ACCÈS"/>
    <s v="Absence de danger"/>
    <s v="Non"/>
    <m/>
    <s v="Homme"/>
    <n v="27"/>
  </r>
  <r>
    <s v="191224-016a"/>
    <x v="1"/>
    <x v="7"/>
    <d v="2019-12-24T00:00:00"/>
    <x v="180"/>
    <x v="47"/>
    <s v="ACCÈS"/>
    <s v="P.38 (non-consentant)"/>
    <s v="Oui"/>
    <n v="32"/>
    <s v="Femme"/>
    <n v="34"/>
  </r>
  <r>
    <s v="191217-035"/>
    <x v="1"/>
    <x v="7"/>
    <d v="2019-12-17T00:00:00"/>
    <x v="55"/>
    <x v="255"/>
    <s v="ACCÈS"/>
    <s v="Danger faible"/>
    <s v="Non"/>
    <m/>
    <s v="Homme"/>
    <n v="27"/>
  </r>
  <r>
    <s v="191213-007"/>
    <x v="1"/>
    <x v="7"/>
    <d v="2019-12-13T00:00:00"/>
    <x v="222"/>
    <x v="311"/>
    <s v="ACCÈS"/>
    <s v="Danger faible"/>
    <s v="Non"/>
    <m/>
    <s v="Femme"/>
    <n v="21"/>
  </r>
  <r>
    <s v="191206-001"/>
    <x v="1"/>
    <x v="7"/>
    <d v="2019-12-06T00:00:00"/>
    <x v="254"/>
    <x v="312"/>
    <s v="ACCÈS"/>
    <s v="Danger faible"/>
    <s v="Non"/>
    <m/>
    <s v="Homme"/>
    <n v="24"/>
  </r>
  <r>
    <s v="191109-010"/>
    <x v="1"/>
    <x v="7"/>
    <d v="2019-11-09T00:00:00"/>
    <x v="255"/>
    <x v="99"/>
    <s v="ACCÈS"/>
    <s v="P.38 (non-consentant)"/>
    <s v="Oui"/>
    <n v="33"/>
    <s v="Homme"/>
    <n v="30"/>
  </r>
  <r>
    <s v="191010-025"/>
    <x v="1"/>
    <x v="7"/>
    <d v="2019-10-10T00:00:00"/>
    <x v="126"/>
    <x v="215"/>
    <s v="DPJ/CAFE"/>
    <s v="Absence de danger"/>
    <s v="Non"/>
    <m/>
    <s v="Homme"/>
    <n v="13"/>
  </r>
  <r>
    <s v="190925-017"/>
    <x v="1"/>
    <x v="7"/>
    <d v="2019-09-25T00:00:00"/>
    <x v="39"/>
    <x v="313"/>
    <s v="CCPSHRR"/>
    <s v="Danger grave mais non immédiat"/>
    <s v="Oui"/>
    <n v="30"/>
    <s v="Homme"/>
    <n v="63"/>
  </r>
  <r>
    <s v="190916-027"/>
    <x v="1"/>
    <x v="7"/>
    <d v="2019-09-16T00:00:00"/>
    <x v="128"/>
    <x v="66"/>
    <s v="ACCÈS"/>
    <s v="P.38 (non-consentant)"/>
    <s v="Oui"/>
    <n v="25"/>
    <s v="Homme"/>
    <n v="41"/>
  </r>
  <r>
    <s v="190910-028"/>
    <x v="1"/>
    <x v="7"/>
    <d v="2019-09-10T00:00:00"/>
    <x v="232"/>
    <x v="211"/>
    <s v="CCPSHRR"/>
    <s v="Danger faible"/>
    <s v="Non"/>
    <m/>
    <s v="Femme"/>
    <n v="71"/>
  </r>
  <r>
    <s v="190826-020"/>
    <x v="1"/>
    <x v="7"/>
    <d v="2019-08-26T00:00:00"/>
    <x v="76"/>
    <x v="314"/>
    <m/>
    <s v="Danger grave et immédiat"/>
    <s v="Oui"/>
    <m/>
    <s v="Homme"/>
    <n v="30"/>
  </r>
  <r>
    <s v="190825-001"/>
    <x v="1"/>
    <x v="7"/>
    <d v="2019-08-25T00:00:00"/>
    <x v="131"/>
    <x v="315"/>
    <m/>
    <s v="Tentative de suicide"/>
    <s v="Oui"/>
    <n v="30"/>
    <s v="Homme"/>
    <n v="27"/>
  </r>
  <r>
    <s v="190819-026"/>
    <x v="1"/>
    <x v="7"/>
    <d v="2019-08-20T00:00:00"/>
    <x v="148"/>
    <x v="192"/>
    <m/>
    <s v="Danger grave et immédiat"/>
    <s v="Oui"/>
    <n v="33"/>
    <s v="Homme"/>
    <n v="19"/>
  </r>
  <r>
    <s v="190811-003"/>
    <x v="1"/>
    <x v="7"/>
    <d v="2019-08-11T00:00:00"/>
    <x v="135"/>
    <x v="316"/>
    <m/>
    <s v="P.38 (non-consentant)"/>
    <s v="Oui"/>
    <n v="18"/>
    <s v="Homme"/>
    <n v="37"/>
  </r>
  <r>
    <s v="190810-015"/>
    <x v="1"/>
    <x v="7"/>
    <d v="2019-08-10T00:00:00"/>
    <x v="137"/>
    <x v="317"/>
    <m/>
    <s v="P.38 (non-consentant)"/>
    <s v="Oui"/>
    <n v="32"/>
    <s v="Homme"/>
    <n v="62"/>
  </r>
  <r>
    <s v="190808-020"/>
    <x v="1"/>
    <x v="7"/>
    <d v="2019-08-08T00:00:00"/>
    <x v="235"/>
    <x v="318"/>
    <m/>
    <s v="P.38 (non-consentant)"/>
    <s v="Oui"/>
    <n v="32"/>
    <s v="Homme"/>
    <n v="53"/>
  </r>
  <r>
    <s v="190808-022a"/>
    <x v="1"/>
    <x v="7"/>
    <d v="2019-08-08T00:00:00"/>
    <x v="235"/>
    <x v="73"/>
    <m/>
    <s v="P.38 (non-consentant)"/>
    <s v="Oui"/>
    <n v="46"/>
    <s v="Homme"/>
    <n v="27"/>
  </r>
  <r>
    <s v="190802-006"/>
    <x v="1"/>
    <x v="7"/>
    <d v="2019-08-02T00:00:00"/>
    <x v="80"/>
    <x v="319"/>
    <m/>
    <s v="P.38 (non-consentant)"/>
    <s v="Oui"/>
    <n v="52"/>
    <s v="Homme"/>
    <n v="62"/>
  </r>
  <r>
    <s v="190801-003"/>
    <x v="1"/>
    <x v="7"/>
    <d v="2019-08-01T00:00:00"/>
    <x v="195"/>
    <x v="320"/>
    <m/>
    <s v="P.38 (non-consentant)"/>
    <s v="Oui"/>
    <n v="38"/>
    <s v="Homme"/>
    <n v="26"/>
  </r>
  <r>
    <s v="190801-028a"/>
    <x v="1"/>
    <x v="7"/>
    <d v="2019-08-01T00:00:00"/>
    <x v="195"/>
    <x v="169"/>
    <s v="ACCÈS"/>
    <s v="P.38 (non-consentant)"/>
    <s v="Oui"/>
    <n v="36"/>
    <s v="Homme"/>
    <n v="53"/>
  </r>
  <r>
    <s v="190720-010"/>
    <x v="1"/>
    <x v="7"/>
    <d v="2019-07-20T00:00:00"/>
    <x v="256"/>
    <x v="321"/>
    <m/>
    <s v="Danger modéré"/>
    <s v="Non"/>
    <m/>
    <s v="Femme"/>
    <n v="42"/>
  </r>
  <r>
    <s v="190602-023"/>
    <x v="1"/>
    <x v="7"/>
    <d v="2019-06-02T00:00:00"/>
    <x v="87"/>
    <x v="322"/>
    <m/>
    <m/>
    <s v="Oui"/>
    <n v="45"/>
    <s v="Homme"/>
    <n v="22"/>
  </r>
  <r>
    <s v="190522-013"/>
    <x v="1"/>
    <x v="7"/>
    <d v="2019-05-22T00:00:00"/>
    <x v="152"/>
    <x v="45"/>
    <m/>
    <s v="Danger grave et immédiat"/>
    <s v="Oui"/>
    <n v="64"/>
    <s v="Homme"/>
    <n v="30"/>
  </r>
  <r>
    <s v="190514-013"/>
    <x v="1"/>
    <x v="7"/>
    <d v="2019-05-14T00:00:00"/>
    <x v="205"/>
    <x v="31"/>
    <m/>
    <s v="P.38 (non-consentant)"/>
    <s v="Oui"/>
    <n v="20"/>
    <s v="Homme"/>
    <n v="79"/>
  </r>
  <r>
    <s v="190514-025"/>
    <x v="1"/>
    <x v="7"/>
    <d v="2019-05-14T00:00:00"/>
    <x v="205"/>
    <x v="323"/>
    <m/>
    <s v="Danger faible"/>
    <s v="Oui"/>
    <m/>
    <s v="Homme"/>
    <n v="77"/>
  </r>
  <r>
    <s v="190512-020"/>
    <x v="1"/>
    <x v="7"/>
    <d v="2019-05-12T00:00:00"/>
    <x v="35"/>
    <x v="324"/>
    <m/>
    <s v="P.38 (non-consentant)"/>
    <s v="Oui"/>
    <n v="16"/>
    <s v="Homme"/>
    <n v="31"/>
  </r>
  <r>
    <s v="190429-009"/>
    <x v="1"/>
    <x v="7"/>
    <d v="2019-04-29T00:00:00"/>
    <x v="70"/>
    <x v="325"/>
    <m/>
    <m/>
    <s v="Oui"/>
    <m/>
    <s v="Femme"/>
    <n v="38"/>
  </r>
  <r>
    <s v="190421-001"/>
    <x v="1"/>
    <x v="7"/>
    <d v="2019-04-21T00:00:00"/>
    <x v="159"/>
    <x v="326"/>
    <m/>
    <s v="P.38 (non-consentant)"/>
    <s v="Oui"/>
    <n v="38"/>
    <s v="Femme"/>
    <n v="22"/>
  </r>
  <r>
    <s v="190419-001"/>
    <x v="1"/>
    <x v="7"/>
    <d v="2019-04-19T00:00:00"/>
    <x v="257"/>
    <x v="327"/>
    <m/>
    <s v="Danger grave et immédiat"/>
    <s v="Oui"/>
    <s v="?"/>
    <s v="Homme"/>
    <n v="62"/>
  </r>
  <r>
    <s v="190329-002"/>
    <x v="1"/>
    <x v="7"/>
    <d v="2019-03-29T00:00:00"/>
    <x v="250"/>
    <x v="328"/>
    <m/>
    <s v="P.38 (non-consentant)"/>
    <s v="Oui"/>
    <n v="22"/>
    <s v="Homme"/>
    <n v="31"/>
  </r>
  <r>
    <s v="190323-027"/>
    <x v="1"/>
    <x v="7"/>
    <d v="2019-03-23T00:00:00"/>
    <x v="165"/>
    <x v="307"/>
    <m/>
    <s v="Danger grave et immédiat"/>
    <s v="Oui"/>
    <n v="26"/>
    <s v="Homme"/>
    <n v="63"/>
  </r>
  <r>
    <s v="190313-006"/>
    <x v="1"/>
    <x v="7"/>
    <d v="2019-03-13T00:00:00"/>
    <x v="212"/>
    <x v="329"/>
    <m/>
    <s v="P.38 (non-consentant)"/>
    <s v="Oui"/>
    <n v="39"/>
    <s v="Homme"/>
    <n v="66"/>
  </r>
  <r>
    <s v="190302-018"/>
    <x v="1"/>
    <x v="7"/>
    <d v="2019-03-06T00:00:00"/>
    <x v="111"/>
    <x v="85"/>
    <m/>
    <s v="Danger modéré"/>
    <s v="Oui"/>
    <n v="129"/>
    <s v="Homme"/>
    <n v="15"/>
  </r>
  <r>
    <s v="190203-003"/>
    <x v="1"/>
    <x v="7"/>
    <d v="2019-02-03T00:00:00"/>
    <x v="173"/>
    <x v="302"/>
    <m/>
    <s v="P.38 (non-consentant)"/>
    <s v="Oui"/>
    <n v="61"/>
    <s v="Homme"/>
    <n v="31"/>
  </r>
  <r>
    <s v="191222-017"/>
    <x v="1"/>
    <x v="8"/>
    <d v="2019-12-22T00:00:00"/>
    <x v="258"/>
    <x v="202"/>
    <s v="ACCÈS"/>
    <s v="P.38 (non-consentant)"/>
    <s v="Oui"/>
    <n v="30"/>
    <s v="Femme"/>
    <n v="37"/>
  </r>
  <r>
    <s v="191222-014"/>
    <x v="1"/>
    <x v="8"/>
    <d v="2019-12-22T00:00:00"/>
    <x v="258"/>
    <x v="19"/>
    <s v="ACCÈS"/>
    <s v="Danger faible"/>
    <s v="Non"/>
    <m/>
    <s v="Femme"/>
    <n v="54"/>
  </r>
  <r>
    <s v="191222-003"/>
    <x v="1"/>
    <x v="8"/>
    <d v="2019-12-22T00:00:00"/>
    <x v="258"/>
    <x v="143"/>
    <s v="ACCÈS"/>
    <s v="Danger faible"/>
    <s v="Non"/>
    <m/>
    <s v="Homme"/>
    <n v="21"/>
  </r>
  <r>
    <s v="191221-03"/>
    <x v="1"/>
    <x v="8"/>
    <d v="2019-12-21T00:00:00"/>
    <x v="259"/>
    <x v="281"/>
    <s v="CCPSHRR"/>
    <s v="Danger grave et immédiat"/>
    <s v="Oui"/>
    <n v="96"/>
    <s v="Femme"/>
    <n v="19"/>
  </r>
  <r>
    <s v="191219-022"/>
    <x v="1"/>
    <x v="8"/>
    <d v="2019-12-19T00:00:00"/>
    <x v="260"/>
    <x v="149"/>
    <m/>
    <s v="P.38 (non-consentant)"/>
    <s v="Oui"/>
    <m/>
    <s v="Femme"/>
    <n v="66"/>
  </r>
  <r>
    <s v="191219-024"/>
    <x v="1"/>
    <x v="8"/>
    <d v="2019-12-19T00:00:00"/>
    <x v="260"/>
    <x v="140"/>
    <s v="DPJ/CAFE"/>
    <s v="Danger faible"/>
    <s v="Non"/>
    <m/>
    <s v="Homme"/>
    <n v="14"/>
  </r>
  <r>
    <s v="191213-023"/>
    <x v="1"/>
    <x v="8"/>
    <d v="2019-12-13T00:00:00"/>
    <x v="222"/>
    <x v="107"/>
    <s v="ACCÈS"/>
    <s v="P.38 (non-consentant)"/>
    <s v="Oui"/>
    <n v="28"/>
    <s v="Homme"/>
    <n v="32"/>
  </r>
  <r>
    <s v="191210-011a"/>
    <x v="1"/>
    <x v="8"/>
    <d v="2019-12-11T00:00:00"/>
    <x v="45"/>
    <x v="330"/>
    <s v="ACCÈS"/>
    <s v="Danger faible"/>
    <s v="Non"/>
    <m/>
    <s v="Femme"/>
    <n v="37"/>
  </r>
  <r>
    <s v="191206-014"/>
    <x v="1"/>
    <x v="8"/>
    <d v="2019-12-06T00:00:00"/>
    <x v="254"/>
    <x v="331"/>
    <s v="ACCÈS"/>
    <s v="Danger faible"/>
    <s v="Non"/>
    <m/>
    <s v="Femme"/>
    <n v="54"/>
  </r>
  <r>
    <s v="191205-022"/>
    <x v="1"/>
    <x v="8"/>
    <d v="2019-12-05T00:00:00"/>
    <x v="43"/>
    <x v="44"/>
    <s v="DPJ/CAFE"/>
    <s v="P.38 (non-consentant)"/>
    <s v="Oui"/>
    <n v="34"/>
    <s v="Femme"/>
    <n v="15"/>
  </r>
  <r>
    <s v="191205-033"/>
    <x v="1"/>
    <x v="8"/>
    <d v="2019-12-05T00:00:00"/>
    <x v="43"/>
    <x v="213"/>
    <s v="DPJ/CAFE"/>
    <s v="Danger grave et immédiat"/>
    <s v="Oui"/>
    <n v="30"/>
    <s v="Homme"/>
    <n v="16"/>
  </r>
  <r>
    <s v="191203-014"/>
    <x v="1"/>
    <x v="8"/>
    <d v="2019-12-03T00:00:00"/>
    <x v="58"/>
    <x v="71"/>
    <s v="ACCÈS"/>
    <s v="P.38 (non-consentant)"/>
    <s v="Oui"/>
    <m/>
    <s v="Homme"/>
    <n v="40"/>
  </r>
  <r>
    <s v="191202-029"/>
    <x v="1"/>
    <x v="8"/>
    <d v="2019-12-02T00:00:00"/>
    <x v="169"/>
    <x v="147"/>
    <s v="ACCÈS"/>
    <s v="Danger faible"/>
    <s v="Non"/>
    <m/>
    <s v="Homme"/>
    <n v="40"/>
  </r>
  <r>
    <s v="191129-010"/>
    <x v="1"/>
    <x v="8"/>
    <d v="2019-11-29T00:00:00"/>
    <x v="60"/>
    <x v="44"/>
    <s v="DPJ/CAFE"/>
    <s v="Danger faible"/>
    <s v="Non"/>
    <m/>
    <s v="Homme"/>
    <n v="14"/>
  </r>
  <r>
    <s v="191126-014"/>
    <x v="1"/>
    <x v="8"/>
    <d v="2019-11-26T00:00:00"/>
    <x v="61"/>
    <x v="332"/>
    <s v="DPJ/CAFE"/>
    <s v="Absence de danger"/>
    <s v="Non"/>
    <m/>
    <s v="Homme"/>
    <n v="12"/>
  </r>
  <r>
    <s v="191126-022"/>
    <x v="1"/>
    <x v="8"/>
    <d v="2019-11-26T00:00:00"/>
    <x v="61"/>
    <x v="124"/>
    <s v="ACCÈS"/>
    <s v="Danger faible"/>
    <s v="Non"/>
    <m/>
    <s v="Homme"/>
    <n v="32"/>
  </r>
  <r>
    <s v="191124-010"/>
    <x v="1"/>
    <x v="8"/>
    <d v="2019-11-24T00:00:00"/>
    <x v="261"/>
    <x v="27"/>
    <s v="ACCÈS"/>
    <s v="Absence de danger"/>
    <s v="Non"/>
    <m/>
    <s v="Homme"/>
    <n v="26"/>
  </r>
  <r>
    <s v="191122-021"/>
    <x v="1"/>
    <x v="8"/>
    <d v="2019-11-22T00:00:00"/>
    <x v="262"/>
    <x v="210"/>
    <s v="ACCÈS"/>
    <s v="Absence de danger"/>
    <s v="Non"/>
    <m/>
    <s v="Homme"/>
    <n v="59"/>
  </r>
  <r>
    <s v="191121-018"/>
    <x v="1"/>
    <x v="8"/>
    <d v="2019-11-21T00:00:00"/>
    <x v="62"/>
    <x v="19"/>
    <s v="ACCÈS"/>
    <s v="Danger faible"/>
    <s v="Non"/>
    <m/>
    <s v="Femme"/>
    <n v="29"/>
  </r>
  <r>
    <s v="191117-015a"/>
    <x v="1"/>
    <x v="8"/>
    <d v="2019-11-17T00:00:00"/>
    <x v="113"/>
    <x v="148"/>
    <s v="ACCÈS"/>
    <s v="Absence de danger"/>
    <s v="Non"/>
    <m/>
    <s v="Homme"/>
    <n v="48"/>
  </r>
  <r>
    <s v="191112-005"/>
    <x v="1"/>
    <x v="8"/>
    <d v="2019-11-12T00:00:00"/>
    <x v="263"/>
    <x v="333"/>
    <m/>
    <s v="Tentative de suicide"/>
    <s v="Oui"/>
    <n v="42"/>
    <s v="Femme"/>
    <n v="18"/>
  </r>
  <r>
    <s v="191110-015"/>
    <x v="1"/>
    <x v="8"/>
    <d v="2019-11-10T00:00:00"/>
    <x v="5"/>
    <x v="111"/>
    <s v="ACCÈS"/>
    <s v="Danger faible"/>
    <s v="Non"/>
    <m/>
    <s v="Homme"/>
    <n v="65"/>
  </r>
  <r>
    <s v="191107-002"/>
    <x v="1"/>
    <x v="8"/>
    <d v="2019-11-07T00:00:00"/>
    <x v="225"/>
    <x v="334"/>
    <s v="ACCÈS"/>
    <s v="Danger grave mais non immédiat"/>
    <s v="Non"/>
    <m/>
    <s v="Homme"/>
    <n v="32"/>
  </r>
  <r>
    <s v="191106-026"/>
    <x v="1"/>
    <x v="8"/>
    <d v="2019-11-06T00:00:00"/>
    <x v="6"/>
    <x v="103"/>
    <s v="ACCÈS"/>
    <s v="Danger faible"/>
    <s v="Non"/>
    <m/>
    <s v="Homme"/>
    <n v="20"/>
  </r>
  <r>
    <s v="191102-029"/>
    <x v="1"/>
    <x v="8"/>
    <d v="2019-11-02T00:00:00"/>
    <x v="264"/>
    <x v="335"/>
    <s v="ACCÈS"/>
    <s v="Danger faible"/>
    <s v="Non"/>
    <m/>
    <s v="Femme"/>
    <n v="21"/>
  </r>
  <r>
    <s v="191102-006"/>
    <x v="1"/>
    <x v="8"/>
    <d v="2019-11-02T00:00:00"/>
    <x v="264"/>
    <x v="336"/>
    <s v="ACCÈS"/>
    <s v="Danger faible"/>
    <s v="Non"/>
    <m/>
    <s v="Homme"/>
    <n v="29"/>
  </r>
  <r>
    <s v="191028-024"/>
    <x v="1"/>
    <x v="8"/>
    <d v="2019-10-28T00:00:00"/>
    <x v="210"/>
    <x v="73"/>
    <s v="DPJ/CAFE"/>
    <s v="P.38 (non-consentant)"/>
    <s v="Oui"/>
    <n v="25"/>
    <s v="Femme"/>
    <n v="14"/>
  </r>
  <r>
    <s v="191024-019"/>
    <x v="1"/>
    <x v="8"/>
    <d v="2019-10-24T00:00:00"/>
    <x v="265"/>
    <x v="128"/>
    <m/>
    <s v="Tentative de suicide"/>
    <s v="Oui"/>
    <n v="20"/>
    <s v="Femme"/>
    <n v="73"/>
  </r>
  <r>
    <s v="191023-009A"/>
    <x v="1"/>
    <x v="8"/>
    <d v="2019-10-23T00:00:00"/>
    <x v="8"/>
    <x v="181"/>
    <s v="DPJ/CAFE"/>
    <s v="P.38 (non-consentant)"/>
    <s v="Oui"/>
    <n v="25"/>
    <s v="Femme"/>
    <n v="13"/>
  </r>
  <r>
    <s v="191022-032"/>
    <x v="1"/>
    <x v="8"/>
    <d v="2019-10-22T00:00:00"/>
    <x v="266"/>
    <x v="337"/>
    <m/>
    <s v="Absence de danger"/>
    <s v="Non"/>
    <m/>
    <s v="Homme"/>
    <n v="77"/>
  </r>
  <r>
    <s v="191019-032b"/>
    <x v="1"/>
    <x v="8"/>
    <d v="2019-10-19T00:00:00"/>
    <x v="123"/>
    <x v="338"/>
    <s v="DPJ/CAFE"/>
    <s v="P.38 (non-consentant)"/>
    <s v="Oui"/>
    <n v="74"/>
    <s v="Homme"/>
    <n v="16"/>
  </r>
  <r>
    <s v="191019-031"/>
    <x v="1"/>
    <x v="8"/>
    <d v="2019-10-19T00:00:00"/>
    <x v="123"/>
    <x v="339"/>
    <s v="CCPSHRR"/>
    <s v="Danger grave mais non immédiat"/>
    <s v="Non"/>
    <m/>
    <s v="Homme"/>
    <n v="34"/>
  </r>
  <r>
    <s v="191018-003"/>
    <x v="1"/>
    <x v="8"/>
    <d v="2019-10-18T00:00:00"/>
    <x v="267"/>
    <x v="340"/>
    <s v="CCPSHRR"/>
    <s v="Danger grave et immédiat"/>
    <s v="Oui"/>
    <n v="30"/>
    <s v="Homme"/>
    <n v="55"/>
  </r>
  <r>
    <s v="191016-017"/>
    <x v="1"/>
    <x v="8"/>
    <d v="2019-10-16T00:00:00"/>
    <x v="268"/>
    <x v="12"/>
    <s v="CCPSHRR"/>
    <s v="Danger faible"/>
    <s v="Non"/>
    <m/>
    <s v="Homme"/>
    <n v="55"/>
  </r>
  <r>
    <s v="191004-010"/>
    <x v="1"/>
    <x v="8"/>
    <d v="2019-10-14T00:00:00"/>
    <x v="9"/>
    <x v="341"/>
    <m/>
    <s v="Danger faible"/>
    <s v="Non"/>
    <m/>
    <s v="Homme"/>
    <n v="47"/>
  </r>
  <r>
    <s v="191008-037"/>
    <x v="1"/>
    <x v="8"/>
    <d v="2019-10-08T00:00:00"/>
    <x v="269"/>
    <x v="342"/>
    <s v="ACCÈS"/>
    <s v="Danger faible"/>
    <s v="Non"/>
    <m/>
    <s v="Homme"/>
    <n v="24"/>
  </r>
  <r>
    <s v="190924-021"/>
    <x v="1"/>
    <x v="8"/>
    <d v="2019-09-24T00:00:00"/>
    <x v="69"/>
    <x v="162"/>
    <m/>
    <s v="Tentative de suicide"/>
    <s v="Oui"/>
    <n v="25"/>
    <s v="Homme"/>
    <n v="14"/>
  </r>
  <r>
    <s v="190920-014"/>
    <x v="1"/>
    <x v="8"/>
    <d v="2019-09-20T00:00:00"/>
    <x v="155"/>
    <x v="341"/>
    <s v="ACCÈS"/>
    <s v="Absence de danger"/>
    <s v="Non"/>
    <m/>
    <s v="Femme"/>
    <n v="72"/>
  </r>
  <r>
    <s v="190909-028"/>
    <x v="1"/>
    <x v="8"/>
    <d v="2019-09-09T00:00:00"/>
    <x v="17"/>
    <x v="343"/>
    <s v="DPJ/CAFE"/>
    <s v="Danger faible"/>
    <s v="Non"/>
    <m/>
    <s v="Femme"/>
    <n v="16"/>
  </r>
  <r>
    <s v="190908-018"/>
    <x v="1"/>
    <x v="8"/>
    <d v="2019-09-08T00:00:00"/>
    <x v="270"/>
    <x v="344"/>
    <m/>
    <s v="P.38 (non-consentant)"/>
    <s v="Oui"/>
    <n v="28"/>
    <s v="Homme"/>
    <n v="29"/>
  </r>
  <r>
    <s v="190829-039"/>
    <x v="1"/>
    <x v="8"/>
    <d v="2019-08-29T00:00:00"/>
    <x v="190"/>
    <x v="34"/>
    <m/>
    <s v="P.38 (non-consentant)"/>
    <s v="Oui"/>
    <n v="64"/>
    <s v="Homme"/>
    <n v="27"/>
  </r>
  <r>
    <s v="190823-020"/>
    <x v="1"/>
    <x v="8"/>
    <d v="2019-08-23T00:00:00"/>
    <x v="77"/>
    <x v="130"/>
    <s v="DIVERS"/>
    <s v="P.38 (non-consentant)"/>
    <s v="Oui"/>
    <n v="52"/>
    <s v="Femme"/>
    <n v="16"/>
  </r>
  <r>
    <s v="190820-043"/>
    <x v="1"/>
    <x v="8"/>
    <d v="2019-08-20T00:00:00"/>
    <x v="148"/>
    <x v="345"/>
    <s v="DPJ/CAFE"/>
    <s v="Danger faible"/>
    <s v="Non"/>
    <m/>
    <s v="Femme"/>
    <n v="15"/>
  </r>
  <r>
    <s v="190818-006"/>
    <x v="1"/>
    <x v="8"/>
    <d v="2019-08-19T00:00:00"/>
    <x v="32"/>
    <x v="99"/>
    <m/>
    <s v="P.38 (non-consentant)"/>
    <s v="Oui"/>
    <n v="23"/>
    <s v="Femme"/>
    <n v="83"/>
  </r>
  <r>
    <s v="190815-007"/>
    <x v="1"/>
    <x v="8"/>
    <d v="2019-08-15T00:00:00"/>
    <x v="19"/>
    <x v="15"/>
    <m/>
    <s v="P.38 (non-consentant)"/>
    <s v="Oui"/>
    <n v="78"/>
    <s v="Femme"/>
    <n v="42"/>
  </r>
  <r>
    <s v="190807-023"/>
    <x v="1"/>
    <x v="8"/>
    <d v="2019-08-07T00:00:00"/>
    <x v="30"/>
    <x v="346"/>
    <m/>
    <s v="P.38 (non-consentant)"/>
    <s v="Oui"/>
    <n v="62"/>
    <s v="Femme"/>
    <n v="19"/>
  </r>
  <r>
    <s v="190804-021"/>
    <x v="1"/>
    <x v="8"/>
    <d v="2019-08-04T00:00:00"/>
    <x v="271"/>
    <x v="347"/>
    <m/>
    <s v="Tentative de suicide"/>
    <s v="Oui"/>
    <n v="24"/>
    <s v="Homme"/>
    <n v="82"/>
  </r>
  <r>
    <s v="190804-025"/>
    <x v="1"/>
    <x v="8"/>
    <d v="2019-08-04T00:00:00"/>
    <x v="271"/>
    <x v="30"/>
    <m/>
    <s v="P.38 (non-consentant)"/>
    <s v="Oui"/>
    <n v="19"/>
    <s v="Homme"/>
    <n v="39"/>
  </r>
  <r>
    <s v="190802-032"/>
    <x v="1"/>
    <x v="8"/>
    <d v="2019-08-02T00:00:00"/>
    <x v="80"/>
    <x v="51"/>
    <m/>
    <s v="P.38 (non-consentant)"/>
    <s v="Oui"/>
    <n v="19"/>
    <s v="Homme"/>
    <n v="93"/>
  </r>
  <r>
    <s v="190725-022"/>
    <x v="1"/>
    <x v="8"/>
    <d v="2019-07-25T00:00:00"/>
    <x v="144"/>
    <x v="297"/>
    <m/>
    <s v="P.38 (non-consentant)"/>
    <s v="Oui"/>
    <n v="23"/>
    <s v="Homme"/>
    <n v="57"/>
  </r>
  <r>
    <s v="190725-003"/>
    <x v="1"/>
    <x v="8"/>
    <d v="2019-07-25T00:00:00"/>
    <x v="144"/>
    <x v="348"/>
    <m/>
    <s v="P.38 (non-consentant)"/>
    <s v="Oui"/>
    <n v="24"/>
    <s v="Homme"/>
    <n v="20"/>
  </r>
  <r>
    <s v="190713-002"/>
    <x v="1"/>
    <x v="8"/>
    <d v="2019-07-13T00:00:00"/>
    <x v="25"/>
    <x v="349"/>
    <m/>
    <m/>
    <s v="Oui"/>
    <n v="21"/>
    <s v="Femme"/>
    <n v="54"/>
  </r>
  <r>
    <s v="190713-003"/>
    <x v="1"/>
    <x v="8"/>
    <d v="2019-07-13T00:00:00"/>
    <x v="25"/>
    <x v="281"/>
    <m/>
    <s v="Tentative de suicide"/>
    <s v="Oui"/>
    <s v="?"/>
    <s v="Femme"/>
    <n v="60"/>
  </r>
  <r>
    <s v="190702-034"/>
    <x v="1"/>
    <x v="8"/>
    <d v="2019-07-02T00:00:00"/>
    <x v="198"/>
    <x v="19"/>
    <m/>
    <m/>
    <s v="Non"/>
    <m/>
    <s v="Homme"/>
    <n v="33"/>
  </r>
  <r>
    <s v="190628-023"/>
    <x v="1"/>
    <x v="8"/>
    <d v="2019-06-28T00:00:00"/>
    <x v="239"/>
    <x v="160"/>
    <m/>
    <s v="Tentative de suicide"/>
    <s v="Oui"/>
    <n v="43"/>
    <s v="Femme"/>
    <n v="29"/>
  </r>
  <r>
    <s v="190625-016"/>
    <x v="1"/>
    <x v="8"/>
    <d v="2019-06-25T00:00:00"/>
    <x v="240"/>
    <x v="111"/>
    <m/>
    <s v="Absence de danger"/>
    <s v="Non"/>
    <m/>
    <s v="Homme"/>
    <n v="23"/>
  </r>
  <r>
    <s v="190625-023"/>
    <x v="1"/>
    <x v="8"/>
    <d v="2019-06-25T00:00:00"/>
    <x v="240"/>
    <x v="350"/>
    <s v="DPJ/CAFE"/>
    <s v="Absence de danger"/>
    <s v="Non"/>
    <m/>
    <s v="Homme"/>
    <n v="14"/>
  </r>
  <r>
    <s v="190621-027"/>
    <x v="1"/>
    <x v="8"/>
    <d v="2019-06-21T00:00:00"/>
    <x v="146"/>
    <x v="351"/>
    <m/>
    <s v="P.38 (non-consentant)"/>
    <s v="Oui"/>
    <n v="25"/>
    <s v="Homme"/>
    <n v="90"/>
  </r>
  <r>
    <s v="190613-017"/>
    <x v="1"/>
    <x v="8"/>
    <d v="2019-06-13T00:00:00"/>
    <x v="20"/>
    <x v="352"/>
    <m/>
    <s v="P.38 (non-consentant)"/>
    <s v="Oui"/>
    <n v="25"/>
    <s v="Femme"/>
    <n v="77"/>
  </r>
  <r>
    <n v="190612011"/>
    <x v="1"/>
    <x v="8"/>
    <d v="2019-06-12T00:00:00"/>
    <x v="147"/>
    <x v="353"/>
    <m/>
    <s v="P.38 (non-consentant)"/>
    <s v="Oui"/>
    <n v="52"/>
    <s v="Femme"/>
    <n v="16"/>
  </r>
  <r>
    <s v="190603-008"/>
    <x v="1"/>
    <x v="8"/>
    <d v="2019-06-03T00:00:00"/>
    <x v="272"/>
    <x v="354"/>
    <m/>
    <s v="P.38 (non-consentant)"/>
    <s v="Oui"/>
    <n v="20"/>
    <s v="Femme"/>
    <n v="44"/>
  </r>
  <r>
    <s v="190531-018"/>
    <x v="1"/>
    <x v="8"/>
    <d v="2019-05-31T00:00:00"/>
    <x v="88"/>
    <x v="355"/>
    <s v="DPJ/CAFE"/>
    <s v="P.38 (non-consentant)"/>
    <s v="Oui"/>
    <n v="53"/>
    <s v="Femme"/>
    <n v="16"/>
  </r>
  <r>
    <s v="190531-020"/>
    <x v="1"/>
    <x v="8"/>
    <d v="2019-05-31T00:00:00"/>
    <x v="88"/>
    <x v="46"/>
    <m/>
    <s v="Danger grave et immédiat"/>
    <s v="Oui"/>
    <n v="39"/>
    <s v="Homme"/>
    <n v="75"/>
  </r>
  <r>
    <s v="190524-016"/>
    <x v="1"/>
    <x v="8"/>
    <d v="2019-05-24T00:00:00"/>
    <x v="243"/>
    <x v="356"/>
    <s v="DPJ/CAFE"/>
    <s v="Danger faible"/>
    <s v="Non"/>
    <m/>
    <s v="Homme"/>
    <n v="12"/>
  </r>
  <r>
    <s v="190521-036"/>
    <x v="1"/>
    <x v="8"/>
    <d v="2019-05-21T00:00:00"/>
    <x v="73"/>
    <x v="232"/>
    <s v="DPJ/CAFE"/>
    <s v="P.38 (non-consentant)"/>
    <s v="Oui"/>
    <n v="23"/>
    <s v="Femme"/>
    <n v="15"/>
  </r>
  <r>
    <s v="190517-034"/>
    <x v="1"/>
    <x v="8"/>
    <d v="2019-05-17T00:00:00"/>
    <x v="217"/>
    <x v="357"/>
    <m/>
    <s v="P.38 (non-consentant)"/>
    <s v="Oui"/>
    <n v="50"/>
    <s v="Homme"/>
    <n v="32"/>
  </r>
  <r>
    <s v="190515-024"/>
    <x v="1"/>
    <x v="8"/>
    <d v="2019-05-15T00:00:00"/>
    <x v="273"/>
    <x v="240"/>
    <m/>
    <s v="Danger grave et immédiat"/>
    <s v="Oui"/>
    <n v="30"/>
    <s v="Homme"/>
    <n v="29"/>
  </r>
  <r>
    <s v="190514-001"/>
    <x v="1"/>
    <x v="8"/>
    <d v="2019-05-14T00:00:00"/>
    <x v="205"/>
    <x v="32"/>
    <m/>
    <s v="Tentative de suicide"/>
    <s v="Oui"/>
    <n v="40"/>
    <s v="Homme"/>
    <n v="55"/>
  </r>
  <r>
    <s v="190429-033A"/>
    <x v="1"/>
    <x v="8"/>
    <d v="2019-04-29T00:00:00"/>
    <x v="70"/>
    <x v="159"/>
    <m/>
    <s v="P.38 (non-consentant)"/>
    <s v="Oui"/>
    <n v="25"/>
    <s v="Femme"/>
    <n v="39"/>
  </r>
  <r>
    <s v="190429-033"/>
    <x v="1"/>
    <x v="8"/>
    <d v="2019-04-29T00:00:00"/>
    <x v="70"/>
    <x v="159"/>
    <m/>
    <s v="P.38 (non-consentant)"/>
    <s v="Oui"/>
    <n v="25"/>
    <s v="Homme"/>
    <n v="30"/>
  </r>
  <r>
    <s v="190426-008"/>
    <x v="1"/>
    <x v="8"/>
    <d v="2019-04-26T00:00:00"/>
    <x v="157"/>
    <x v="358"/>
    <m/>
    <s v="P.38 (non-consentant)"/>
    <s v="Oui"/>
    <n v="65"/>
    <s v="Homme"/>
    <n v="48"/>
  </r>
  <r>
    <s v="190412-017"/>
    <x v="1"/>
    <x v="8"/>
    <d v="2019-04-12T00:00:00"/>
    <x v="160"/>
    <x v="199"/>
    <m/>
    <s v="P.38 (non-consentant)"/>
    <s v="Oui"/>
    <n v="30"/>
    <s v="Femme"/>
    <n v="25"/>
  </r>
  <r>
    <s v="190403-019"/>
    <x v="1"/>
    <x v="8"/>
    <d v="2019-04-03T00:00:00"/>
    <x v="248"/>
    <x v="50"/>
    <m/>
    <s v="Danger grave et immédiat"/>
    <s v="Oui"/>
    <n v="60"/>
    <s v="Femme"/>
    <n v="90"/>
  </r>
  <r>
    <s v="190403-017"/>
    <x v="1"/>
    <x v="8"/>
    <d v="2019-04-03T00:00:00"/>
    <x v="248"/>
    <x v="359"/>
    <s v="DIVERS"/>
    <s v="Danger grave et immédiat"/>
    <s v="Oui"/>
    <m/>
    <s v="Homme"/>
    <n v="61"/>
  </r>
  <r>
    <s v="190331-008"/>
    <x v="1"/>
    <x v="8"/>
    <d v="2019-03-31T00:00:00"/>
    <x v="249"/>
    <x v="71"/>
    <m/>
    <s v="P.38 (non-consentant)"/>
    <s v="Non"/>
    <m/>
    <s v="Homme"/>
    <n v="31"/>
  </r>
  <r>
    <s v="190324-006"/>
    <x v="1"/>
    <x v="8"/>
    <d v="2019-03-24T00:00:00"/>
    <x v="251"/>
    <x v="53"/>
    <s v="DIVERS"/>
    <s v="Absence de danger"/>
    <s v="Non"/>
    <m/>
    <s v="Femme"/>
    <n v="45"/>
  </r>
  <r>
    <s v="190322-001A"/>
    <x v="1"/>
    <x v="8"/>
    <d v="2019-03-22T00:00:00"/>
    <x v="211"/>
    <x v="11"/>
    <m/>
    <s v="P.38 (non-consentant)"/>
    <s v="Oui"/>
    <n v="25"/>
    <s v="Homme"/>
    <n v="80"/>
  </r>
  <r>
    <s v="190122-001"/>
    <x v="1"/>
    <x v="8"/>
    <d v="2019-03-22T00:00:00"/>
    <x v="211"/>
    <x v="11"/>
    <m/>
    <s v="Danger grave et immédiat"/>
    <s v="Oui"/>
    <n v="25"/>
    <s v="Homme"/>
    <n v="80"/>
  </r>
  <r>
    <s v="190317-007"/>
    <x v="1"/>
    <x v="8"/>
    <d v="2019-03-17T00:00:00"/>
    <x v="274"/>
    <x v="162"/>
    <m/>
    <s v="P.38 (non-consentant)"/>
    <s v="Oui"/>
    <n v="50"/>
    <s v="Femme"/>
    <n v="15"/>
  </r>
  <r>
    <s v="190316-001"/>
    <x v="1"/>
    <x v="8"/>
    <d v="2019-03-16T00:00:00"/>
    <x v="275"/>
    <x v="69"/>
    <m/>
    <s v="Danger grave et immédiat"/>
    <s v="Oui"/>
    <n v="33"/>
    <s v="Homme"/>
    <n v="23"/>
  </r>
  <r>
    <s v="190315-012"/>
    <x v="1"/>
    <x v="8"/>
    <d v="2019-03-15T00:00:00"/>
    <x v="64"/>
    <x v="62"/>
    <m/>
    <s v="P.38 (non-consentant)"/>
    <s v="Oui"/>
    <n v="35"/>
    <s v="Femme"/>
    <n v="14"/>
  </r>
  <r>
    <s v="190311-023"/>
    <x v="1"/>
    <x v="8"/>
    <d v="2019-03-11T00:00:00"/>
    <x v="276"/>
    <x v="51"/>
    <m/>
    <s v="P.38 (non-consentant)"/>
    <s v="Oui"/>
    <s v="?"/>
    <m/>
    <m/>
  </r>
  <r>
    <s v="190307-010"/>
    <x v="1"/>
    <x v="8"/>
    <d v="2019-03-07T00:00:00"/>
    <x v="277"/>
    <x v="181"/>
    <m/>
    <s v="P.38 (non-consentant)"/>
    <s v="Oui"/>
    <n v="16"/>
    <s v="Femme"/>
    <n v="54"/>
  </r>
  <r>
    <s v="190206-026"/>
    <x v="1"/>
    <x v="8"/>
    <d v="2019-02-06T00:00:00"/>
    <x v="108"/>
    <x v="24"/>
    <m/>
    <s v="Danger grave et immédiat"/>
    <s v="Oui"/>
    <n v="22"/>
    <s v="Homme"/>
    <n v="61"/>
  </r>
  <r>
    <s v="190205-013"/>
    <x v="1"/>
    <x v="8"/>
    <d v="2019-02-05T00:00:00"/>
    <x v="278"/>
    <x v="360"/>
    <m/>
    <s v="P.38 (non-consentant)"/>
    <s v="Oui"/>
    <s v="???"/>
    <s v="Femme"/>
    <n v="17"/>
  </r>
  <r>
    <s v="190124-010"/>
    <x v="1"/>
    <x v="8"/>
    <d v="2019-01-24T00:00:00"/>
    <x v="104"/>
    <x v="5"/>
    <m/>
    <s v="Danger faible"/>
    <s v="Non"/>
    <m/>
    <s v="Homme"/>
    <n v="29"/>
  </r>
  <r>
    <s v="190119-002"/>
    <x v="1"/>
    <x v="8"/>
    <d v="2019-01-19T00:00:00"/>
    <x v="279"/>
    <x v="361"/>
    <m/>
    <s v="P.38 (non-consentant)"/>
    <s v="Oui"/>
    <s v="43 mins"/>
    <s v="Femme"/>
    <n v="17"/>
  </r>
  <r>
    <s v="190118-028"/>
    <x v="1"/>
    <x v="8"/>
    <d v="2019-01-18T00:00:00"/>
    <x v="280"/>
    <x v="101"/>
    <m/>
    <s v="P.38 (non-consentant)"/>
    <s v="Oui"/>
    <s v="38 mins"/>
    <s v="Homme"/>
    <n v="76"/>
  </r>
  <r>
    <s v="190111-021"/>
    <x v="1"/>
    <x v="8"/>
    <d v="2019-01-11T00:00:00"/>
    <x v="281"/>
    <x v="362"/>
    <s v="DPJ/CAFE"/>
    <s v="P.38 (non-consentant)"/>
    <s v="Oui"/>
    <s v="45 mins"/>
    <s v="Femme"/>
    <n v="14"/>
  </r>
  <r>
    <s v="191220-033"/>
    <x v="1"/>
    <x v="9"/>
    <d v="2019-12-20T00:00:00"/>
    <x v="282"/>
    <x v="59"/>
    <s v="DPJ/CAFE"/>
    <s v="P.38 (non-consentant)"/>
    <s v="Oui"/>
    <n v="29"/>
    <s v="Homme"/>
    <n v="17"/>
  </r>
  <r>
    <s v="191122-013"/>
    <x v="1"/>
    <x v="9"/>
    <d v="2019-11-22T00:00:00"/>
    <x v="262"/>
    <x v="330"/>
    <s v="ACCÈS"/>
    <s v="Danger faible"/>
    <s v="Non"/>
    <m/>
    <s v="Femme"/>
    <n v="57"/>
  </r>
  <r>
    <s v="191122-004"/>
    <x v="1"/>
    <x v="9"/>
    <d v="2019-11-22T00:00:00"/>
    <x v="262"/>
    <x v="363"/>
    <m/>
    <s v="Tentative de suicide"/>
    <s v="Oui"/>
    <m/>
    <s v="Homme"/>
    <n v="29"/>
  </r>
  <r>
    <s v="190905-02"/>
    <x v="1"/>
    <x v="9"/>
    <d v="2019-09-05T00:00:00"/>
    <x v="130"/>
    <x v="364"/>
    <m/>
    <s v="Tentative de suicide"/>
    <s v="Oui"/>
    <n v="36"/>
    <s v="Homme"/>
    <n v="35"/>
  </r>
  <r>
    <s v="190811-002"/>
    <x v="1"/>
    <x v="9"/>
    <d v="2019-08-11T00:00:00"/>
    <x v="135"/>
    <x v="365"/>
    <m/>
    <s v="P.38 (non-consentant)"/>
    <s v="Oui"/>
    <n v="15"/>
    <s v="Homme"/>
    <n v="17"/>
  </r>
  <r>
    <s v="190729-002"/>
    <x v="1"/>
    <x v="9"/>
    <d v="2019-07-29T00:00:00"/>
    <x v="283"/>
    <x v="366"/>
    <s v="DPJ/CAFE"/>
    <s v="P.38 (non-consentant)"/>
    <s v="Oui"/>
    <n v="30"/>
    <s v="Femme"/>
    <n v="16"/>
  </r>
  <r>
    <s v="190727-027"/>
    <x v="1"/>
    <x v="9"/>
    <d v="2019-07-27T00:00:00"/>
    <x v="145"/>
    <x v="54"/>
    <m/>
    <s v="Absence de danger"/>
    <s v="Non"/>
    <m/>
    <s v="Femme"/>
    <n v="36"/>
  </r>
  <r>
    <s v="190722-030"/>
    <x v="1"/>
    <x v="9"/>
    <d v="2019-07-22T00:00:00"/>
    <x v="196"/>
    <x v="205"/>
    <m/>
    <s v="P.38 (non-consentant)"/>
    <s v="Oui"/>
    <n v="27"/>
    <s v="Femme"/>
    <n v="13"/>
  </r>
  <r>
    <s v="190623-007"/>
    <x v="1"/>
    <x v="9"/>
    <d v="2019-06-23T00:00:00"/>
    <x v="29"/>
    <x v="367"/>
    <m/>
    <s v="P.38 (non-consentant)"/>
    <s v="Oui"/>
    <n v="60"/>
    <s v="Homme"/>
    <n v="32"/>
  </r>
  <r>
    <s v="190622-004"/>
    <x v="1"/>
    <x v="9"/>
    <d v="2019-06-22T00:00:00"/>
    <x v="139"/>
    <x v="368"/>
    <m/>
    <s v="P.38 (non-consentant)"/>
    <s v="Oui"/>
    <n v="40"/>
    <s v="Femme"/>
    <n v="55"/>
  </r>
  <r>
    <s v="190519-023"/>
    <x v="1"/>
    <x v="9"/>
    <d v="2019-05-19T00:00:00"/>
    <x v="204"/>
    <x v="369"/>
    <m/>
    <s v="P.38 (non-consentant)"/>
    <s v="Oui"/>
    <n v="52"/>
    <s v="Femme"/>
    <n v="36"/>
  </r>
  <r>
    <s v="190507-002"/>
    <x v="1"/>
    <x v="9"/>
    <d v="2019-05-07T00:00:00"/>
    <x v="36"/>
    <x v="251"/>
    <m/>
    <s v="P.38 (non-consentant)"/>
    <s v="Oui"/>
    <n v="20"/>
    <s v="Femme"/>
    <n v="57"/>
  </r>
  <r>
    <s v="190430-025"/>
    <x v="1"/>
    <x v="9"/>
    <d v="2019-04-30T00:00:00"/>
    <x v="284"/>
    <x v="124"/>
    <m/>
    <s v="P.38 (non-consentant)"/>
    <s v="Oui"/>
    <n v="60"/>
    <s v="Femme"/>
    <n v="57"/>
  </r>
  <r>
    <s v="190407-004"/>
    <x v="1"/>
    <x v="9"/>
    <d v="2019-04-07T00:00:00"/>
    <x v="125"/>
    <x v="19"/>
    <m/>
    <s v="P.38 (non-consentant)"/>
    <s v="Oui"/>
    <m/>
    <s v="Femme"/>
    <n v="55"/>
  </r>
  <r>
    <s v="190325-019"/>
    <x v="1"/>
    <x v="9"/>
    <d v="2019-03-25T00:00:00"/>
    <x v="120"/>
    <x v="370"/>
    <m/>
    <s v="Danger grave et immédiat"/>
    <s v="Oui"/>
    <n v="30"/>
    <s v="Homme"/>
    <n v="28"/>
  </r>
  <r>
    <s v="190322-020"/>
    <x v="1"/>
    <x v="9"/>
    <d v="2019-03-22T00:00:00"/>
    <x v="211"/>
    <x v="113"/>
    <m/>
    <s v="Tentative de suicide"/>
    <s v="Oui"/>
    <n v="60"/>
    <s v="Homme"/>
    <n v="59"/>
  </r>
  <r>
    <s v="190309-014"/>
    <x v="1"/>
    <x v="9"/>
    <d v="2019-03-09T00:00:00"/>
    <x v="183"/>
    <x v="371"/>
    <m/>
    <s v="P.38 (non-consentant)"/>
    <s v="Oui"/>
    <n v="28"/>
    <s v="Homme"/>
    <n v="18"/>
  </r>
  <r>
    <s v="190227-040"/>
    <x v="1"/>
    <x v="9"/>
    <d v="2019-02-27T00:00:00"/>
    <x v="218"/>
    <x v="372"/>
    <m/>
    <s v="P.38 (non-consentant)"/>
    <s v="Oui"/>
    <n v="115"/>
    <s v="Homme"/>
    <n v="38"/>
  </r>
  <r>
    <s v="191015-005"/>
    <x v="1"/>
    <x v="9"/>
    <d v="2019-01-15T00:00:00"/>
    <x v="46"/>
    <x v="373"/>
    <m/>
    <s v="P.38 (non-consentant)"/>
    <s v="Oui"/>
    <s v="30 mins"/>
    <s v="Femme"/>
    <n v="11"/>
  </r>
  <r>
    <s v="190105-005"/>
    <x v="1"/>
    <x v="9"/>
    <d v="2019-01-05T00:00:00"/>
    <x v="285"/>
    <x v="121"/>
    <m/>
    <s v="P.38 (non-consentant)"/>
    <s v="Oui"/>
    <s v="70 mins"/>
    <s v="Femme"/>
    <n v="54"/>
  </r>
  <r>
    <s v="191231-011"/>
    <x v="1"/>
    <x v="10"/>
    <d v="2019-12-31T00:00:00"/>
    <x v="220"/>
    <x v="374"/>
    <s v="ACCÈS"/>
    <s v="Absence de danger"/>
    <s v="Non"/>
    <m/>
    <s v="Femme"/>
    <n v="59"/>
  </r>
  <r>
    <s v="191230-016"/>
    <x v="1"/>
    <x v="10"/>
    <d v="2019-12-30T00:00:00"/>
    <x v="49"/>
    <x v="375"/>
    <s v="ACCÈS"/>
    <s v="P.38 (non-consentant)"/>
    <s v="Oui"/>
    <n v="17"/>
    <s v="Femme"/>
    <n v="22"/>
  </r>
  <r>
    <s v="191230-009"/>
    <x v="1"/>
    <x v="10"/>
    <d v="2019-12-30T00:00:00"/>
    <x v="49"/>
    <x v="180"/>
    <s v="ACCÈS"/>
    <s v="Danger faible"/>
    <s v="Non"/>
    <m/>
    <s v="Homme"/>
    <n v="21"/>
  </r>
  <r>
    <s v="191225-011"/>
    <x v="1"/>
    <x v="10"/>
    <d v="2019-12-25T00:00:00"/>
    <x v="286"/>
    <x v="169"/>
    <s v="ACCÈS"/>
    <s v="P.38 (non-consentant)"/>
    <s v="Oui"/>
    <m/>
    <s v="Homme"/>
    <n v="21"/>
  </r>
  <r>
    <s v="191218-020a"/>
    <x v="1"/>
    <x v="10"/>
    <d v="2019-12-18T00:00:00"/>
    <x v="106"/>
    <x v="23"/>
    <m/>
    <s v="P.38 (non-consentant)"/>
    <s v="Oui"/>
    <n v="35"/>
    <s v="Femme"/>
    <n v="48"/>
  </r>
  <r>
    <s v="191210-026"/>
    <x v="1"/>
    <x v="10"/>
    <d v="2019-12-10T00:00:00"/>
    <x v="3"/>
    <x v="240"/>
    <s v="ACCÈS"/>
    <s v="Absence de danger"/>
    <s v="Non"/>
    <s v=" "/>
    <s v="Homme"/>
    <n v="29"/>
  </r>
  <r>
    <s v="191207-021"/>
    <x v="1"/>
    <x v="10"/>
    <d v="2019-12-07T00:00:00"/>
    <x v="287"/>
    <x v="376"/>
    <s v="CCPSHRR"/>
    <s v="Danger faible"/>
    <s v="Non"/>
    <m/>
    <s v="Homme"/>
    <n v="28"/>
  </r>
  <r>
    <s v="191203-023a"/>
    <x v="1"/>
    <x v="10"/>
    <d v="2019-12-03T00:00:00"/>
    <x v="58"/>
    <x v="88"/>
    <s v="DPJ/CAFE"/>
    <s v="Danger faible"/>
    <s v="Non"/>
    <m/>
    <s v="Homme"/>
    <n v="17"/>
  </r>
  <r>
    <s v="191129-007"/>
    <x v="1"/>
    <x v="10"/>
    <d v="2019-11-29T00:00:00"/>
    <x v="60"/>
    <x v="377"/>
    <s v="ACCÈS"/>
    <s v="Danger faible"/>
    <s v="Non"/>
    <m/>
    <s v="Homme"/>
    <n v="26"/>
  </r>
  <r>
    <s v="191121-004"/>
    <x v="1"/>
    <x v="10"/>
    <d v="2019-11-21T00:00:00"/>
    <x v="62"/>
    <x v="378"/>
    <s v="ACCÈS"/>
    <s v="P.38 (non-consentant)"/>
    <s v="Oui"/>
    <n v="70"/>
    <s v="Femme"/>
    <n v="46"/>
  </r>
  <r>
    <s v="191110-16"/>
    <x v="1"/>
    <x v="10"/>
    <d v="2019-11-10T00:00:00"/>
    <x v="5"/>
    <x v="379"/>
    <s v="ACCÈS"/>
    <s v="P.38 (non-consentant)"/>
    <s v="Oui"/>
    <n v="47"/>
    <s v="Homme"/>
    <n v="87"/>
  </r>
  <r>
    <s v="191108-015"/>
    <x v="1"/>
    <x v="10"/>
    <d v="2019-11-08T00:00:00"/>
    <x v="168"/>
    <x v="380"/>
    <s v="ACCÈS"/>
    <s v="Absence de danger"/>
    <s v="Non"/>
    <m/>
    <s v="Femme"/>
    <n v="45"/>
  </r>
  <r>
    <s v="191103-011"/>
    <x v="1"/>
    <x v="10"/>
    <d v="2019-11-03T00:00:00"/>
    <x v="288"/>
    <x v="144"/>
    <s v="ACCÈS"/>
    <s v="Danger modéré"/>
    <s v="Non"/>
    <m/>
    <s v="Femme"/>
    <n v="35"/>
  </r>
  <r>
    <s v="191102-012"/>
    <x v="1"/>
    <x v="10"/>
    <d v="2019-11-02T00:00:00"/>
    <x v="264"/>
    <x v="62"/>
    <s v="DPJ/CAFE"/>
    <s v="absence de transport"/>
    <s v="Non"/>
    <m/>
    <s v="Homme"/>
    <n v="9"/>
  </r>
  <r>
    <s v="191027-005"/>
    <x v="1"/>
    <x v="10"/>
    <d v="2019-10-27T00:00:00"/>
    <x v="226"/>
    <x v="381"/>
    <s v="ACCÈS"/>
    <s v="Danger faible"/>
    <s v="Non"/>
    <m/>
    <s v="Homme"/>
    <n v="29"/>
  </r>
  <r>
    <s v="191016-021"/>
    <x v="1"/>
    <x v="10"/>
    <d v="2019-10-16T00:00:00"/>
    <x v="268"/>
    <x v="280"/>
    <s v="ACCÈS"/>
    <s v="P.38 (non-consentant)"/>
    <s v="Oui"/>
    <n v="43"/>
    <s v="Homme"/>
    <n v="49"/>
  </r>
  <r>
    <s v="191011-033"/>
    <x v="1"/>
    <x v="10"/>
    <d v="2019-10-11T00:00:00"/>
    <x v="289"/>
    <x v="382"/>
    <s v="ACCÈS"/>
    <s v="Absence de danger"/>
    <s v="Non"/>
    <m/>
    <s v="Homme"/>
    <n v="58"/>
  </r>
  <r>
    <s v="191010-010"/>
    <x v="1"/>
    <x v="10"/>
    <d v="2019-10-10T00:00:00"/>
    <x v="126"/>
    <x v="383"/>
    <s v="ACCÈS"/>
    <s v="Danger faible"/>
    <s v="Non"/>
    <m/>
    <s v="Homme"/>
    <n v="33"/>
  </r>
  <r>
    <s v="191006-017"/>
    <x v="1"/>
    <x v="10"/>
    <d v="2019-10-06T00:00:00"/>
    <x v="228"/>
    <x v="8"/>
    <m/>
    <s v="Tentative de suicide"/>
    <s v="Oui"/>
    <n v="23"/>
    <s v="Femme"/>
    <n v="76"/>
  </r>
  <r>
    <s v="190930-028"/>
    <x v="1"/>
    <x v="10"/>
    <d v="2019-09-30T00:00:00"/>
    <x v="14"/>
    <x v="128"/>
    <m/>
    <s v="Danger grave et immédiat"/>
    <s v="Oui"/>
    <m/>
    <s v="Homme"/>
    <n v="18"/>
  </r>
  <r>
    <s v="190914-030"/>
    <x v="1"/>
    <x v="10"/>
    <d v="2019-09-14T00:00:00"/>
    <x v="290"/>
    <x v="384"/>
    <s v="DPJ/CAFE"/>
    <s v="Danger faible"/>
    <s v="Non"/>
    <m/>
    <s v="Femme"/>
    <n v="16"/>
  </r>
  <r>
    <s v="190913-007"/>
    <x v="1"/>
    <x v="10"/>
    <d v="2019-09-13T00:00:00"/>
    <x v="291"/>
    <x v="385"/>
    <s v="ACCÈS"/>
    <s v="Danger faible"/>
    <s v="Non"/>
    <m/>
    <s v="Homme"/>
    <n v="33"/>
  </r>
  <r>
    <s v="190911-019"/>
    <x v="1"/>
    <x v="10"/>
    <d v="2019-09-11T00:00:00"/>
    <x v="292"/>
    <x v="386"/>
    <s v="ACCÈS"/>
    <s v="Danger faible"/>
    <s v="Non"/>
    <m/>
    <s v="Femme"/>
    <n v="43"/>
  </r>
  <r>
    <s v="190906-002"/>
    <x v="1"/>
    <x v="10"/>
    <d v="2019-09-06T00:00:00"/>
    <x v="293"/>
    <x v="387"/>
    <m/>
    <s v="Danger modéré"/>
    <s v="Oui"/>
    <n v="44"/>
    <s v="Femme"/>
    <n v="89"/>
  </r>
  <r>
    <s v="190828-003"/>
    <x v="1"/>
    <x v="10"/>
    <d v="2019-08-28T00:00:00"/>
    <x v="191"/>
    <x v="388"/>
    <m/>
    <s v="P.38 (non-consentant)"/>
    <s v="Oui"/>
    <n v="20"/>
    <s v="Femme"/>
    <n v="57"/>
  </r>
  <r>
    <s v="190826-002"/>
    <x v="1"/>
    <x v="10"/>
    <d v="2019-08-26T00:00:00"/>
    <x v="76"/>
    <x v="389"/>
    <s v="DPJ/CAFE"/>
    <s v="Absence de danger"/>
    <s v="Non"/>
    <m/>
    <s v="Homme"/>
    <n v="15"/>
  </r>
  <r>
    <s v="190812-010"/>
    <x v="1"/>
    <x v="10"/>
    <d v="2019-08-12T00:00:00"/>
    <x v="134"/>
    <x v="390"/>
    <m/>
    <s v="P.38 (non-consentant)"/>
    <s v="Oui"/>
    <n v="68"/>
    <s v="Homme"/>
    <n v="57"/>
  </r>
  <r>
    <s v="190804-011"/>
    <x v="1"/>
    <x v="10"/>
    <d v="2019-08-04T00:00:00"/>
    <x v="271"/>
    <x v="391"/>
    <m/>
    <s v="P.38 (non-consentant)"/>
    <s v="Oui"/>
    <n v="58"/>
    <s v="Femme"/>
    <n v="58"/>
  </r>
  <r>
    <s v="190719-019"/>
    <x v="1"/>
    <x v="10"/>
    <d v="2019-07-19T00:00:00"/>
    <x v="27"/>
    <x v="80"/>
    <m/>
    <s v="Danger faible"/>
    <s v="Oui"/>
    <m/>
    <s v="Homme"/>
    <n v="23"/>
  </r>
  <r>
    <s v="190719-034"/>
    <x v="1"/>
    <x v="10"/>
    <d v="2019-07-19T00:00:00"/>
    <x v="27"/>
    <x v="298"/>
    <m/>
    <s v="Danger grave mais non immédiat"/>
    <s v="Oui"/>
    <n v="19"/>
    <s v="Homme"/>
    <n v="28"/>
  </r>
  <r>
    <s v="190716-028"/>
    <x v="1"/>
    <x v="10"/>
    <d v="2019-07-16T00:00:00"/>
    <x v="0"/>
    <x v="71"/>
    <m/>
    <s v="P.38 (non-consentant)"/>
    <s v="Oui"/>
    <n v="30"/>
    <s v="Femme"/>
    <n v="57"/>
  </r>
  <r>
    <s v="190710-014"/>
    <x v="1"/>
    <x v="10"/>
    <d v="2019-07-10T00:00:00"/>
    <x v="24"/>
    <x v="392"/>
    <m/>
    <s v="P.38 (non-consentant)"/>
    <s v="Oui"/>
    <n v="28"/>
    <s v="Homme"/>
    <n v="52"/>
  </r>
  <r>
    <s v="190605-007"/>
    <x v="1"/>
    <x v="10"/>
    <d v="2019-06-05T00:00:00"/>
    <x v="294"/>
    <x v="393"/>
    <m/>
    <s v="P.38 (non-consentant)"/>
    <s v="Oui"/>
    <n v="25"/>
    <s v="Femme"/>
    <n v="54"/>
  </r>
  <r>
    <s v="190603-018"/>
    <x v="1"/>
    <x v="10"/>
    <d v="2019-06-03T00:00:00"/>
    <x v="272"/>
    <x v="394"/>
    <m/>
    <s v="Tentative de suicide"/>
    <s v="Oui"/>
    <s v=" "/>
    <s v="Femme"/>
    <n v="18"/>
  </r>
  <r>
    <s v="190522-027"/>
    <x v="1"/>
    <x v="10"/>
    <d v="2019-05-22T00:00:00"/>
    <x v="152"/>
    <x v="23"/>
    <s v="DPJ/CAFE"/>
    <s v="Danger faible"/>
    <s v="Non"/>
    <m/>
    <s v="Femme"/>
    <n v="12"/>
  </r>
  <r>
    <s v="190505-019"/>
    <x v="1"/>
    <x v="10"/>
    <d v="2019-05-05T00:00:00"/>
    <x v="206"/>
    <x v="395"/>
    <s v="CCPSHRR"/>
    <s v="Danger faible"/>
    <s v="Non"/>
    <m/>
    <s v="Femme"/>
    <n v="46"/>
  </r>
  <r>
    <s v="190501-030"/>
    <x v="1"/>
    <x v="10"/>
    <d v="2019-05-01T00:00:00"/>
    <x v="295"/>
    <x v="40"/>
    <s v="CCPSHRR"/>
    <s v="Tentative de suicide"/>
    <s v="Oui"/>
    <n v="33"/>
    <s v="Femme"/>
    <n v="18"/>
  </r>
  <r>
    <s v="190501-002"/>
    <x v="1"/>
    <x v="10"/>
    <d v="2019-05-01T00:00:00"/>
    <x v="295"/>
    <x v="396"/>
    <s v="CCPSHRR"/>
    <s v="Danger modéré"/>
    <s v="Non"/>
    <m/>
    <s v="Homme"/>
    <n v="18"/>
  </r>
  <r>
    <s v="190429-024"/>
    <x v="1"/>
    <x v="10"/>
    <d v="2019-04-29T00:00:00"/>
    <x v="70"/>
    <x v="397"/>
    <m/>
    <s v="P.38 (non-consentant)"/>
    <s v="Oui"/>
    <s v="?"/>
    <s v="Femme"/>
    <n v="57"/>
  </r>
  <r>
    <s v="190426-022"/>
    <x v="1"/>
    <x v="10"/>
    <d v="2019-04-26T00:00:00"/>
    <x v="157"/>
    <x v="398"/>
    <m/>
    <s v="P.38 (non-consentant)"/>
    <s v="Oui"/>
    <s v="?"/>
    <s v="Homme"/>
    <n v="79"/>
  </r>
  <r>
    <s v="190419-016"/>
    <x v="1"/>
    <x v="10"/>
    <d v="2019-04-19T00:00:00"/>
    <x v="257"/>
    <x v="271"/>
    <m/>
    <s v="P.38 (non-consentant)"/>
    <s v="Oui"/>
    <n v="94"/>
    <s v="Homme"/>
    <n v="34"/>
  </r>
  <r>
    <s v="190410-022"/>
    <x v="1"/>
    <x v="10"/>
    <d v="2019-04-10T00:00:00"/>
    <x v="209"/>
    <x v="81"/>
    <m/>
    <s v="P.38 (non-consentant)"/>
    <s v="Oui"/>
    <n v="25"/>
    <s v="Homme"/>
    <n v="26"/>
  </r>
  <r>
    <s v="190331-006"/>
    <x v="1"/>
    <x v="10"/>
    <d v="2019-03-31T00:00:00"/>
    <x v="249"/>
    <x v="399"/>
    <s v="DPJ/CAFE"/>
    <s v="Danger faible"/>
    <s v="Non"/>
    <m/>
    <s v="Homme"/>
    <n v="9"/>
  </r>
  <r>
    <s v="190320-011"/>
    <x v="1"/>
    <x v="10"/>
    <d v="2019-03-20T00:00:00"/>
    <x v="166"/>
    <x v="400"/>
    <m/>
    <s v="P.38 (non-consentant)"/>
    <s v="Oui"/>
    <n v="63"/>
    <s v="Femme"/>
    <n v="34"/>
  </r>
  <r>
    <s v="190320-022"/>
    <x v="1"/>
    <x v="10"/>
    <d v="2019-03-20T00:00:00"/>
    <x v="166"/>
    <x v="401"/>
    <m/>
    <s v="Danger grave et immédiat"/>
    <s v="Oui"/>
    <n v="65"/>
    <s v="Femme"/>
    <n v="63"/>
  </r>
  <r>
    <s v="190318-001"/>
    <x v="1"/>
    <x v="10"/>
    <d v="2019-03-18T00:00:00"/>
    <x v="116"/>
    <x v="402"/>
    <m/>
    <s v="P.38 (non-consentant)"/>
    <s v="Oui"/>
    <n v="37"/>
    <s v="Femme"/>
    <n v="68"/>
  </r>
  <r>
    <s v="190315-011"/>
    <x v="1"/>
    <x v="10"/>
    <d v="2019-03-15T00:00:00"/>
    <x v="64"/>
    <x v="176"/>
    <m/>
    <s v="Tentative de suicide"/>
    <s v="Oui"/>
    <n v="55"/>
    <s v="Femme"/>
    <n v="34"/>
  </r>
  <r>
    <s v="190311-005"/>
    <x v="1"/>
    <x v="10"/>
    <d v="2019-03-11T00:00:00"/>
    <x v="276"/>
    <x v="16"/>
    <m/>
    <s v="Tentative de suicide"/>
    <s v="Oui"/>
    <m/>
    <s v="Homme"/>
    <n v="54"/>
  </r>
  <r>
    <s v="190227-045"/>
    <x v="1"/>
    <x v="10"/>
    <d v="2019-02-27T00:00:00"/>
    <x v="218"/>
    <x v="42"/>
    <m/>
    <s v="Danger faible"/>
    <s v="Oui"/>
    <n v="180"/>
    <s v="Homme"/>
    <n v="20"/>
  </r>
  <r>
    <s v="190211-016"/>
    <x v="1"/>
    <x v="10"/>
    <d v="2019-02-11T00:00:00"/>
    <x v="296"/>
    <x v="15"/>
    <s v="CCPSHRR"/>
    <s v="Danger faible"/>
    <s v="Non"/>
    <m/>
    <s v="Femme"/>
    <n v="16"/>
  </r>
  <r>
    <s v="190210-026"/>
    <x v="1"/>
    <x v="10"/>
    <d v="2019-02-10T00:00:00"/>
    <x v="297"/>
    <x v="47"/>
    <m/>
    <s v="P.38 (non-consentant)"/>
    <s v="Oui"/>
    <n v="54"/>
    <s v="Femme"/>
    <n v="17"/>
  </r>
  <r>
    <s v="190204-016"/>
    <x v="1"/>
    <x v="10"/>
    <d v="2019-02-04T00:00:00"/>
    <x v="102"/>
    <x v="403"/>
    <m/>
    <s v="P.38 (non-consentant)"/>
    <s v="Oui"/>
    <n v="22"/>
    <s v="Femme"/>
    <n v="18"/>
  </r>
  <r>
    <s v="190117-019"/>
    <x v="1"/>
    <x v="10"/>
    <d v="2019-01-17T00:00:00"/>
    <x v="298"/>
    <x v="210"/>
    <m/>
    <s v="P.38 (non-consentant)"/>
    <s v="Oui"/>
    <s v="25 mins"/>
    <s v="Femme"/>
    <n v="39"/>
  </r>
  <r>
    <s v="190108-011"/>
    <x v="1"/>
    <x v="10"/>
    <d v="2019-01-08T00:00:00"/>
    <x v="299"/>
    <x v="404"/>
    <m/>
    <s v="P.38 (non-consentant)"/>
    <s v="Oui"/>
    <s v="?"/>
    <s v="Femme"/>
    <n v="22"/>
  </r>
  <r>
    <s v="190101-029"/>
    <x v="1"/>
    <x v="10"/>
    <d v="2019-01-01T00:00:00"/>
    <x v="50"/>
    <x v="405"/>
    <m/>
    <s v="P.38 (non-consentant)"/>
    <s v="Oui"/>
    <s v=" 39 mins"/>
    <s v="Femme"/>
    <n v="21"/>
  </r>
  <r>
    <s v="191124-006"/>
    <x v="1"/>
    <x v="11"/>
    <d v="2019-11-24T00:00:00"/>
    <x v="261"/>
    <x v="406"/>
    <s v="CCPSHRR"/>
    <s v="Danger modéré"/>
    <s v="Non"/>
    <m/>
    <s v="Homme"/>
    <n v="20"/>
  </r>
  <r>
    <s v="191122-003"/>
    <x v="1"/>
    <x v="11"/>
    <d v="2019-11-22T00:00:00"/>
    <x v="262"/>
    <x v="94"/>
    <s v="ACCÈS"/>
    <s v="Danger faible"/>
    <s v="Non"/>
    <m/>
    <s v="Femme"/>
    <n v="43"/>
  </r>
  <r>
    <s v="191010-006"/>
    <x v="1"/>
    <x v="11"/>
    <d v="2019-10-10T00:00:00"/>
    <x v="126"/>
    <x v="407"/>
    <s v="CCPSHRR"/>
    <s v="P.38 (non-consentant)"/>
    <s v="Oui"/>
    <n v="20"/>
    <s v="Homme"/>
    <n v="73"/>
  </r>
  <r>
    <s v="190822-031"/>
    <x v="1"/>
    <x v="11"/>
    <d v="2019-08-22T00:00:00"/>
    <x v="78"/>
    <x v="62"/>
    <m/>
    <s v="Danger grave et immédiat"/>
    <s v="Oui"/>
    <n v="15"/>
    <s v="Homme"/>
    <n v="33"/>
  </r>
  <r>
    <s v="190718-026"/>
    <x v="1"/>
    <x v="11"/>
    <d v="2019-07-18T00:00:00"/>
    <x v="300"/>
    <x v="307"/>
    <m/>
    <s v="P.38 (non-consentant)"/>
    <s v="Oui"/>
    <n v="15"/>
    <s v="Homme"/>
    <n v="63"/>
  </r>
  <r>
    <s v="190717-044"/>
    <x v="1"/>
    <x v="11"/>
    <d v="2019-07-17T00:00:00"/>
    <x v="142"/>
    <x v="408"/>
    <m/>
    <m/>
    <s v="Oui"/>
    <n v="37"/>
    <s v="Homme"/>
    <n v="23"/>
  </r>
  <r>
    <s v="190709-002"/>
    <x v="1"/>
    <x v="11"/>
    <d v="2019-07-09T00:00:00"/>
    <x v="238"/>
    <x v="273"/>
    <m/>
    <s v="P.38 (non-consentant)"/>
    <s v="Oui"/>
    <n v="16"/>
    <s v="Homme"/>
    <n v="22"/>
  </r>
  <r>
    <s v="190706-004"/>
    <x v="1"/>
    <x v="11"/>
    <d v="2019-07-06T00:00:00"/>
    <x v="86"/>
    <x v="409"/>
    <m/>
    <s v="P.38 (non-consentant)"/>
    <s v="Oui"/>
    <n v="20"/>
    <s v="Homme"/>
    <n v="23"/>
  </r>
  <r>
    <s v="190702-001"/>
    <x v="1"/>
    <x v="11"/>
    <d v="2019-07-02T00:00:00"/>
    <x v="198"/>
    <x v="10"/>
    <m/>
    <s v="Tentative de suicide"/>
    <s v="Oui"/>
    <n v="32"/>
    <s v="Homme"/>
    <n v="23"/>
  </r>
  <r>
    <s v="190614-008"/>
    <x v="1"/>
    <x v="11"/>
    <d v="2019-06-14T00:00:00"/>
    <x v="301"/>
    <x v="410"/>
    <m/>
    <s v="Danger grave et immédiat"/>
    <s v="Oui"/>
    <n v="39"/>
    <s v="Homme"/>
    <n v="44"/>
  </r>
  <r>
    <s v="190610-034"/>
    <x v="1"/>
    <x v="11"/>
    <d v="2019-06-10T00:00:00"/>
    <x v="302"/>
    <x v="411"/>
    <m/>
    <s v="P.38 (non-consentant)"/>
    <s v="Oui"/>
    <n v="40"/>
    <s v="Homme"/>
    <n v="27"/>
  </r>
  <r>
    <s v="190605-025"/>
    <x v="1"/>
    <x v="11"/>
    <d v="2019-06-05T00:00:00"/>
    <x v="294"/>
    <x v="412"/>
    <m/>
    <s v="Danger grave et immédiat"/>
    <s v="Oui"/>
    <n v="33"/>
    <s v="Homme"/>
    <n v="75"/>
  </r>
  <r>
    <s v="190518-022"/>
    <x v="1"/>
    <x v="11"/>
    <d v="2019-05-18T00:00:00"/>
    <x v="129"/>
    <x v="88"/>
    <m/>
    <s v="Danger grave mais non immédiat"/>
    <s v="Oui"/>
    <n v="38"/>
    <s v="Femme"/>
    <n v="47"/>
  </r>
  <r>
    <s v="190517-021"/>
    <x v="1"/>
    <x v="11"/>
    <d v="2019-05-17T00:00:00"/>
    <x v="217"/>
    <x v="413"/>
    <m/>
    <s v="Tentative de suicide"/>
    <s v="Oui"/>
    <n v="30"/>
    <s v="Femme"/>
    <n v="47"/>
  </r>
  <r>
    <s v="190510-010"/>
    <x v="1"/>
    <x v="11"/>
    <d v="2019-05-10T00:00:00"/>
    <x v="244"/>
    <x v="383"/>
    <s v="DPJ/CAFE"/>
    <s v="Absence de danger"/>
    <s v="Non"/>
    <m/>
    <s v="Homme"/>
    <n v="36"/>
  </r>
  <r>
    <s v="190419-021"/>
    <x v="1"/>
    <x v="11"/>
    <d v="2019-04-19T00:00:00"/>
    <x v="257"/>
    <x v="106"/>
    <m/>
    <s v="Tentative de suicide"/>
    <s v="Oui"/>
    <n v="55"/>
    <s v="Femme"/>
    <n v="44"/>
  </r>
  <r>
    <s v="190419-022"/>
    <x v="1"/>
    <x v="11"/>
    <d v="2019-04-19T00:00:00"/>
    <x v="257"/>
    <x v="21"/>
    <s v="CCPSHRR"/>
    <s v="Danger faible"/>
    <s v="Non"/>
    <m/>
    <s v="Homme"/>
    <n v="41"/>
  </r>
  <r>
    <s v="190403-031"/>
    <x v="1"/>
    <x v="11"/>
    <d v="2019-04-03T00:00:00"/>
    <x v="248"/>
    <x v="414"/>
    <s v="DIVERS"/>
    <s v="Danger faible"/>
    <s v="Non"/>
    <m/>
    <s v="Homme"/>
    <n v="14"/>
  </r>
  <r>
    <s v="191127-021"/>
    <x v="1"/>
    <x v="12"/>
    <d v="2019-11-27T00:00:00"/>
    <x v="303"/>
    <x v="242"/>
    <m/>
    <s v="P.38 (non-consentant)"/>
    <s v="Oui"/>
    <n v="40"/>
    <s v="Homme"/>
    <n v="61"/>
  </r>
  <r>
    <s v="190908-002"/>
    <x v="1"/>
    <x v="12"/>
    <d v="2019-09-08T00:00:00"/>
    <x v="270"/>
    <x v="281"/>
    <m/>
    <s v="P.38 (non-consentant)"/>
    <s v="Oui"/>
    <n v="31"/>
    <s v="Homme"/>
    <n v="18"/>
  </r>
  <r>
    <s v="190904-017"/>
    <x v="1"/>
    <x v="12"/>
    <d v="2019-09-04T00:00:00"/>
    <x v="233"/>
    <x v="7"/>
    <m/>
    <s v="Danger grave et immédiat"/>
    <s v="Oui"/>
    <n v="33"/>
    <s v="Homme"/>
    <n v="52"/>
  </r>
  <r>
    <s v="190825-005"/>
    <x v="1"/>
    <x v="12"/>
    <d v="2019-08-25T00:00:00"/>
    <x v="131"/>
    <x v="217"/>
    <m/>
    <s v="P.38 (non-consentant)"/>
    <s v="Oui"/>
    <m/>
    <s v="Homme"/>
    <n v="15"/>
  </r>
  <r>
    <s v="190823-006"/>
    <x v="1"/>
    <x v="12"/>
    <d v="2019-08-23T00:00:00"/>
    <x v="77"/>
    <x v="415"/>
    <s v="DPJ/CAFE"/>
    <s v="Danger faible"/>
    <s v="Non"/>
    <m/>
    <s v="Homme"/>
    <n v="15"/>
  </r>
  <r>
    <s v="190805-015"/>
    <x v="1"/>
    <x v="12"/>
    <d v="2019-08-05T00:00:00"/>
    <x v="200"/>
    <x v="181"/>
    <m/>
    <s v="Danger grave et immédiat"/>
    <s v="Oui"/>
    <n v="30"/>
    <s v="Homme"/>
    <n v="15"/>
  </r>
  <r>
    <s v="190726-004"/>
    <x v="1"/>
    <x v="12"/>
    <d v="2019-07-26T00:00:00"/>
    <x v="23"/>
    <x v="416"/>
    <m/>
    <s v="P.38 (non-consentant)"/>
    <s v="Oui"/>
    <m/>
    <s v="Homme"/>
    <n v="17"/>
  </r>
  <r>
    <s v="190723-003"/>
    <x v="1"/>
    <x v="12"/>
    <d v="2019-07-23T00:00:00"/>
    <x v="141"/>
    <x v="417"/>
    <m/>
    <s v="P.38 (non-consentant)"/>
    <s v="Oui"/>
    <m/>
    <s v="Homme"/>
    <n v="48"/>
  </r>
  <r>
    <s v="190705-040"/>
    <x v="1"/>
    <x v="12"/>
    <d v="2019-07-05T00:00:00"/>
    <x v="84"/>
    <x v="418"/>
    <m/>
    <s v="P.38 (non-consentant)"/>
    <s v="Oui"/>
    <n v="39"/>
    <s v="Homme"/>
    <n v="41"/>
  </r>
  <r>
    <s v="190621-008"/>
    <x v="1"/>
    <x v="12"/>
    <d v="2019-06-21T00:00:00"/>
    <x v="146"/>
    <x v="348"/>
    <s v="ACCÈS"/>
    <s v="Danger faible"/>
    <s v="Non"/>
    <m/>
    <s v="Homme"/>
    <n v="80"/>
  </r>
  <r>
    <s v="190604-001"/>
    <x v="1"/>
    <x v="12"/>
    <d v="2019-06-04T00:00:00"/>
    <x v="202"/>
    <x v="419"/>
    <s v="ACCÈS"/>
    <s v="Danger grave mais non immédiat"/>
    <s v="Non"/>
    <m/>
    <s v="Femme"/>
    <n v="16"/>
  </r>
  <r>
    <s v="190307-006"/>
    <x v="1"/>
    <x v="12"/>
    <d v="2019-03-07T00:00:00"/>
    <x v="277"/>
    <x v="354"/>
    <m/>
    <s v="Danger grave et immédiat"/>
    <s v="Oui"/>
    <n v="35"/>
    <s v="Homme"/>
    <n v="15"/>
  </r>
  <r>
    <s v="191128-002"/>
    <x v="2"/>
    <x v="13"/>
    <d v="2019-11-28T00:00:00"/>
    <x v="182"/>
    <x v="420"/>
    <s v="CCPSHRR"/>
    <s v="Danger faible"/>
    <s v="Non"/>
    <m/>
    <s v="Femme"/>
    <n v="19"/>
  </r>
  <r>
    <s v="191104-012"/>
    <x v="2"/>
    <x v="13"/>
    <d v="2019-11-04T00:00:00"/>
    <x v="7"/>
    <x v="358"/>
    <s v="DPJ/CAFE"/>
    <s v="absence de transport"/>
    <s v="Non"/>
    <m/>
    <s v="Homme"/>
    <n v="16"/>
  </r>
  <r>
    <s v="191027-004A"/>
    <x v="2"/>
    <x v="13"/>
    <d v="2019-10-27T00:00:00"/>
    <x v="226"/>
    <x v="421"/>
    <m/>
    <s v="P.38 (non-consentant)"/>
    <s v="Oui"/>
    <n v="27"/>
    <s v="Femme"/>
    <n v="33"/>
  </r>
  <r>
    <s v="191016-027"/>
    <x v="2"/>
    <x v="13"/>
    <d v="2019-10-27T00:00:00"/>
    <x v="226"/>
    <x v="19"/>
    <s v="CCPSHRR"/>
    <s v="Danger faible"/>
    <s v="Non"/>
    <m/>
    <s v="Homme"/>
    <n v="64"/>
  </r>
  <r>
    <s v="191016-019"/>
    <x v="2"/>
    <x v="13"/>
    <d v="2019-10-16T00:00:00"/>
    <x v="268"/>
    <x v="422"/>
    <s v="CCPSHRR"/>
    <s v="Danger faible"/>
    <s v="Non"/>
    <m/>
    <s v="Homme"/>
    <n v="26"/>
  </r>
  <r>
    <s v="191008-017"/>
    <x v="2"/>
    <x v="13"/>
    <d v="2019-10-08T00:00:00"/>
    <x v="269"/>
    <x v="275"/>
    <s v="DPJ/CAFE"/>
    <s v="Danger faible"/>
    <s v="Non"/>
    <m/>
    <s v="Homme"/>
    <n v="42"/>
  </r>
  <r>
    <s v="191003-036"/>
    <x v="2"/>
    <x v="13"/>
    <d v="2019-10-03T00:00:00"/>
    <x v="40"/>
    <x v="423"/>
    <s v="CCPSHRR"/>
    <s v="Danger faible"/>
    <s v="Non"/>
    <m/>
    <s v="Homme"/>
    <n v="27"/>
  </r>
  <r>
    <s v="190930-033"/>
    <x v="2"/>
    <x v="13"/>
    <d v="2019-09-30T00:00:00"/>
    <x v="14"/>
    <x v="424"/>
    <m/>
    <s v="Tentative de suicide"/>
    <s v="Oui"/>
    <n v="14"/>
    <s v="Femme"/>
    <n v="30"/>
  </r>
  <r>
    <s v="190929-001"/>
    <x v="2"/>
    <x v="13"/>
    <d v="2019-09-29T00:00:00"/>
    <x v="186"/>
    <x v="233"/>
    <s v="ACCÈS"/>
    <s v="Absence de danger"/>
    <s v="Non"/>
    <m/>
    <s v="Homme"/>
    <n v="35"/>
  </r>
  <r>
    <s v="190928-006"/>
    <x v="2"/>
    <x v="13"/>
    <d v="2019-09-28T00:00:00"/>
    <x v="67"/>
    <x v="35"/>
    <s v="CCPSHRR"/>
    <s v="Absence de danger"/>
    <s v="Non"/>
    <m/>
    <s v="Homme"/>
    <n v="53"/>
  </r>
  <r>
    <s v="190918-024"/>
    <x v="2"/>
    <x v="13"/>
    <d v="2019-09-18T00:00:00"/>
    <x v="37"/>
    <x v="425"/>
    <s v="ACCÈS"/>
    <s v="Danger faible"/>
    <s v="Non"/>
    <m/>
    <s v="Homme"/>
    <n v="20"/>
  </r>
  <r>
    <s v="190908-021"/>
    <x v="2"/>
    <x v="13"/>
    <d v="2019-09-08T00:00:00"/>
    <x v="270"/>
    <x v="9"/>
    <m/>
    <s v="Tentative de suicide"/>
    <s v="Oui"/>
    <n v="20"/>
    <s v="Femme"/>
    <n v="22"/>
  </r>
  <r>
    <s v="190906-016"/>
    <x v="2"/>
    <x v="13"/>
    <d v="2019-09-06T00:00:00"/>
    <x v="293"/>
    <x v="426"/>
    <m/>
    <s v="Tentative de suicide"/>
    <s v="Oui"/>
    <n v="46"/>
    <s v="Homme"/>
    <n v="51"/>
  </r>
  <r>
    <s v="190831-028"/>
    <x v="2"/>
    <x v="13"/>
    <d v="2019-08-31T00:00:00"/>
    <x v="304"/>
    <x v="23"/>
    <s v="CCPSHRR"/>
    <s v="Absence de danger"/>
    <s v="Non"/>
    <m/>
    <s v="Femme"/>
    <n v="24"/>
  </r>
  <r>
    <s v="190829-004"/>
    <x v="2"/>
    <x v="13"/>
    <d v="2019-08-29T00:00:00"/>
    <x v="190"/>
    <x v="427"/>
    <m/>
    <s v="P.38 (non-consentant)"/>
    <s v="Oui"/>
    <n v="33"/>
    <s v="Femme"/>
    <n v="51"/>
  </r>
  <r>
    <s v="190826-025"/>
    <x v="2"/>
    <x v="13"/>
    <d v="2019-08-26T00:00:00"/>
    <x v="76"/>
    <x v="428"/>
    <s v="CCPSHRR"/>
    <s v="Danger faible"/>
    <s v="Non"/>
    <m/>
    <s v="Homme"/>
    <n v="26"/>
  </r>
  <r>
    <s v="190824-002"/>
    <x v="2"/>
    <x v="13"/>
    <d v="2019-08-24T00:00:00"/>
    <x v="18"/>
    <x v="94"/>
    <m/>
    <s v="P.38 (non-consentant)"/>
    <s v="Oui"/>
    <n v="36"/>
    <s v="Homme"/>
    <n v="28"/>
  </r>
  <r>
    <s v="190818-009"/>
    <x v="2"/>
    <x v="13"/>
    <d v="2019-08-19T00:00:00"/>
    <x v="32"/>
    <x v="28"/>
    <s v="CCPSHRR"/>
    <s v="Danger faible"/>
    <s v="Non"/>
    <m/>
    <s v="Homme"/>
    <n v="61"/>
  </r>
  <r>
    <s v="190812-022"/>
    <x v="2"/>
    <x v="13"/>
    <d v="2019-08-12T00:00:00"/>
    <x v="134"/>
    <x v="429"/>
    <s v="CCPSHRR"/>
    <s v="Danger grave mais non immédiat"/>
    <s v="Oui"/>
    <n v="43"/>
    <s v="Femme"/>
    <n v="23"/>
  </r>
  <r>
    <s v="190731-023"/>
    <x v="2"/>
    <x v="13"/>
    <d v="2019-07-31T00:00:00"/>
    <x v="81"/>
    <x v="252"/>
    <s v="ACCÈS"/>
    <s v="Danger modéré"/>
    <s v="Oui"/>
    <n v="36"/>
    <s v="Homme"/>
    <n v="22"/>
  </r>
  <r>
    <s v="190719-038"/>
    <x v="2"/>
    <x v="13"/>
    <d v="2019-07-19T00:00:00"/>
    <x v="27"/>
    <x v="201"/>
    <s v="CCPSHRR"/>
    <s v="Danger grave et immédiat"/>
    <s v="Oui"/>
    <n v="11"/>
    <s v="Homme"/>
    <n v="29"/>
  </r>
  <r>
    <s v="190709-014"/>
    <x v="2"/>
    <x v="13"/>
    <d v="2019-07-09T00:00:00"/>
    <x v="238"/>
    <x v="44"/>
    <s v="CCPSHRR"/>
    <s v="Absence de danger"/>
    <s v="Non"/>
    <m/>
    <s v="Homme"/>
    <n v="29"/>
  </r>
  <r>
    <s v="190706-022"/>
    <x v="2"/>
    <x v="13"/>
    <d v="2019-07-06T00:00:00"/>
    <x v="86"/>
    <x v="54"/>
    <s v="CCPSHRR"/>
    <m/>
    <s v="Non"/>
    <m/>
    <s v="Homme"/>
    <n v="19"/>
  </r>
  <r>
    <s v="190705-025"/>
    <x v="2"/>
    <x v="13"/>
    <d v="2019-07-05T00:00:00"/>
    <x v="84"/>
    <x v="199"/>
    <s v="CCPSHRR"/>
    <s v="Danger faible"/>
    <s v="Non"/>
    <m/>
    <s v="Femme"/>
    <n v="83"/>
  </r>
  <r>
    <s v="190623-030"/>
    <x v="2"/>
    <x v="13"/>
    <d v="2019-06-23T00:00:00"/>
    <x v="29"/>
    <x v="71"/>
    <s v="DPJ/CAFE"/>
    <s v="P.38 (non-consentant)"/>
    <s v="Oui"/>
    <n v="38"/>
    <s v="Homme"/>
    <s v=" "/>
  </r>
  <r>
    <s v="190621-014"/>
    <x v="2"/>
    <x v="13"/>
    <d v="2019-06-21T00:00:00"/>
    <x v="146"/>
    <x v="102"/>
    <s v="CCPSHRR"/>
    <s v="Danger faible"/>
    <s v="Non"/>
    <m/>
    <s v="Homme"/>
    <n v="23"/>
  </r>
  <r>
    <s v="190615-017a"/>
    <x v="2"/>
    <x v="13"/>
    <d v="2019-06-15T00:00:00"/>
    <x v="194"/>
    <x v="430"/>
    <s v="CCPSHRR"/>
    <s v="Danger faible"/>
    <s v="Non"/>
    <m/>
    <s v="Homme"/>
    <n v="43"/>
  </r>
  <r>
    <s v="190607-044"/>
    <x v="2"/>
    <x v="13"/>
    <d v="2019-06-07T00:00:00"/>
    <x v="136"/>
    <x v="135"/>
    <s v="CCPSHRR"/>
    <s v="Absence de danger"/>
    <s v="Non"/>
    <m/>
    <s v="Homme"/>
    <n v="41"/>
  </r>
  <r>
    <s v="190531-019"/>
    <x v="2"/>
    <x v="13"/>
    <d v="2019-05-31T00:00:00"/>
    <x v="88"/>
    <x v="431"/>
    <s v="CCPSHRR"/>
    <s v="Absence de danger"/>
    <s v="Non"/>
    <m/>
    <s v="Femme"/>
    <n v="66"/>
  </r>
  <r>
    <s v="190529-025"/>
    <x v="2"/>
    <x v="13"/>
    <d v="2019-05-29T00:00:00"/>
    <x v="305"/>
    <x v="81"/>
    <s v="DPJ/CAFE"/>
    <m/>
    <s v="Oui"/>
    <n v="46"/>
    <s v="Femme"/>
    <n v="15"/>
  </r>
  <r>
    <s v="190523-021"/>
    <x v="2"/>
    <x v="13"/>
    <d v="2019-05-23T00:00:00"/>
    <x v="151"/>
    <x v="0"/>
    <s v="DPJ/CAFE"/>
    <s v="Absence de danger"/>
    <s v="Non"/>
    <m/>
    <s v="Femme"/>
    <n v="10"/>
  </r>
  <r>
    <s v="190512-030 "/>
    <x v="2"/>
    <x v="13"/>
    <d v="2019-05-12T00:00:00"/>
    <x v="35"/>
    <x v="226"/>
    <m/>
    <s v="Tentative de suicide"/>
    <s v="Oui"/>
    <n v="22"/>
    <s v="Homme"/>
    <n v="37"/>
  </r>
  <r>
    <s v="190429-005"/>
    <x v="2"/>
    <x v="13"/>
    <d v="2019-04-29T00:00:00"/>
    <x v="70"/>
    <x v="217"/>
    <s v="CCPSHRR"/>
    <s v="P.38 (non-consentant)"/>
    <s v="Oui"/>
    <n v="30"/>
    <s v="Homme"/>
    <n v="17"/>
  </r>
  <r>
    <s v="190423-012"/>
    <x v="2"/>
    <x v="13"/>
    <d v="2019-04-23T00:00:00"/>
    <x v="93"/>
    <x v="116"/>
    <s v="CCPSHRR"/>
    <s v="Danger faible"/>
    <s v="Non"/>
    <m/>
    <s v="Femme"/>
    <n v="83"/>
  </r>
  <r>
    <s v="190331-014"/>
    <x v="2"/>
    <x v="13"/>
    <d v="2019-03-31T00:00:00"/>
    <x v="249"/>
    <x v="14"/>
    <s v="CCPSHRR"/>
    <s v="Absence de danger"/>
    <s v="Non"/>
    <m/>
    <s v="Femme"/>
    <n v="26"/>
  </r>
  <r>
    <s v="190326-012"/>
    <x v="2"/>
    <x v="13"/>
    <d v="2019-03-26T00:00:00"/>
    <x v="306"/>
    <x v="72"/>
    <s v="CCPSHRR"/>
    <s v="Danger faible"/>
    <s v="Non"/>
    <m/>
    <s v="Homme"/>
    <n v="23"/>
  </r>
  <r>
    <s v="190320-005"/>
    <x v="2"/>
    <x v="13"/>
    <d v="2019-03-20T00:00:00"/>
    <x v="166"/>
    <x v="432"/>
    <s v="DPJ/CAFE"/>
    <s v="P.38 (non-consentant)"/>
    <s v="Oui"/>
    <n v="35"/>
    <s v="Homme"/>
    <n v="13"/>
  </r>
  <r>
    <s v="190320-027"/>
    <x v="2"/>
    <x v="13"/>
    <d v="2019-03-20T00:00:00"/>
    <x v="166"/>
    <x v="169"/>
    <s v="CCPSHRR"/>
    <s v="Absence de danger"/>
    <s v="Non"/>
    <m/>
    <s v="Homme"/>
    <n v="27"/>
  </r>
  <r>
    <s v="190210-021"/>
    <x v="2"/>
    <x v="13"/>
    <d v="2019-02-10T00:00:00"/>
    <x v="297"/>
    <x v="433"/>
    <s v="ACCÈS"/>
    <s v="Danger faible"/>
    <s v="Non"/>
    <m/>
    <s v="Homme"/>
    <n v="39"/>
  </r>
  <r>
    <s v="190125-006"/>
    <x v="2"/>
    <x v="13"/>
    <d v="2019-01-25T00:00:00"/>
    <x v="253"/>
    <x v="70"/>
    <s v="ACCÈS"/>
    <s v="Tentative de suicide"/>
    <s v="Oui"/>
    <n v="31"/>
    <s v="Homme"/>
    <n v="26"/>
  </r>
  <r>
    <s v="190113-009"/>
    <x v="2"/>
    <x v="13"/>
    <d v="2019-01-13T00:00:00"/>
    <x v="47"/>
    <x v="260"/>
    <s v="CCPSHRR"/>
    <s v="Absence de danger"/>
    <s v="Non"/>
    <m/>
    <s v="Femme"/>
    <n v="33"/>
  </r>
  <r>
    <s v="191229-019"/>
    <x v="2"/>
    <x v="14"/>
    <d v="2019-12-29T00:00:00"/>
    <x v="307"/>
    <x v="376"/>
    <s v="CCPSHRR"/>
    <s v="Danger faible"/>
    <s v="Non"/>
    <m/>
    <s v="Homme"/>
    <n v="35"/>
  </r>
  <r>
    <s v="191228-016"/>
    <x v="2"/>
    <x v="14"/>
    <d v="2019-12-28T00:00:00"/>
    <x v="53"/>
    <x v="12"/>
    <m/>
    <s v="Tentative de suicide"/>
    <s v="Oui"/>
    <n v="17"/>
    <s v="Homme"/>
    <n v="16"/>
  </r>
  <r>
    <s v="191223-027"/>
    <x v="2"/>
    <x v="14"/>
    <d v="2019-12-23T00:00:00"/>
    <x v="308"/>
    <x v="434"/>
    <s v="ACCÈS"/>
    <s v="Tentative de suicide"/>
    <s v="Oui"/>
    <n v="15"/>
    <s v="Femme"/>
    <n v="49"/>
  </r>
  <r>
    <s v="191222-008"/>
    <x v="2"/>
    <x v="14"/>
    <d v="2019-12-22T00:00:00"/>
    <x v="258"/>
    <x v="42"/>
    <s v="DPJ/CAFE"/>
    <s v="absence de transport"/>
    <s v="Non"/>
    <m/>
    <s v="Femme"/>
    <n v="16"/>
  </r>
  <r>
    <s v="191221-004"/>
    <x v="2"/>
    <x v="14"/>
    <d v="2019-12-21T00:00:00"/>
    <x v="259"/>
    <x v="435"/>
    <s v="CCPSHRR"/>
    <s v="Absence de danger"/>
    <s v="Non"/>
    <m/>
    <s v="Femme"/>
    <n v="38"/>
  </r>
  <r>
    <s v="191219-042"/>
    <x v="2"/>
    <x v="14"/>
    <d v="2019-12-19T00:00:00"/>
    <x v="260"/>
    <x v="62"/>
    <s v="CCPSHRR"/>
    <s v="Danger modéré"/>
    <s v="Oui"/>
    <n v="24"/>
    <s v="Homme"/>
    <n v="39"/>
  </r>
  <r>
    <s v="191219-027"/>
    <x v="2"/>
    <x v="14"/>
    <d v="2019-12-19T00:00:00"/>
    <x v="260"/>
    <x v="370"/>
    <s v="CCPSHRR"/>
    <s v="Danger grave mais non immédiat"/>
    <s v="Non"/>
    <m/>
    <s v="Homme"/>
    <n v="36"/>
  </r>
  <r>
    <s v="191219-037"/>
    <x v="2"/>
    <x v="14"/>
    <d v="2019-12-19T00:00:00"/>
    <x v="260"/>
    <x v="436"/>
    <m/>
    <s v="Tentative de suicide"/>
    <s v="Oui"/>
    <n v="25"/>
    <s v="Homme"/>
    <n v="56"/>
  </r>
  <r>
    <s v="191211-021"/>
    <x v="2"/>
    <x v="14"/>
    <d v="2019-12-11T00:00:00"/>
    <x v="45"/>
    <x v="370"/>
    <s v="CCPSHRR"/>
    <s v="Danger faible"/>
    <s v="Non"/>
    <m/>
    <s v="Homme"/>
    <n v="18"/>
  </r>
  <r>
    <s v="191207-005"/>
    <x v="2"/>
    <x v="14"/>
    <d v="2019-12-07T00:00:00"/>
    <x v="287"/>
    <x v="19"/>
    <s v="ACCÈS"/>
    <s v="Danger faible"/>
    <s v="Non"/>
    <m/>
    <s v="Femme"/>
    <n v="43"/>
  </r>
  <r>
    <s v="191205-031"/>
    <x v="2"/>
    <x v="14"/>
    <d v="2019-12-05T00:00:00"/>
    <x v="43"/>
    <x v="168"/>
    <m/>
    <s v="Tentative de suicide"/>
    <s v="Oui"/>
    <n v="30"/>
    <s v="Femme"/>
    <n v="33"/>
  </r>
  <r>
    <s v="191201-017"/>
    <x v="2"/>
    <x v="14"/>
    <d v="2019-12-01T00:00:00"/>
    <x v="181"/>
    <x v="437"/>
    <s v="CCPSHRR"/>
    <s v="Danger faible"/>
    <s v="Non"/>
    <m/>
    <s v="Homme"/>
    <n v="32"/>
  </r>
  <r>
    <s v="191130-006"/>
    <x v="2"/>
    <x v="14"/>
    <d v="2019-11-30T00:00:00"/>
    <x v="309"/>
    <x v="438"/>
    <m/>
    <s v="Tentative de suicide"/>
    <s v="Non"/>
    <m/>
    <s v="Homme"/>
    <n v="69"/>
  </r>
  <r>
    <s v="191125-014"/>
    <x v="2"/>
    <x v="14"/>
    <d v="2019-11-25T00:00:00"/>
    <x v="51"/>
    <x v="144"/>
    <s v="DPJ/CAFE"/>
    <s v="Danger faible"/>
    <s v="Non"/>
    <m/>
    <s v="Homme"/>
    <n v="11"/>
  </r>
  <r>
    <s v="191121-009"/>
    <x v="2"/>
    <x v="14"/>
    <d v="2019-11-21T00:00:00"/>
    <x v="62"/>
    <x v="152"/>
    <m/>
    <s v="Tentative de suicide"/>
    <s v="Oui"/>
    <n v="33"/>
    <s v="Femme"/>
    <n v="18"/>
  </r>
  <r>
    <s v="191120-013A"/>
    <x v="2"/>
    <x v="14"/>
    <d v="2019-11-20T00:00:00"/>
    <x v="310"/>
    <x v="338"/>
    <s v="DPJ/CAFE"/>
    <s v="Absence de danger"/>
    <s v="Non"/>
    <m/>
    <s v="Homme"/>
    <n v="17"/>
  </r>
  <r>
    <s v="191114-038"/>
    <x v="2"/>
    <x v="14"/>
    <d v="2019-11-14T00:00:00"/>
    <x v="114"/>
    <x v="267"/>
    <s v="CCPSHRR"/>
    <s v="Danger grave et immédiat"/>
    <s v="Oui"/>
    <n v="21"/>
    <s v="Homme"/>
    <n v="20"/>
  </r>
  <r>
    <s v="191113-006"/>
    <x v="2"/>
    <x v="14"/>
    <d v="2019-11-13T00:00:00"/>
    <x v="311"/>
    <x v="99"/>
    <s v="CCPSHRR"/>
    <s v="Absence de danger"/>
    <s v="Non"/>
    <m/>
    <s v="Homme"/>
    <n v="55"/>
  </r>
  <r>
    <s v="191112-013"/>
    <x v="2"/>
    <x v="14"/>
    <d v="2019-11-12T00:00:00"/>
    <x v="263"/>
    <x v="439"/>
    <s v="DPJ/CAFE"/>
    <s v="Absence de danger"/>
    <s v="Non"/>
    <m/>
    <s v="Homme"/>
    <n v="15"/>
  </r>
  <r>
    <s v="191109-032"/>
    <x v="2"/>
    <x v="14"/>
    <d v="2019-11-09T00:00:00"/>
    <x v="255"/>
    <x v="192"/>
    <m/>
    <s v="Danger grave et immédiat"/>
    <s v="Oui"/>
    <n v="39"/>
    <s v="Femme"/>
    <n v="51"/>
  </r>
  <r>
    <s v="191109-003a"/>
    <x v="2"/>
    <x v="14"/>
    <d v="2019-11-09T00:00:00"/>
    <x v="255"/>
    <x v="284"/>
    <s v="CCPSHRR"/>
    <s v="Danger faible"/>
    <s v="Non"/>
    <m/>
    <s v="Femme"/>
    <n v="50"/>
  </r>
  <r>
    <s v="191029-030"/>
    <x v="2"/>
    <x v="14"/>
    <d v="2019-10-29T00:00:00"/>
    <x v="119"/>
    <x v="156"/>
    <s v="CCPSHRR"/>
    <s v="Danger faible"/>
    <s v="Non"/>
    <m/>
    <s v="Femme"/>
    <n v="72"/>
  </r>
  <r>
    <s v="191026-010"/>
    <x v="2"/>
    <x v="14"/>
    <d v="2019-10-26T00:00:00"/>
    <x v="312"/>
    <x v="161"/>
    <s v="CCPSHRR"/>
    <s v="Danger grave mais non immédiat"/>
    <s v="Oui"/>
    <n v="49"/>
    <s v="Homme"/>
    <n v="41"/>
  </r>
  <r>
    <s v="191024-022"/>
    <x v="2"/>
    <x v="14"/>
    <d v="2019-10-24T00:00:00"/>
    <x v="265"/>
    <x v="88"/>
    <m/>
    <s v="P.38 (non-consentant)"/>
    <s v="Oui"/>
    <n v="30"/>
    <s v="Femme"/>
    <n v="51"/>
  </r>
  <r>
    <s v="191023-008"/>
    <x v="2"/>
    <x v="14"/>
    <d v="2019-10-23T00:00:00"/>
    <x v="8"/>
    <x v="181"/>
    <s v="DPJ/CAFE"/>
    <s v="absence de transport"/>
    <s v="Non"/>
    <m/>
    <s v="Homme"/>
    <n v="12"/>
  </r>
  <r>
    <s v="191022-004"/>
    <x v="2"/>
    <x v="14"/>
    <d v="2019-10-22T00:00:00"/>
    <x v="266"/>
    <x v="440"/>
    <s v="DPJ/CAFE"/>
    <s v="P.38 (non-consentant)"/>
    <s v="Oui"/>
    <n v="28"/>
    <s v="Homme"/>
    <n v="17"/>
  </r>
  <r>
    <s v="191018-019"/>
    <x v="2"/>
    <x v="14"/>
    <d v="2019-10-18T00:00:00"/>
    <x v="267"/>
    <x v="441"/>
    <s v="CCPSHRR"/>
    <s v="Danger faible"/>
    <s v="Non"/>
    <m/>
    <s v="Femme"/>
    <n v="22"/>
  </r>
  <r>
    <s v="191018-028"/>
    <x v="2"/>
    <x v="14"/>
    <d v="2019-10-18T00:00:00"/>
    <x v="267"/>
    <x v="226"/>
    <s v="CCPSHRR"/>
    <s v="Danger faible"/>
    <s v="Non"/>
    <m/>
    <s v="Femme"/>
    <n v="52"/>
  </r>
  <r>
    <s v="191015-007"/>
    <x v="2"/>
    <x v="14"/>
    <d v="2019-10-15T00:00:00"/>
    <x v="227"/>
    <x v="172"/>
    <s v="DPJ/CAFE"/>
    <s v="Absence de danger"/>
    <s v="Non"/>
    <m/>
    <s v="Homme"/>
    <n v="11"/>
  </r>
  <r>
    <s v="191014-018a"/>
    <x v="2"/>
    <x v="14"/>
    <d v="2019-10-14T00:00:00"/>
    <x v="9"/>
    <x v="23"/>
    <s v="DPJ/CAFE"/>
    <s v="Danger grave et immédiat"/>
    <s v="Oui"/>
    <n v="33"/>
    <s v="Homme"/>
    <n v="13"/>
  </r>
  <r>
    <s v="191010-033"/>
    <x v="2"/>
    <x v="14"/>
    <d v="2019-10-10T00:00:00"/>
    <x v="126"/>
    <x v="101"/>
    <s v="DPJ/CAFE"/>
    <s v="P.38 (non-consentant)"/>
    <s v="Oui"/>
    <n v="44"/>
    <s v="Femme"/>
    <n v="17"/>
  </r>
  <r>
    <s v="190929-009"/>
    <x v="2"/>
    <x v="14"/>
    <d v="2019-09-29T00:00:00"/>
    <x v="186"/>
    <x v="162"/>
    <s v="CCPSHRR"/>
    <s v="Danger modéré"/>
    <s v="Non"/>
    <m/>
    <s v="Femme"/>
    <n v="39"/>
  </r>
  <r>
    <s v="190929-019"/>
    <x v="2"/>
    <x v="14"/>
    <d v="2019-09-29T00:00:00"/>
    <x v="186"/>
    <x v="442"/>
    <s v="CCPSHRR"/>
    <s v="Tentative de suicide"/>
    <s v="Oui"/>
    <n v="35"/>
    <s v="Homme"/>
    <n v="23"/>
  </r>
  <r>
    <s v="190929-024"/>
    <x v="2"/>
    <x v="14"/>
    <d v="2019-09-29T00:00:00"/>
    <x v="186"/>
    <x v="51"/>
    <s v="ACCÈS"/>
    <s v="Danger modéré"/>
    <s v="Oui"/>
    <m/>
    <s v="Homme"/>
    <n v="19"/>
  </r>
  <r>
    <s v="190927-009"/>
    <x v="2"/>
    <x v="14"/>
    <d v="2019-09-27T00:00:00"/>
    <x v="15"/>
    <x v="443"/>
    <m/>
    <s v="Tentative de suicide"/>
    <s v="Oui"/>
    <n v="20"/>
    <s v="Femme"/>
    <n v="28"/>
  </r>
  <r>
    <s v="190923-019"/>
    <x v="2"/>
    <x v="14"/>
    <d v="2019-09-23T00:00:00"/>
    <x v="208"/>
    <x v="444"/>
    <s v="CCPSHRR"/>
    <s v="Danger faible"/>
    <s v="Non"/>
    <m/>
    <s v="Femme"/>
    <n v="30"/>
  </r>
  <r>
    <s v="190923-033"/>
    <x v="2"/>
    <x v="14"/>
    <d v="2019-09-23T00:00:00"/>
    <x v="208"/>
    <x v="445"/>
    <s v="CCPSHRR"/>
    <s v="Danger faible"/>
    <s v="Non"/>
    <m/>
    <s v="Femme"/>
    <n v="52"/>
  </r>
  <r>
    <s v="190923-033"/>
    <x v="2"/>
    <x v="14"/>
    <d v="2019-09-23T00:00:00"/>
    <x v="208"/>
    <x v="445"/>
    <s v="CCPSHRR"/>
    <s v="Absence de danger"/>
    <s v="Non"/>
    <m/>
    <s v="Femme"/>
    <n v="16"/>
  </r>
  <r>
    <s v="190918-021"/>
    <x v="2"/>
    <x v="14"/>
    <d v="2019-09-18T00:00:00"/>
    <x v="37"/>
    <x v="192"/>
    <s v="CCPSHRR"/>
    <s v="Danger faible"/>
    <s v="Non"/>
    <m/>
    <s v="Homme"/>
    <n v="23"/>
  </r>
  <r>
    <s v="190917-002"/>
    <x v="2"/>
    <x v="14"/>
    <d v="2019-09-17T00:00:00"/>
    <x v="313"/>
    <x v="446"/>
    <s v="DPJ/CAFE"/>
    <s v="Absence de danger"/>
    <s v="Non"/>
    <m/>
    <s v="Homme"/>
    <n v="16"/>
  </r>
  <r>
    <s v="190916-024"/>
    <x v="2"/>
    <x v="14"/>
    <d v="2019-09-16T00:00:00"/>
    <x v="128"/>
    <x v="447"/>
    <m/>
    <s v="Tentative de suicide"/>
    <s v="Oui"/>
    <n v="22"/>
    <s v="Femme"/>
    <n v="40"/>
  </r>
  <r>
    <s v="190916-028"/>
    <x v="2"/>
    <x v="14"/>
    <d v="2019-09-16T00:00:00"/>
    <x v="128"/>
    <x v="401"/>
    <m/>
    <s v="Tentative de suicide"/>
    <s v="Oui"/>
    <n v="39"/>
    <s v="Femme"/>
    <n v="14"/>
  </r>
  <r>
    <s v="190914-026"/>
    <x v="2"/>
    <x v="14"/>
    <d v="2019-09-14T00:00:00"/>
    <x v="290"/>
    <x v="241"/>
    <s v="CCPSHRR"/>
    <s v="Danger modéré"/>
    <s v="Non"/>
    <m/>
    <s v="Femme"/>
    <n v="33"/>
  </r>
  <r>
    <s v="190913-008"/>
    <x v="2"/>
    <x v="14"/>
    <d v="2019-09-13T00:00:00"/>
    <x v="291"/>
    <x v="448"/>
    <s v="CCPSHRR"/>
    <s v="Danger faible"/>
    <s v="Non"/>
    <m/>
    <s v="Homme"/>
    <n v="25"/>
  </r>
  <r>
    <s v="190909-029"/>
    <x v="2"/>
    <x v="14"/>
    <d v="2019-09-09T00:00:00"/>
    <x v="17"/>
    <x v="160"/>
    <m/>
    <s v="Tentative de suicide"/>
    <s v="Oui"/>
    <n v="30"/>
    <s v="Homme"/>
    <n v="34"/>
  </r>
  <r>
    <s v="190907-013"/>
    <x v="2"/>
    <x v="14"/>
    <d v="2019-09-07T00:00:00"/>
    <x v="189"/>
    <x v="330"/>
    <s v="CCPSHRR"/>
    <s v="P.38 (non-consentant)"/>
    <s v="Oui"/>
    <n v="43"/>
    <s v="Femme"/>
    <n v="44"/>
  </r>
  <r>
    <s v="190906-001"/>
    <x v="2"/>
    <x v="14"/>
    <d v="2019-09-06T00:00:00"/>
    <x v="293"/>
    <x v="449"/>
    <m/>
    <s v="Danger grave et immédiat"/>
    <s v="Oui"/>
    <n v="31"/>
    <s v="Femme"/>
    <n v="65"/>
  </r>
  <r>
    <s v="190903-053"/>
    <x v="2"/>
    <x v="14"/>
    <d v="2019-09-03T00:00:00"/>
    <x v="34"/>
    <x v="450"/>
    <s v="CCPSHRR"/>
    <s v="P.38 (non-consentant)"/>
    <s v="Oui"/>
    <n v="94"/>
    <s v="Femme"/>
    <n v="34"/>
  </r>
  <r>
    <s v="190902-001"/>
    <x v="2"/>
    <x v="14"/>
    <d v="2019-09-02T00:00:00"/>
    <x v="74"/>
    <x v="451"/>
    <s v="CCPSHRR"/>
    <s v="Danger faible"/>
    <s v="Non"/>
    <m/>
    <s v="Homme"/>
    <n v="24"/>
  </r>
  <r>
    <s v="190902-009"/>
    <x v="2"/>
    <x v="14"/>
    <d v="2019-09-02T00:00:00"/>
    <x v="74"/>
    <x v="452"/>
    <s v="CCPSHRR"/>
    <s v="Danger faible"/>
    <s v="Non"/>
    <m/>
    <s v="Homme"/>
    <n v="53"/>
  </r>
  <r>
    <s v="190901-030"/>
    <x v="2"/>
    <x v="14"/>
    <d v="2019-09-01T00:00:00"/>
    <x v="75"/>
    <x v="81"/>
    <m/>
    <s v="P.38 (non-consentant)"/>
    <s v="Oui"/>
    <n v="20"/>
    <s v="Femme"/>
    <n v="25"/>
  </r>
  <r>
    <s v="190831-003"/>
    <x v="2"/>
    <x v="14"/>
    <d v="2019-08-31T00:00:00"/>
    <x v="304"/>
    <x v="453"/>
    <s v="CCPSHRR"/>
    <s v="Danger faible"/>
    <s v="Oui"/>
    <m/>
    <s v="Femme"/>
    <n v="27"/>
  </r>
  <r>
    <s v="190831-006"/>
    <x v="2"/>
    <x v="14"/>
    <d v="2019-08-31T00:00:00"/>
    <x v="304"/>
    <x v="454"/>
    <s v="CCPSHRR"/>
    <s v="Danger faible"/>
    <s v="Non"/>
    <m/>
    <s v="Homme"/>
    <n v="35"/>
  </r>
  <r>
    <s v="190830-032"/>
    <x v="2"/>
    <x v="14"/>
    <d v="2019-08-30T00:00:00"/>
    <x v="33"/>
    <x v="47"/>
    <m/>
    <s v="Tentative de suicide"/>
    <s v="Oui"/>
    <n v="17"/>
    <s v="Homme"/>
    <n v="27"/>
  </r>
  <r>
    <s v="190824-016"/>
    <x v="2"/>
    <x v="14"/>
    <d v="2019-08-24T00:00:00"/>
    <x v="18"/>
    <x v="455"/>
    <s v="DPJ/CAFE"/>
    <s v="P.38 (non-consentant)"/>
    <s v="Oui"/>
    <n v="35"/>
    <s v="Femme"/>
    <n v="55"/>
  </r>
  <r>
    <s v="190824-016"/>
    <x v="2"/>
    <x v="14"/>
    <d v="2019-08-24T00:00:00"/>
    <x v="18"/>
    <x v="455"/>
    <s v="CCPSHRR"/>
    <s v="P.38 (non-consentant)"/>
    <s v="Oui"/>
    <n v="35"/>
    <s v="Femme"/>
    <n v="55"/>
  </r>
  <r>
    <s v="190823-032"/>
    <x v="2"/>
    <x v="14"/>
    <d v="2019-08-23T00:00:00"/>
    <x v="77"/>
    <x v="456"/>
    <s v="CCPSHRR"/>
    <s v="Danger faible"/>
    <s v="Non"/>
    <m/>
    <s v="Femme"/>
    <n v="48"/>
  </r>
  <r>
    <s v="190823-030"/>
    <x v="2"/>
    <x v="14"/>
    <d v="2019-08-23T00:00:00"/>
    <x v="77"/>
    <x v="457"/>
    <s v="DPJ/CAFE"/>
    <s v="Danger faible"/>
    <s v="Non"/>
    <m/>
    <s v="Homme"/>
    <n v="10"/>
  </r>
  <r>
    <s v="190820-035"/>
    <x v="2"/>
    <x v="14"/>
    <d v="2019-08-20T00:00:00"/>
    <x v="148"/>
    <x v="76"/>
    <s v="DIVERS"/>
    <s v="Danger faible"/>
    <s v="Non"/>
    <m/>
    <s v="Homme"/>
    <n v="21"/>
  </r>
  <r>
    <s v="190818-019"/>
    <x v="2"/>
    <x v="14"/>
    <d v="2019-08-18T00:00:00"/>
    <x v="193"/>
    <x v="221"/>
    <m/>
    <s v="Danger modéré"/>
    <s v="Oui"/>
    <m/>
    <s v="Femme"/>
    <n v="42"/>
  </r>
  <r>
    <s v="190817-04"/>
    <x v="2"/>
    <x v="14"/>
    <d v="2019-08-17T00:00:00"/>
    <x v="314"/>
    <x v="458"/>
    <m/>
    <s v="Tentative de suicide"/>
    <s v="Oui"/>
    <n v="40"/>
    <s v="Femme"/>
    <n v="41"/>
  </r>
  <r>
    <s v="190816-001"/>
    <x v="2"/>
    <x v="14"/>
    <d v="2019-08-16T00:00:00"/>
    <x v="234"/>
    <x v="73"/>
    <m/>
    <s v="Tentative de suicide"/>
    <s v="Oui"/>
    <m/>
    <s v="Homme"/>
    <n v="56"/>
  </r>
  <r>
    <s v="190816-018"/>
    <x v="2"/>
    <x v="14"/>
    <d v="2019-08-16T00:00:00"/>
    <x v="234"/>
    <x v="459"/>
    <s v="DPJ/CAFE"/>
    <s v="P.38 (non-consentant)"/>
    <s v="Oui"/>
    <m/>
    <s v="Homme"/>
    <n v="7"/>
  </r>
  <r>
    <s v="190810-010"/>
    <x v="2"/>
    <x v="14"/>
    <d v="2019-08-10T00:00:00"/>
    <x v="137"/>
    <x v="45"/>
    <m/>
    <s v="Danger grave mais non immédiat"/>
    <s v="Oui"/>
    <n v="20"/>
    <s v="Homme"/>
    <n v="45"/>
  </r>
  <r>
    <s v="190807-004"/>
    <x v="2"/>
    <x v="14"/>
    <d v="2019-08-07T00:00:00"/>
    <x v="30"/>
    <x v="177"/>
    <m/>
    <s v="P.38 (non-consentant)"/>
    <s v="Oui"/>
    <n v="26"/>
    <s v="Femme"/>
    <n v="28"/>
  </r>
  <r>
    <s v="190807-034"/>
    <x v="2"/>
    <x v="14"/>
    <d v="2019-08-07T00:00:00"/>
    <x v="30"/>
    <x v="83"/>
    <m/>
    <s v="Tentative de suicide"/>
    <s v="Oui"/>
    <n v="24"/>
    <s v="Femme"/>
    <n v="48"/>
  </r>
  <r>
    <s v="190806-002"/>
    <x v="2"/>
    <x v="14"/>
    <d v="2019-08-06T00:00:00"/>
    <x v="21"/>
    <x v="396"/>
    <s v="CCPSHRR"/>
    <s v="P.38 (non-consentant)"/>
    <s v="Oui"/>
    <n v="26"/>
    <s v="Homme"/>
    <n v="21"/>
  </r>
  <r>
    <s v="190806-028"/>
    <x v="2"/>
    <x v="14"/>
    <d v="2019-08-06T00:00:00"/>
    <x v="21"/>
    <x v="128"/>
    <s v="DPJ/CAFE"/>
    <s v="P.38 (non-consentant)"/>
    <s v="Oui"/>
    <n v="30"/>
    <s v="Homme"/>
    <n v="8"/>
  </r>
  <r>
    <s v="190803-021"/>
    <x v="2"/>
    <x v="14"/>
    <d v="2019-08-03T00:00:00"/>
    <x v="22"/>
    <x v="14"/>
    <s v="CCPSHRR"/>
    <s v="Absence de danger"/>
    <s v="Non"/>
    <m/>
    <s v="Homme"/>
    <n v="18"/>
  </r>
  <r>
    <s v="190731-019"/>
    <x v="2"/>
    <x v="14"/>
    <d v="2019-07-31T00:00:00"/>
    <x v="81"/>
    <x v="460"/>
    <m/>
    <s v="Tentative de suicide"/>
    <s v="Oui"/>
    <n v="20"/>
    <s v="Homme"/>
    <n v="16"/>
  </r>
  <r>
    <s v="190729-010"/>
    <x v="2"/>
    <x v="14"/>
    <d v="2019-07-29T00:00:00"/>
    <x v="283"/>
    <x v="15"/>
    <m/>
    <s v="Danger modéré"/>
    <s v="Oui"/>
    <n v="59"/>
    <s v="Homme"/>
    <n v="23"/>
  </r>
  <r>
    <s v="190727-003"/>
    <x v="2"/>
    <x v="14"/>
    <d v="2019-07-27T00:00:00"/>
    <x v="145"/>
    <x v="461"/>
    <s v="ACCÈS"/>
    <s v="P.38 (non-consentant)"/>
    <s v="Oui"/>
    <n v="26"/>
    <s v="Homme"/>
    <n v="34"/>
  </r>
  <r>
    <s v="190726-003"/>
    <x v="2"/>
    <x v="14"/>
    <d v="2019-07-26T00:00:00"/>
    <x v="23"/>
    <x v="462"/>
    <m/>
    <s v="Tentative de suicide"/>
    <s v="Oui"/>
    <n v="9"/>
    <s v="Femme"/>
    <n v="49"/>
  </r>
  <r>
    <s v="190725-025"/>
    <x v="2"/>
    <x v="14"/>
    <d v="2019-07-25T00:00:00"/>
    <x v="144"/>
    <x v="463"/>
    <s v="CCPSHRR"/>
    <s v="Danger faible"/>
    <s v="Non"/>
    <m/>
    <s v="Femme"/>
    <n v="27"/>
  </r>
  <r>
    <s v="190719-007"/>
    <x v="2"/>
    <x v="14"/>
    <d v="2019-07-18T00:00:00"/>
    <x v="300"/>
    <x v="383"/>
    <s v="CCPSHRR"/>
    <m/>
    <s v="Non"/>
    <m/>
    <s v="Femme"/>
    <n v="60"/>
  </r>
  <r>
    <s v="190717-040"/>
    <x v="2"/>
    <x v="14"/>
    <d v="2019-07-17T00:00:00"/>
    <x v="142"/>
    <x v="464"/>
    <s v="ACCÈS"/>
    <s v="Danger faible"/>
    <s v="Non"/>
    <m/>
    <s v="Homme"/>
    <n v="34"/>
  </r>
  <r>
    <s v="190717-026"/>
    <x v="2"/>
    <x v="14"/>
    <d v="2019-07-17T00:00:00"/>
    <x v="142"/>
    <x v="213"/>
    <s v="CCPSHRR"/>
    <s v="Danger faible"/>
    <s v="Non"/>
    <m/>
    <s v="Homme"/>
    <n v="45"/>
  </r>
  <r>
    <s v="190712-031A"/>
    <x v="2"/>
    <x v="14"/>
    <d v="2019-07-12T00:00:00"/>
    <x v="143"/>
    <x v="465"/>
    <s v="CCPSHRR"/>
    <s v="Absence de danger"/>
    <s v="Non"/>
    <m/>
    <s v="Homme"/>
    <n v="32"/>
  </r>
  <r>
    <s v="190711-036a"/>
    <x v="2"/>
    <x v="14"/>
    <d v="2019-07-11T00:00:00"/>
    <x v="237"/>
    <x v="315"/>
    <s v="CCPSHRR"/>
    <s v="Danger faible"/>
    <s v="Non"/>
    <m/>
    <s v="Femme"/>
    <n v="61"/>
  </r>
  <r>
    <s v="190707-003"/>
    <x v="2"/>
    <x v="14"/>
    <d v="2019-07-07T00:00:00"/>
    <x v="315"/>
    <x v="466"/>
    <s v="ACCÈS"/>
    <s v="Danger faible"/>
    <s v="Non"/>
    <m/>
    <s v="Femme"/>
    <n v="26"/>
  </r>
  <r>
    <s v="190707-002"/>
    <x v="2"/>
    <x v="14"/>
    <d v="2019-07-07T00:00:00"/>
    <x v="315"/>
    <x v="402"/>
    <s v="CCPSHRR"/>
    <s v="Absence de danger"/>
    <s v="Non"/>
    <m/>
    <s v="Homme"/>
    <n v="22"/>
  </r>
  <r>
    <s v="190706-016"/>
    <x v="2"/>
    <x v="14"/>
    <d v="2019-07-06T00:00:00"/>
    <x v="86"/>
    <x v="467"/>
    <s v="DPJ/CAFE"/>
    <s v="P.38 (non-consentant)"/>
    <s v="Oui"/>
    <n v="45"/>
    <s v="Femme"/>
    <n v="13"/>
  </r>
  <r>
    <s v="190705-010"/>
    <x v="2"/>
    <x v="14"/>
    <d v="2019-07-05T00:00:00"/>
    <x v="84"/>
    <x v="22"/>
    <s v="DIVERS"/>
    <s v="Danger modéré"/>
    <s v="Oui"/>
    <m/>
    <s v="Homme"/>
    <n v="21"/>
  </r>
  <r>
    <s v="190627-009"/>
    <x v="2"/>
    <x v="14"/>
    <d v="2019-06-27T00:00:00"/>
    <x v="316"/>
    <x v="468"/>
    <s v="CCPSHRR"/>
    <s v="Absence de danger"/>
    <s v="Non"/>
    <m/>
    <s v="Femme"/>
    <n v="60"/>
  </r>
  <r>
    <s v="190626-032"/>
    <x v="2"/>
    <x v="14"/>
    <d v="2019-06-26T00:00:00"/>
    <x v="28"/>
    <x v="59"/>
    <m/>
    <s v="Tentative de suicide"/>
    <s v="Oui"/>
    <n v="22"/>
    <s v="Femme"/>
    <n v="32"/>
  </r>
  <r>
    <s v="190622-028"/>
    <x v="2"/>
    <x v="14"/>
    <d v="2019-06-22T00:00:00"/>
    <x v="139"/>
    <x v="156"/>
    <m/>
    <s v="P.38 (non-consentant)"/>
    <s v="Oui"/>
    <n v="10"/>
    <s v="Femme"/>
    <n v="23"/>
  </r>
  <r>
    <s v="190620-029"/>
    <x v="2"/>
    <x v="14"/>
    <d v="2019-06-20T00:00:00"/>
    <x v="138"/>
    <x v="469"/>
    <s v="CCPSHRR"/>
    <s v="Danger faible"/>
    <s v="Non"/>
    <m/>
    <s v="Homme"/>
    <n v="20"/>
  </r>
  <r>
    <s v="190618-007"/>
    <x v="2"/>
    <x v="14"/>
    <d v="2019-06-18T00:00:00"/>
    <x v="317"/>
    <x v="15"/>
    <m/>
    <s v="P.38 (non-consentant)"/>
    <s v="Oui"/>
    <n v="30"/>
    <s v="Homme"/>
    <n v="47"/>
  </r>
  <r>
    <s v="190611-048"/>
    <x v="2"/>
    <x v="14"/>
    <d v="2019-06-11T00:00:00"/>
    <x v="241"/>
    <x v="211"/>
    <s v="DPJ/CAFE"/>
    <s v="Danger grave mais non immédiat"/>
    <s v="Oui"/>
    <n v="31"/>
    <s v="Homme"/>
    <n v="16"/>
  </r>
  <r>
    <s v="190609-031"/>
    <x v="2"/>
    <x v="14"/>
    <d v="2019-06-09T00:00:00"/>
    <x v="318"/>
    <x v="88"/>
    <m/>
    <s v="P.38 (non-consentant)"/>
    <s v="Oui"/>
    <n v="12"/>
    <s v="Homme"/>
    <n v="17"/>
  </r>
  <r>
    <s v="190531-017"/>
    <x v="2"/>
    <x v="14"/>
    <d v="2019-05-31T00:00:00"/>
    <x v="88"/>
    <x v="262"/>
    <m/>
    <s v="Tentative de suicide"/>
    <s v="Oui"/>
    <n v="23"/>
    <s v="Homme"/>
    <n v="72"/>
  </r>
  <r>
    <s v="190531-023"/>
    <x v="2"/>
    <x v="14"/>
    <d v="2019-05-31T00:00:00"/>
    <x v="88"/>
    <x v="452"/>
    <s v="DPJ/CAFE"/>
    <s v="Danger faible"/>
    <s v="Non"/>
    <m/>
    <s v="Homme"/>
    <n v="17"/>
  </r>
  <r>
    <s v="190531-031"/>
    <x v="2"/>
    <x v="14"/>
    <d v="2019-05-31T00:00:00"/>
    <x v="88"/>
    <x v="450"/>
    <s v="CCPSHRR"/>
    <s v="Danger faible"/>
    <s v="Non"/>
    <m/>
    <s v="Homme"/>
    <n v="48"/>
  </r>
  <r>
    <s v="190529-020"/>
    <x v="2"/>
    <x v="14"/>
    <d v="2019-05-29T00:00:00"/>
    <x v="305"/>
    <x v="260"/>
    <s v="CCPSHRR"/>
    <s v="Danger grave et immédiat"/>
    <s v="Oui"/>
    <n v="29"/>
    <s v="Femme"/>
    <n v="60"/>
  </r>
  <r>
    <s v="190529- 024"/>
    <x v="2"/>
    <x v="14"/>
    <d v="2019-05-29T00:00:00"/>
    <x v="305"/>
    <x v="73"/>
    <s v="CCPSHRR"/>
    <s v="Danger grave mais non immédiat"/>
    <s v="Non"/>
    <m/>
    <s v="Homme"/>
    <n v="27"/>
  </r>
  <r>
    <s v="190523-025"/>
    <x v="2"/>
    <x v="14"/>
    <d v="2019-05-23T00:00:00"/>
    <x v="151"/>
    <x v="232"/>
    <s v="CCPSHRR"/>
    <s v="Absence de danger"/>
    <s v="Non"/>
    <m/>
    <s v="Femme"/>
    <n v="30"/>
  </r>
  <r>
    <s v="190521-019"/>
    <x v="2"/>
    <x v="14"/>
    <d v="2019-05-21T00:00:00"/>
    <x v="73"/>
    <x v="470"/>
    <s v="CCPSHRR"/>
    <s v="Tentative de suicide"/>
    <s v="Oui"/>
    <n v="24"/>
    <s v="Femme"/>
    <n v="72"/>
  </r>
  <r>
    <s v="190519-020A"/>
    <x v="2"/>
    <x v="14"/>
    <d v="2019-05-19T00:00:00"/>
    <x v="204"/>
    <x v="65"/>
    <s v="DPJ/CAFE"/>
    <m/>
    <s v="Non"/>
    <m/>
    <s v="Homme"/>
    <n v="16"/>
  </r>
  <r>
    <s v="190513-021"/>
    <x v="2"/>
    <x v="14"/>
    <d v="2019-05-13T00:00:00"/>
    <x v="319"/>
    <x v="471"/>
    <m/>
    <s v="Tentative de suicide"/>
    <s v="Oui"/>
    <n v="13"/>
    <s v="Femme"/>
    <n v="87"/>
  </r>
  <r>
    <s v="190509-024"/>
    <x v="2"/>
    <x v="14"/>
    <d v="2019-05-09T00:00:00"/>
    <x v="90"/>
    <x v="12"/>
    <s v="CCPSHRR"/>
    <s v="P.38 (non-consentant)"/>
    <s v="Oui"/>
    <n v="20"/>
    <s v="Femme"/>
    <n v="60"/>
  </r>
  <r>
    <s v="190505-018"/>
    <x v="2"/>
    <x v="14"/>
    <d v="2019-05-05T00:00:00"/>
    <x v="206"/>
    <x v="162"/>
    <s v="DPJ/CAFE"/>
    <s v="Absence de danger"/>
    <s v="Non"/>
    <m/>
    <s v="Homme"/>
    <n v="14"/>
  </r>
  <r>
    <s v="190501-032"/>
    <x v="2"/>
    <x v="14"/>
    <d v="2019-05-01T00:00:00"/>
    <x v="295"/>
    <x v="81"/>
    <m/>
    <s v="Tentative de suicide"/>
    <s v="Oui"/>
    <n v="30"/>
    <s v="Femme"/>
    <n v="17"/>
  </r>
  <r>
    <s v="190424-019"/>
    <x v="2"/>
    <x v="14"/>
    <d v="2019-04-24T00:00:00"/>
    <x v="320"/>
    <x v="73"/>
    <m/>
    <s v="P.38 (non-consentant)"/>
    <s v="Oui"/>
    <n v="55"/>
    <s v="Femme"/>
    <n v="60"/>
  </r>
  <r>
    <s v="190423-030A"/>
    <x v="2"/>
    <x v="14"/>
    <d v="2019-04-23T00:00:00"/>
    <x v="93"/>
    <x v="21"/>
    <s v="CCPSHRR"/>
    <s v="Danger faible"/>
    <s v="Non"/>
    <m/>
    <s v="Femme"/>
    <n v="20"/>
  </r>
  <r>
    <s v="190419-001"/>
    <x v="2"/>
    <x v="14"/>
    <d v="2019-04-19T00:00:00"/>
    <x v="257"/>
    <x v="472"/>
    <s v="CCPSHRR"/>
    <s v="Danger modéré"/>
    <s v="Non"/>
    <m/>
    <s v="Femme"/>
    <n v="60"/>
  </r>
  <r>
    <s v="190418-018"/>
    <x v="2"/>
    <x v="14"/>
    <d v="2019-04-18T00:00:00"/>
    <x v="16"/>
    <x v="45"/>
    <m/>
    <s v="Tentative de suicide"/>
    <s v="Oui"/>
    <n v="33"/>
    <s v="Homme"/>
    <n v="17"/>
  </r>
  <r>
    <s v="190417-028"/>
    <x v="2"/>
    <x v="14"/>
    <d v="2019-04-17T00:00:00"/>
    <x v="94"/>
    <x v="270"/>
    <s v="CCPSHRR"/>
    <s v="Danger faible"/>
    <s v="Non"/>
    <m/>
    <s v="Homme"/>
    <n v="64"/>
  </r>
  <r>
    <s v="190414-001"/>
    <x v="2"/>
    <x v="14"/>
    <d v="2019-04-14T00:00:00"/>
    <x v="321"/>
    <x v="473"/>
    <s v="CCPSHRR"/>
    <s v="Danger faible"/>
    <s v="Non"/>
    <m/>
    <s v="Femme"/>
    <n v="43"/>
  </r>
  <r>
    <s v="190412-003"/>
    <x v="2"/>
    <x v="14"/>
    <d v="2019-04-12T00:00:00"/>
    <x v="160"/>
    <x v="474"/>
    <s v="DPJ/CAFE"/>
    <s v="P.38 (non-consentant)"/>
    <s v="Oui"/>
    <n v="65"/>
    <s v="Homme"/>
    <n v="13"/>
  </r>
  <r>
    <s v="190410-023"/>
    <x v="2"/>
    <x v="14"/>
    <d v="2019-04-10T00:00:00"/>
    <x v="209"/>
    <x v="475"/>
    <s v="CCPSHRR"/>
    <s v="Absence de danger"/>
    <s v="Non"/>
    <m/>
    <s v="Homme"/>
    <n v="45"/>
  </r>
  <r>
    <s v="190409-010"/>
    <x v="2"/>
    <x v="14"/>
    <d v="2019-04-09T00:00:00"/>
    <x v="12"/>
    <x v="53"/>
    <s v="CCPSHRR"/>
    <s v="P.38 (non-consentant)"/>
    <s v="Oui"/>
    <n v="29"/>
    <s v="Homme"/>
    <n v="53"/>
  </r>
  <r>
    <s v="190405-023"/>
    <x v="2"/>
    <x v="14"/>
    <d v="2019-04-05T00:00:00"/>
    <x v="184"/>
    <x v="246"/>
    <s v="CCPSHRR"/>
    <s v="Danger faible"/>
    <s v="Non"/>
    <m/>
    <s v="Femme"/>
    <n v="60"/>
  </r>
  <r>
    <s v="190404-013"/>
    <x v="2"/>
    <x v="14"/>
    <d v="2019-04-04T00:00:00"/>
    <x v="322"/>
    <x v="476"/>
    <m/>
    <s v="Tentative de suicide"/>
    <s v="Oui"/>
    <n v="35"/>
    <s v="Femme"/>
    <n v="22"/>
  </r>
  <r>
    <s v="190403-020"/>
    <x v="2"/>
    <x v="14"/>
    <d v="2019-04-03T00:00:00"/>
    <x v="248"/>
    <x v="280"/>
    <m/>
    <s v="P.38 (non-consentant)"/>
    <s v="Oui"/>
    <n v="11"/>
    <s v="Homme"/>
    <n v="53"/>
  </r>
  <r>
    <s v="190403-028"/>
    <x v="2"/>
    <x v="14"/>
    <d v="2019-04-03T00:00:00"/>
    <x v="248"/>
    <x v="477"/>
    <s v="CCPSHRR"/>
    <s v="Danger faible"/>
    <s v="Non"/>
    <m/>
    <s v="Homme"/>
    <n v="74"/>
  </r>
  <r>
    <s v="190329-008"/>
    <x v="2"/>
    <x v="14"/>
    <d v="2019-03-29T00:00:00"/>
    <x v="250"/>
    <x v="478"/>
    <s v="CCPSHRR"/>
    <s v="Absence de danger"/>
    <s v="Non"/>
    <m/>
    <s v="Femme"/>
    <n v="36"/>
  </r>
  <r>
    <s v="190329-016"/>
    <x v="2"/>
    <x v="14"/>
    <d v="2019-03-29T00:00:00"/>
    <x v="250"/>
    <x v="479"/>
    <s v="DPJ/CAFE"/>
    <s v="P.38 (non-consentant)"/>
    <s v="Non"/>
    <m/>
    <s v="Femme"/>
    <n v="13"/>
  </r>
  <r>
    <s v="190329-021"/>
    <x v="2"/>
    <x v="14"/>
    <d v="2019-03-29T00:00:00"/>
    <x v="250"/>
    <x v="169"/>
    <s v="DPJ/CAFE"/>
    <s v="P.38 (non-consentant)"/>
    <s v="Oui"/>
    <n v="34"/>
    <s v="Femme"/>
    <n v="13"/>
  </r>
  <r>
    <s v="190328-033"/>
    <x v="2"/>
    <x v="14"/>
    <d v="2019-03-28T00:00:00"/>
    <x v="164"/>
    <x v="480"/>
    <s v="CCPSHRR"/>
    <s v="Danger faible"/>
    <s v="Non"/>
    <m/>
    <s v="Femme"/>
    <n v="36"/>
  </r>
  <r>
    <s v="190327-018"/>
    <x v="2"/>
    <x v="14"/>
    <d v="2019-03-27T00:00:00"/>
    <x v="121"/>
    <x v="339"/>
    <s v="DIVERS"/>
    <s v="Danger faible"/>
    <s v="Non"/>
    <m/>
    <s v="Femme"/>
    <n v="36"/>
  </r>
  <r>
    <s v="190327-021"/>
    <x v="2"/>
    <x v="14"/>
    <d v="2019-03-27T00:00:00"/>
    <x v="121"/>
    <x v="76"/>
    <s v="CCPSHRR"/>
    <s v="Danger faible"/>
    <s v="Non"/>
    <m/>
    <s v="Homme"/>
    <n v="57"/>
  </r>
  <r>
    <s v="190326-018"/>
    <x v="2"/>
    <x v="14"/>
    <d v="2019-03-26T00:00:00"/>
    <x v="306"/>
    <x v="481"/>
    <s v="CCPSHRR"/>
    <s v="Danger faible"/>
    <s v="Non"/>
    <m/>
    <s v="Femme"/>
    <n v="60"/>
  </r>
  <r>
    <s v="190326-008"/>
    <x v="2"/>
    <x v="14"/>
    <d v="2019-03-26T00:00:00"/>
    <x v="306"/>
    <x v="80"/>
    <m/>
    <s v="Tentative de suicide"/>
    <s v="Oui"/>
    <n v="20"/>
    <s v="Homme"/>
    <n v="25"/>
  </r>
  <r>
    <s v="190323-030"/>
    <x v="2"/>
    <x v="14"/>
    <d v="2019-03-23T00:00:00"/>
    <x v="165"/>
    <x v="30"/>
    <s v="CCPSHRR"/>
    <s v="Danger faible"/>
    <s v="Non"/>
    <m/>
    <s v="Femme"/>
    <n v="20"/>
  </r>
  <r>
    <s v="190322-004"/>
    <x v="2"/>
    <x v="14"/>
    <d v="2019-03-22T00:00:00"/>
    <x v="211"/>
    <x v="37"/>
    <s v="CCPSHRR"/>
    <s v="P.38 (non-consentant)"/>
    <s v="Oui"/>
    <n v="60"/>
    <s v="Femme"/>
    <n v="60"/>
  </r>
  <r>
    <s v="190322-022"/>
    <x v="2"/>
    <x v="14"/>
    <d v="2019-03-22T00:00:00"/>
    <x v="211"/>
    <x v="191"/>
    <s v="CCPSHRR"/>
    <s v="Danger faible"/>
    <s v="Non"/>
    <m/>
    <s v="Femme"/>
    <n v="18"/>
  </r>
  <r>
    <s v="190322-024"/>
    <x v="2"/>
    <x v="14"/>
    <d v="2019-03-22T00:00:00"/>
    <x v="211"/>
    <x v="76"/>
    <s v="CCPSHRR"/>
    <s v="Danger faible"/>
    <s v="Non"/>
    <m/>
    <s v="Homme"/>
    <n v="73"/>
  </r>
  <r>
    <s v="190315-027"/>
    <x v="2"/>
    <x v="14"/>
    <d v="2019-03-15T00:00:00"/>
    <x v="64"/>
    <x v="482"/>
    <s v="CCPSHRR"/>
    <s v="Danger faible"/>
    <s v="Non"/>
    <m/>
    <s v="Femme"/>
    <n v="13"/>
  </r>
  <r>
    <s v="190311-007"/>
    <x v="2"/>
    <x v="14"/>
    <d v="2019-03-11T00:00:00"/>
    <x v="276"/>
    <x v="236"/>
    <m/>
    <s v="Tentative de suicide"/>
    <s v="Oui"/>
    <n v="30"/>
    <s v="Femme"/>
    <n v="18"/>
  </r>
  <r>
    <s v="190305-029"/>
    <x v="2"/>
    <x v="14"/>
    <d v="2019-03-06T00:00:00"/>
    <x v="111"/>
    <x v="483"/>
    <s v="CCPSHRR"/>
    <s v="Danger modéré"/>
    <s v="Oui"/>
    <n v="44"/>
    <s v="Femme"/>
    <n v="18"/>
  </r>
  <r>
    <s v="190304-009"/>
    <x v="2"/>
    <x v="14"/>
    <d v="2019-03-05T00:00:00"/>
    <x v="96"/>
    <x v="459"/>
    <s v="CCPSHRR"/>
    <s v="Danger grave et immédiat"/>
    <s v="Oui"/>
    <n v="47"/>
    <s v="Femme"/>
    <n v="54"/>
  </r>
  <r>
    <s v="190301-013"/>
    <x v="2"/>
    <x v="14"/>
    <d v="2019-03-01T00:00:00"/>
    <x v="98"/>
    <x v="484"/>
    <s v="DIVERS"/>
    <s v="P.38 (non-consentant)"/>
    <s v="Oui"/>
    <n v="29"/>
    <s v="Femme"/>
    <n v="32"/>
  </r>
  <r>
    <s v="190301-020"/>
    <x v="2"/>
    <x v="14"/>
    <d v="2019-03-01T00:00:00"/>
    <x v="98"/>
    <x v="71"/>
    <m/>
    <s v="Tentative de suicide"/>
    <s v="Oui"/>
    <n v="62"/>
    <s v="Femme"/>
    <n v="29"/>
  </r>
  <r>
    <s v="190227-036"/>
    <x v="2"/>
    <x v="14"/>
    <d v="2019-02-27T00:00:00"/>
    <x v="218"/>
    <x v="113"/>
    <s v="CCPSHRR"/>
    <s v="Danger grave mais non immédiat"/>
    <s v="Non"/>
    <m/>
    <s v="Femme"/>
    <n v="58"/>
  </r>
  <r>
    <s v="190223-003"/>
    <x v="2"/>
    <x v="14"/>
    <d v="2019-02-23T00:00:00"/>
    <x v="42"/>
    <x v="485"/>
    <s v="ACCÈS"/>
    <s v="Absence de danger"/>
    <s v="Non"/>
    <m/>
    <s v="Femme"/>
    <s v="16???"/>
  </r>
  <r>
    <s v="190209-012"/>
    <x v="2"/>
    <x v="14"/>
    <d v="2019-02-09T00:00:00"/>
    <x v="323"/>
    <x v="486"/>
    <s v="ACCÈS"/>
    <s v="Danger faible"/>
    <s v="Non"/>
    <m/>
    <s v="Homme"/>
    <n v="16"/>
  </r>
  <r>
    <s v="190207-011"/>
    <x v="2"/>
    <x v="14"/>
    <d v="2019-02-07T00:00:00"/>
    <x v="57"/>
    <x v="487"/>
    <s v="ACCÈS"/>
    <s v="Absence de danger"/>
    <s v="Non"/>
    <m/>
    <s v="Homme"/>
    <n v="43"/>
  </r>
  <r>
    <s v="190205-003"/>
    <x v="2"/>
    <x v="14"/>
    <d v="2019-02-05T00:00:00"/>
    <x v="278"/>
    <x v="488"/>
    <s v="CCPSHRR"/>
    <s v="Danger modéré"/>
    <s v="Non"/>
    <m/>
    <s v="Homme"/>
    <n v="56"/>
  </r>
  <r>
    <s v="190204-06"/>
    <x v="2"/>
    <x v="14"/>
    <d v="2019-02-04T00:00:00"/>
    <x v="102"/>
    <x v="243"/>
    <s v="CCPSHRR"/>
    <s v="Danger modéré"/>
    <s v="Non"/>
    <m/>
    <s v="Femme"/>
    <n v="41"/>
  </r>
  <r>
    <s v="190201-009"/>
    <x v="2"/>
    <x v="14"/>
    <d v="2019-02-01T00:00:00"/>
    <x v="175"/>
    <x v="489"/>
    <m/>
    <s v="Tentative de suicide"/>
    <s v="Oui"/>
    <n v="34"/>
    <s v="Homme"/>
    <n v="21"/>
  </r>
  <r>
    <s v="190131-009"/>
    <x v="2"/>
    <x v="14"/>
    <d v="2019-01-31T00:00:00"/>
    <x v="324"/>
    <x v="196"/>
    <s v="CCPSHRR"/>
    <s v="Absence de danger"/>
    <s v="Non"/>
    <m/>
    <s v="Homme"/>
    <n v="25"/>
  </r>
  <r>
    <s v="190131-019"/>
    <x v="2"/>
    <x v="14"/>
    <d v="2019-01-31T00:00:00"/>
    <x v="324"/>
    <x v="490"/>
    <s v="DPJ/CAFE"/>
    <m/>
    <s v="Non"/>
    <m/>
    <s v="Homme"/>
    <n v="12"/>
  </r>
  <r>
    <s v="190127-017"/>
    <x v="2"/>
    <x v="14"/>
    <d v="2019-01-27T00:00:00"/>
    <x v="252"/>
    <x v="491"/>
    <s v="CCPSHRR"/>
    <s v="Danger faible"/>
    <s v="Non"/>
    <m/>
    <s v="Femme"/>
    <n v="41"/>
  </r>
  <r>
    <s v="190122-045"/>
    <x v="2"/>
    <x v="14"/>
    <d v="2019-01-22T00:00:00"/>
    <x v="177"/>
    <x v="434"/>
    <m/>
    <s v="P.38 (non-consentant)"/>
    <s v="Oui"/>
    <n v="85"/>
    <s v="Homme"/>
    <n v="56"/>
  </r>
  <r>
    <s v="190117-002"/>
    <x v="2"/>
    <x v="14"/>
    <d v="2019-01-17T00:00:00"/>
    <x v="298"/>
    <x v="492"/>
    <s v="DPJ/CAFE"/>
    <s v="Danger faible"/>
    <s v="Non"/>
    <m/>
    <s v="Homme"/>
    <n v="8"/>
  </r>
  <r>
    <s v="190110-037"/>
    <x v="2"/>
    <x v="14"/>
    <d v="2019-01-10T00:00:00"/>
    <x v="179"/>
    <x v="493"/>
    <s v="DPJ/CAFE"/>
    <s v="Danger faible"/>
    <s v="Non"/>
    <m/>
    <s v="Femme"/>
    <n v="13"/>
  </r>
  <r>
    <s v="190106-018"/>
    <x v="2"/>
    <x v="14"/>
    <d v="2019-01-06T00:00:00"/>
    <x v="325"/>
    <x v="159"/>
    <s v="CCPSHRR"/>
    <s v="Danger grave et immédiat"/>
    <s v="Oui"/>
    <s v="17 mins"/>
    <s v="Homme"/>
    <n v="19"/>
  </r>
  <r>
    <s v="190102-013"/>
    <x v="2"/>
    <x v="14"/>
    <d v="2019-01-02T00:00:00"/>
    <x v="326"/>
    <x v="494"/>
    <s v="CCPSHRR"/>
    <s v="Danger faible"/>
    <s v="Non"/>
    <m/>
    <s v="Homme"/>
    <n v="68"/>
  </r>
  <r>
    <s v="190101-012"/>
    <x v="2"/>
    <x v="14"/>
    <d v="2019-01-01T00:00:00"/>
    <x v="50"/>
    <x v="495"/>
    <s v="CCPSHRR"/>
    <s v="Danger grave et immédiat"/>
    <s v="Oui"/>
    <s v="16 mins"/>
    <s v="Femme"/>
    <n v="20"/>
  </r>
  <r>
    <s v="191231-003"/>
    <x v="2"/>
    <x v="15"/>
    <d v="2019-12-31T00:00:00"/>
    <x v="220"/>
    <x v="496"/>
    <s v="CCPSHRR"/>
    <s v="Danger faible"/>
    <s v="Non"/>
    <m/>
    <s v="Femme"/>
    <n v="56"/>
  </r>
  <r>
    <s v="191229-018a"/>
    <x v="2"/>
    <x v="15"/>
    <d v="2019-12-29T00:00:00"/>
    <x v="307"/>
    <x v="398"/>
    <s v="CCPSHRR"/>
    <s v="Tentative de suicide"/>
    <s v="Oui"/>
    <n v="17"/>
    <s v="Femme"/>
    <n v="22"/>
  </r>
  <r>
    <s v="191228-013"/>
    <x v="2"/>
    <x v="15"/>
    <d v="2019-12-28T00:00:00"/>
    <x v="53"/>
    <x v="24"/>
    <s v="CCPSHRR"/>
    <s v="Absence de danger"/>
    <s v="Non"/>
    <m/>
    <s v="Homme"/>
    <n v="92"/>
  </r>
  <r>
    <s v="191217-027"/>
    <x v="2"/>
    <x v="15"/>
    <d v="2019-12-17T00:00:00"/>
    <x v="55"/>
    <x v="148"/>
    <s v="ACCÈS"/>
    <s v="P.38 (non-consentant)"/>
    <s v="Oui"/>
    <n v="25"/>
    <s v="Homme"/>
    <n v="21"/>
  </r>
  <r>
    <s v="191129-026"/>
    <x v="2"/>
    <x v="15"/>
    <d v="2019-11-29T00:00:00"/>
    <x v="60"/>
    <x v="71"/>
    <m/>
    <s v="Tentative de suicide"/>
    <s v="Non"/>
    <m/>
    <s v="Femme"/>
    <n v="54"/>
  </r>
  <r>
    <s v="191105-016"/>
    <x v="2"/>
    <x v="15"/>
    <d v="2019-11-05T00:00:00"/>
    <x v="63"/>
    <x v="484"/>
    <s v="ACCÈS"/>
    <s v="Danger faible"/>
    <s v="Non"/>
    <m/>
    <s v="Homme"/>
    <n v="59"/>
  </r>
  <r>
    <s v="191104-039"/>
    <x v="2"/>
    <x v="15"/>
    <d v="2019-11-04T00:00:00"/>
    <x v="7"/>
    <x v="59"/>
    <s v="ACCÈS"/>
    <s v="Danger faible"/>
    <s v="Non"/>
    <m/>
    <s v="Homme"/>
    <n v="40"/>
  </r>
  <r>
    <s v="191102-019"/>
    <x v="2"/>
    <x v="15"/>
    <d v="2019-11-02T00:00:00"/>
    <x v="264"/>
    <x v="497"/>
    <s v="ACCÈS"/>
    <s v="Danger modéré"/>
    <s v="Oui"/>
    <n v="24"/>
    <s v="Femme"/>
    <n v="46"/>
  </r>
  <r>
    <s v="190929-017"/>
    <x v="2"/>
    <x v="15"/>
    <d v="2019-09-29T00:00:00"/>
    <x v="186"/>
    <x v="498"/>
    <s v="CCPSHRR"/>
    <s v="Tentative de suicide"/>
    <s v="Oui"/>
    <n v="59"/>
    <s v="Homme"/>
    <n v="40"/>
  </r>
  <r>
    <s v="190928-018"/>
    <x v="2"/>
    <x v="15"/>
    <d v="2019-09-28T00:00:00"/>
    <x v="67"/>
    <x v="73"/>
    <s v="CCPSHRR"/>
    <s v="Tentative de suicide"/>
    <s v="Oui"/>
    <n v="27"/>
    <s v="Femme"/>
    <n v="85"/>
  </r>
  <r>
    <s v="190908-009"/>
    <x v="2"/>
    <x v="15"/>
    <d v="2019-09-08T00:00:00"/>
    <x v="270"/>
    <x v="200"/>
    <s v="CCPSHRR"/>
    <s v="Danger modéré"/>
    <s v="Non"/>
    <m/>
    <s v="Femme"/>
    <n v="24"/>
  </r>
  <r>
    <s v="190819-022"/>
    <x v="2"/>
    <x v="15"/>
    <d v="2019-08-19T00:00:00"/>
    <x v="32"/>
    <x v="169"/>
    <m/>
    <s v="P.38 (non-consentant)"/>
    <s v="Oui"/>
    <n v="20"/>
    <s v="Homme"/>
    <n v="21"/>
  </r>
  <r>
    <s v="190806-001"/>
    <x v="2"/>
    <x v="15"/>
    <d v="2019-08-06T00:00:00"/>
    <x v="21"/>
    <x v="499"/>
    <m/>
    <s v="P.38 (non-consentant)"/>
    <s v="Oui"/>
    <n v="23"/>
    <s v="Femme"/>
    <n v="87"/>
  </r>
  <r>
    <s v="190730-029a"/>
    <x v="2"/>
    <x v="15"/>
    <d v="2019-07-30T00:00:00"/>
    <x v="327"/>
    <x v="30"/>
    <s v="ACCÈS"/>
    <s v="Danger faible"/>
    <s v="Non"/>
    <m/>
    <s v="Homme"/>
    <n v="37"/>
  </r>
  <r>
    <s v="190704-028"/>
    <x v="2"/>
    <x v="15"/>
    <d v="2019-07-04T00:00:00"/>
    <x v="328"/>
    <x v="250"/>
    <m/>
    <s v="Tentative de suicide"/>
    <s v="Oui"/>
    <m/>
    <s v="Homme"/>
    <n v="85"/>
  </r>
  <r>
    <s v="190621-004"/>
    <x v="2"/>
    <x v="15"/>
    <d v="2019-06-21T00:00:00"/>
    <x v="146"/>
    <x v="500"/>
    <s v="CCPSHRR"/>
    <s v="P.38 (non-consentant)"/>
    <s v="Oui"/>
    <n v="15"/>
    <s v="Femme"/>
    <n v="55"/>
  </r>
  <r>
    <s v="190615-008"/>
    <x v="2"/>
    <x v="15"/>
    <d v="2019-06-15T00:00:00"/>
    <x v="194"/>
    <x v="162"/>
    <s v="ACCÈS"/>
    <s v="P.38 (non-consentant)"/>
    <s v="Oui"/>
    <n v="39"/>
    <s v="Homme"/>
    <n v="61"/>
  </r>
  <r>
    <s v="190603-021B"/>
    <x v="2"/>
    <x v="15"/>
    <d v="2019-06-03T00:00:00"/>
    <x v="272"/>
    <x v="87"/>
    <m/>
    <s v="Tentative de suicide"/>
    <s v="Oui"/>
    <n v="17"/>
    <s v="Homme"/>
    <n v="18"/>
  </r>
  <r>
    <s v="190601-005"/>
    <x v="2"/>
    <x v="15"/>
    <d v="2019-06-01T00:00:00"/>
    <x v="203"/>
    <x v="336"/>
    <m/>
    <s v="Tentative de suicide"/>
    <s v="Oui"/>
    <n v="28"/>
    <s v="Femme"/>
    <n v="47"/>
  </r>
  <r>
    <s v="190511-028"/>
    <x v="2"/>
    <x v="15"/>
    <d v="2019-05-12T00:00:00"/>
    <x v="35"/>
    <x v="192"/>
    <s v="CCPSHRR"/>
    <s v="Danger grave mais non immédiat"/>
    <s v="Non"/>
    <m/>
    <s v="Femme"/>
    <n v="27"/>
  </r>
  <r>
    <s v="190408-016"/>
    <x v="2"/>
    <x v="15"/>
    <d v="2019-04-08T00:00:00"/>
    <x v="11"/>
    <x v="24"/>
    <s v="CCPSHRR"/>
    <s v="Danger faible"/>
    <s v="Non"/>
    <m/>
    <s v="Homme"/>
    <n v="69"/>
  </r>
  <r>
    <s v="190329-027"/>
    <x v="2"/>
    <x v="15"/>
    <d v="2019-03-29T00:00:00"/>
    <x v="250"/>
    <x v="501"/>
    <s v="CCPSHRR"/>
    <s v="Danger faible"/>
    <s v="Non"/>
    <m/>
    <s v="Femme"/>
    <n v="46"/>
  </r>
  <r>
    <s v="190329-009"/>
    <x v="2"/>
    <x v="15"/>
    <d v="2019-03-29T00:00:00"/>
    <x v="250"/>
    <x v="62"/>
    <s v="DPJ/CAFE"/>
    <s v="P.38 (non-consentant)"/>
    <s v="Non"/>
    <m/>
    <s v="Homme"/>
    <n v="17"/>
  </r>
  <r>
    <s v="190317-001"/>
    <x v="2"/>
    <x v="15"/>
    <d v="2019-03-17T00:00:00"/>
    <x v="274"/>
    <x v="11"/>
    <s v="ACCÈS"/>
    <s v="Danger faible"/>
    <s v="Non"/>
    <m/>
    <s v="Femme"/>
    <n v="26"/>
  </r>
  <r>
    <s v="190221-005"/>
    <x v="2"/>
    <x v="15"/>
    <d v="2019-02-21T00:00:00"/>
    <x v="170"/>
    <x v="502"/>
    <m/>
    <m/>
    <s v="Oui"/>
    <n v="105"/>
    <s v="Homme"/>
    <n v="39"/>
  </r>
  <r>
    <s v="190112-020"/>
    <x v="2"/>
    <x v="15"/>
    <d v="2019-01-12T00:00:00"/>
    <x v="178"/>
    <x v="503"/>
    <s v="CCPSHRR"/>
    <s v="Danger modéré"/>
    <s v="Oui"/>
    <s v="25 mins"/>
    <s v="Femme"/>
    <n v="58"/>
  </r>
  <r>
    <s v="190105-013"/>
    <x v="2"/>
    <x v="15"/>
    <d v="2019-01-05T00:00:00"/>
    <x v="285"/>
    <x v="195"/>
    <s v="CCPSHRR"/>
    <s v="Danger faible"/>
    <s v="Non"/>
    <m/>
    <s v="Homme"/>
    <n v="55"/>
  </r>
  <r>
    <s v="190102-002"/>
    <x v="2"/>
    <x v="15"/>
    <d v="2019-01-02T00:00:00"/>
    <x v="326"/>
    <x v="504"/>
    <s v="CCPSHRR"/>
    <s v="Danger faible"/>
    <s v="Non"/>
    <m/>
    <s v="Homme"/>
    <n v="18"/>
  </r>
  <r>
    <s v="191130-008"/>
    <x v="2"/>
    <x v="16"/>
    <d v="2019-11-30T00:00:00"/>
    <x v="309"/>
    <x v="505"/>
    <s v="CCPSHRR"/>
    <s v="Danger faible"/>
    <s v="Non"/>
    <m/>
    <s v="Homme"/>
    <n v="46"/>
  </r>
  <r>
    <s v="191128-039"/>
    <x v="2"/>
    <x v="16"/>
    <d v="2019-11-28T00:00:00"/>
    <x v="182"/>
    <x v="506"/>
    <s v="CCPSHRR"/>
    <s v="Danger faible"/>
    <s v="Non"/>
    <m/>
    <s v="Homme"/>
    <n v="29"/>
  </r>
  <r>
    <s v="191127-001"/>
    <x v="2"/>
    <x v="16"/>
    <d v="2019-11-27T00:00:00"/>
    <x v="303"/>
    <x v="507"/>
    <m/>
    <s v="P.38 (non-consentant)"/>
    <s v="Oui"/>
    <n v="48"/>
    <s v="Femme"/>
    <n v="42"/>
  </r>
  <r>
    <s v="191120-002"/>
    <x v="2"/>
    <x v="16"/>
    <d v="2019-11-20T00:00:00"/>
    <x v="310"/>
    <x v="508"/>
    <s v="ACCÈS"/>
    <s v="Danger modéré"/>
    <s v="Non"/>
    <m/>
    <s v="Femme"/>
    <n v="47"/>
  </r>
  <r>
    <s v="191027-025"/>
    <x v="2"/>
    <x v="16"/>
    <d v="2019-10-27T00:00:00"/>
    <x v="226"/>
    <x v="89"/>
    <s v="CCPSHRR"/>
    <s v="Danger modéré"/>
    <s v="Non"/>
    <m/>
    <s v="Femme"/>
    <n v="37"/>
  </r>
  <r>
    <s v="190708-021"/>
    <x v="2"/>
    <x v="16"/>
    <d v="2019-07-08T00:00:00"/>
    <x v="85"/>
    <x v="213"/>
    <m/>
    <s v="Tentative de suicide"/>
    <s v="Oui"/>
    <m/>
    <s v="Homme"/>
    <n v="16"/>
  </r>
  <r>
    <s v="190702-016"/>
    <x v="2"/>
    <x v="16"/>
    <d v="2019-07-02T00:00:00"/>
    <x v="198"/>
    <x v="181"/>
    <s v="CCPSHRR"/>
    <s v="Absence de danger"/>
    <s v="Non"/>
    <m/>
    <s v="Femme"/>
    <n v="43"/>
  </r>
  <r>
    <s v="190521-012"/>
    <x v="2"/>
    <x v="16"/>
    <d v="2019-05-21T00:00:00"/>
    <x v="73"/>
    <x v="71"/>
    <s v="ACCÈS"/>
    <s v="P.38 (non-consentant)"/>
    <s v="Oui"/>
    <n v="33"/>
    <s v="Homme"/>
    <n v="17"/>
  </r>
  <r>
    <s v="190518-020"/>
    <x v="2"/>
    <x v="16"/>
    <d v="2019-05-18T00:00:00"/>
    <x v="129"/>
    <x v="47"/>
    <s v="DPJ/CAFE"/>
    <s v="Danger faible"/>
    <s v="Non"/>
    <m/>
    <s v="Homme"/>
    <n v="17"/>
  </r>
  <r>
    <s v="190509-037"/>
    <x v="2"/>
    <x v="16"/>
    <d v="2019-05-09T00:00:00"/>
    <x v="90"/>
    <x v="47"/>
    <s v="CCPSHRR"/>
    <s v="Danger faible"/>
    <s v="Oui"/>
    <m/>
    <s v="Homme"/>
    <n v="35"/>
  </r>
  <r>
    <s v="190426-018"/>
    <x v="2"/>
    <x v="16"/>
    <d v="2019-04-26T00:00:00"/>
    <x v="157"/>
    <x v="85"/>
    <m/>
    <s v="Tentative de suicide"/>
    <s v="Oui"/>
    <n v="41"/>
    <s v="Femme"/>
    <n v="44"/>
  </r>
  <r>
    <s v="190421-020"/>
    <x v="2"/>
    <x v="16"/>
    <d v="2019-04-21T00:00:00"/>
    <x v="159"/>
    <x v="509"/>
    <s v="CCPSHRR"/>
    <s v="Danger modéré"/>
    <s v="Non"/>
    <m/>
    <s v="Femme"/>
    <n v="27"/>
  </r>
  <r>
    <s v="190417-008"/>
    <x v="2"/>
    <x v="16"/>
    <d v="2019-04-17T00:00:00"/>
    <x v="94"/>
    <x v="391"/>
    <s v="CCPSHRR"/>
    <s v="Danger faible"/>
    <s v="Non"/>
    <m/>
    <s v="Femme"/>
    <n v="58"/>
  </r>
  <r>
    <s v="190216-017"/>
    <x v="2"/>
    <x v="16"/>
    <d v="2019-02-16T00:00:00"/>
    <x v="329"/>
    <x v="250"/>
    <s v="DPJ/CAFE"/>
    <s v="Danger faible"/>
    <s v="Non"/>
    <m/>
    <s v="Homme"/>
    <n v="18"/>
  </r>
  <r>
    <s v="190130-026"/>
    <x v="2"/>
    <x v="16"/>
    <d v="2019-01-30T00:00:00"/>
    <x v="330"/>
    <x v="450"/>
    <m/>
    <s v="Tentative de suicide"/>
    <s v="Oui"/>
    <n v="104"/>
    <s v="Femme"/>
    <n v="23"/>
  </r>
  <r>
    <s v="190513-026"/>
    <x v="3"/>
    <x v="17"/>
    <d v="2019-05-13T00:00:00"/>
    <x v="319"/>
    <x v="8"/>
    <s v="CCPSHRR"/>
    <s v="Danger grave mais non immédiat"/>
    <s v="Oui"/>
    <n v="22"/>
    <s v="Homme"/>
    <n v="47"/>
  </r>
  <r>
    <s v="190304-010"/>
    <x v="3"/>
    <x v="17"/>
    <d v="2019-03-04T00:00:00"/>
    <x v="97"/>
    <x v="261"/>
    <m/>
    <m/>
    <s v="Oui"/>
    <n v="75"/>
    <s v="Homme"/>
    <n v="21"/>
  </r>
  <r>
    <s v="190225-001"/>
    <x v="3"/>
    <x v="17"/>
    <d v="2019-02-25T00:00:00"/>
    <x v="331"/>
    <x v="186"/>
    <s v="ACCÈS"/>
    <s v="Danger faible"/>
    <s v="Non"/>
    <m/>
    <s v="Homme"/>
    <n v="49"/>
  </r>
  <r>
    <s v="190224-004"/>
    <x v="3"/>
    <x v="17"/>
    <d v="2019-02-24T00:00:00"/>
    <x v="332"/>
    <x v="19"/>
    <s v="CCPSHRR"/>
    <m/>
    <m/>
    <m/>
    <s v="Homme"/>
    <n v="23"/>
  </r>
  <r>
    <s v="190119-018"/>
    <x v="3"/>
    <x v="17"/>
    <d v="2019-01-19T00:00:00"/>
    <x v="279"/>
    <x v="510"/>
    <s v="ACCÈS"/>
    <s v="Danger faible"/>
    <s v="Non"/>
    <m/>
    <s v="Homme"/>
    <n v="19"/>
  </r>
  <r>
    <m/>
    <x v="3"/>
    <x v="17"/>
    <m/>
    <x v="333"/>
    <x v="19"/>
    <m/>
    <m/>
    <m/>
    <m/>
    <m/>
    <m/>
  </r>
  <r>
    <m/>
    <x v="3"/>
    <x v="17"/>
    <m/>
    <x v="333"/>
    <x v="19"/>
    <m/>
    <m/>
    <m/>
    <m/>
    <m/>
    <m/>
  </r>
  <r>
    <m/>
    <x v="3"/>
    <x v="17"/>
    <m/>
    <x v="333"/>
    <x v="19"/>
    <m/>
    <m/>
    <m/>
    <m/>
    <m/>
    <m/>
  </r>
  <r>
    <m/>
    <x v="3"/>
    <x v="17"/>
    <m/>
    <x v="333"/>
    <x v="19"/>
    <m/>
    <m/>
    <m/>
    <m/>
    <m/>
    <m/>
  </r>
  <r>
    <m/>
    <x v="3"/>
    <x v="17"/>
    <m/>
    <x v="333"/>
    <x v="19"/>
    <m/>
    <m/>
    <m/>
    <m/>
    <m/>
    <m/>
  </r>
  <r>
    <m/>
    <x v="3"/>
    <x v="17"/>
    <m/>
    <x v="333"/>
    <x v="19"/>
    <m/>
    <m/>
    <m/>
    <m/>
    <m/>
    <m/>
  </r>
  <r>
    <m/>
    <x v="3"/>
    <x v="17"/>
    <m/>
    <x v="333"/>
    <x v="19"/>
    <m/>
    <m/>
    <m/>
    <m/>
    <m/>
    <m/>
  </r>
  <r>
    <m/>
    <x v="3"/>
    <x v="17"/>
    <m/>
    <x v="333"/>
    <x v="19"/>
    <m/>
    <m/>
    <m/>
    <m/>
    <m/>
    <m/>
  </r>
  <r>
    <m/>
    <x v="3"/>
    <x v="17"/>
    <m/>
    <x v="333"/>
    <x v="19"/>
    <m/>
    <m/>
    <m/>
    <m/>
    <m/>
    <m/>
  </r>
  <r>
    <m/>
    <x v="3"/>
    <x v="17"/>
    <m/>
    <x v="333"/>
    <x v="19"/>
    <m/>
    <m/>
    <m/>
    <m/>
    <m/>
    <m/>
  </r>
  <r>
    <m/>
    <x v="3"/>
    <x v="17"/>
    <m/>
    <x v="333"/>
    <x v="19"/>
    <m/>
    <m/>
    <m/>
    <m/>
    <m/>
    <m/>
  </r>
  <r>
    <m/>
    <x v="3"/>
    <x v="17"/>
    <m/>
    <x v="333"/>
    <x v="19"/>
    <m/>
    <m/>
    <m/>
    <m/>
    <m/>
    <m/>
  </r>
  <r>
    <m/>
    <x v="3"/>
    <x v="17"/>
    <m/>
    <x v="333"/>
    <x v="19"/>
    <m/>
    <m/>
    <m/>
    <m/>
    <m/>
    <m/>
  </r>
  <r>
    <m/>
    <x v="3"/>
    <x v="17"/>
    <m/>
    <x v="333"/>
    <x v="19"/>
    <m/>
    <m/>
    <m/>
    <m/>
    <m/>
    <m/>
  </r>
  <r>
    <m/>
    <x v="3"/>
    <x v="17"/>
    <m/>
    <x v="333"/>
    <x v="19"/>
    <m/>
    <m/>
    <m/>
    <m/>
    <m/>
    <m/>
  </r>
  <r>
    <m/>
    <x v="3"/>
    <x v="17"/>
    <m/>
    <x v="333"/>
    <x v="19"/>
    <m/>
    <m/>
    <m/>
    <m/>
    <m/>
    <m/>
  </r>
  <r>
    <m/>
    <x v="3"/>
    <x v="17"/>
    <m/>
    <x v="333"/>
    <x v="19"/>
    <m/>
    <m/>
    <m/>
    <m/>
    <m/>
    <m/>
  </r>
  <r>
    <m/>
    <x v="3"/>
    <x v="17"/>
    <m/>
    <x v="333"/>
    <x v="19"/>
    <m/>
    <m/>
    <m/>
    <m/>
    <m/>
    <m/>
  </r>
  <r>
    <m/>
    <x v="3"/>
    <x v="17"/>
    <m/>
    <x v="333"/>
    <x v="19"/>
    <m/>
    <m/>
    <m/>
    <m/>
    <m/>
    <m/>
  </r>
  <r>
    <m/>
    <x v="3"/>
    <x v="17"/>
    <m/>
    <x v="333"/>
    <x v="19"/>
    <m/>
    <m/>
    <m/>
    <m/>
    <m/>
    <m/>
  </r>
  <r>
    <m/>
    <x v="3"/>
    <x v="17"/>
    <m/>
    <x v="333"/>
    <x v="19"/>
    <m/>
    <m/>
    <m/>
    <m/>
    <m/>
    <m/>
  </r>
  <r>
    <m/>
    <x v="3"/>
    <x v="17"/>
    <m/>
    <x v="333"/>
    <x v="19"/>
    <m/>
    <m/>
    <m/>
    <m/>
    <m/>
    <m/>
  </r>
  <r>
    <m/>
    <x v="3"/>
    <x v="17"/>
    <m/>
    <x v="333"/>
    <x v="19"/>
    <m/>
    <m/>
    <m/>
    <m/>
    <m/>
    <m/>
  </r>
  <r>
    <m/>
    <x v="3"/>
    <x v="17"/>
    <m/>
    <x v="333"/>
    <x v="19"/>
    <m/>
    <m/>
    <m/>
    <m/>
    <m/>
    <m/>
  </r>
  <r>
    <m/>
    <x v="3"/>
    <x v="17"/>
    <m/>
    <x v="333"/>
    <x v="19"/>
    <m/>
    <m/>
    <m/>
    <m/>
    <m/>
    <m/>
  </r>
  <r>
    <m/>
    <x v="3"/>
    <x v="17"/>
    <m/>
    <x v="333"/>
    <x v="19"/>
    <m/>
    <m/>
    <m/>
    <m/>
    <m/>
    <m/>
  </r>
  <r>
    <m/>
    <x v="3"/>
    <x v="17"/>
    <m/>
    <x v="333"/>
    <x v="19"/>
    <m/>
    <m/>
    <m/>
    <m/>
    <m/>
    <m/>
  </r>
  <r>
    <m/>
    <x v="3"/>
    <x v="17"/>
    <m/>
    <x v="333"/>
    <x v="19"/>
    <m/>
    <m/>
    <m/>
    <m/>
    <m/>
    <m/>
  </r>
  <r>
    <m/>
    <x v="3"/>
    <x v="17"/>
    <m/>
    <x v="333"/>
    <x v="19"/>
    <m/>
    <m/>
    <m/>
    <m/>
    <m/>
    <m/>
  </r>
  <r>
    <m/>
    <x v="3"/>
    <x v="17"/>
    <m/>
    <x v="333"/>
    <x v="19"/>
    <m/>
    <m/>
    <m/>
    <m/>
    <m/>
    <m/>
  </r>
  <r>
    <m/>
    <x v="3"/>
    <x v="17"/>
    <m/>
    <x v="333"/>
    <x v="19"/>
    <m/>
    <m/>
    <m/>
    <m/>
    <m/>
    <m/>
  </r>
  <r>
    <m/>
    <x v="3"/>
    <x v="17"/>
    <m/>
    <x v="333"/>
    <x v="19"/>
    <m/>
    <m/>
    <m/>
    <m/>
    <m/>
    <m/>
  </r>
  <r>
    <m/>
    <x v="3"/>
    <x v="17"/>
    <m/>
    <x v="333"/>
    <x v="19"/>
    <m/>
    <m/>
    <m/>
    <m/>
    <m/>
    <m/>
  </r>
  <r>
    <m/>
    <x v="3"/>
    <x v="17"/>
    <m/>
    <x v="333"/>
    <x v="19"/>
    <m/>
    <m/>
    <m/>
    <m/>
    <m/>
    <m/>
  </r>
  <r>
    <m/>
    <x v="3"/>
    <x v="17"/>
    <m/>
    <x v="333"/>
    <x v="19"/>
    <m/>
    <m/>
    <m/>
    <m/>
    <m/>
    <m/>
  </r>
  <r>
    <m/>
    <x v="3"/>
    <x v="17"/>
    <m/>
    <x v="333"/>
    <x v="19"/>
    <m/>
    <m/>
    <m/>
    <m/>
    <m/>
    <m/>
  </r>
  <r>
    <m/>
    <x v="3"/>
    <x v="17"/>
    <m/>
    <x v="333"/>
    <x v="19"/>
    <m/>
    <m/>
    <m/>
    <m/>
    <m/>
    <m/>
  </r>
  <r>
    <m/>
    <x v="3"/>
    <x v="17"/>
    <m/>
    <x v="333"/>
    <x v="19"/>
    <m/>
    <m/>
    <m/>
    <m/>
    <m/>
    <m/>
  </r>
  <r>
    <m/>
    <x v="3"/>
    <x v="17"/>
    <m/>
    <x v="333"/>
    <x v="19"/>
    <m/>
    <m/>
    <m/>
    <m/>
    <m/>
    <m/>
  </r>
  <r>
    <m/>
    <x v="3"/>
    <x v="17"/>
    <m/>
    <x v="333"/>
    <x v="19"/>
    <m/>
    <m/>
    <m/>
    <m/>
    <m/>
    <m/>
  </r>
  <r>
    <m/>
    <x v="3"/>
    <x v="17"/>
    <m/>
    <x v="333"/>
    <x v="19"/>
    <m/>
    <m/>
    <m/>
    <m/>
    <m/>
    <m/>
  </r>
  <r>
    <m/>
    <x v="3"/>
    <x v="17"/>
    <m/>
    <x v="333"/>
    <x v="19"/>
    <m/>
    <m/>
    <m/>
    <m/>
    <m/>
    <m/>
  </r>
  <r>
    <m/>
    <x v="3"/>
    <x v="17"/>
    <m/>
    <x v="333"/>
    <x v="19"/>
    <m/>
    <m/>
    <m/>
    <m/>
    <m/>
    <m/>
  </r>
  <r>
    <m/>
    <x v="3"/>
    <x v="17"/>
    <m/>
    <x v="333"/>
    <x v="19"/>
    <m/>
    <m/>
    <m/>
    <m/>
    <m/>
    <m/>
  </r>
  <r>
    <m/>
    <x v="3"/>
    <x v="17"/>
    <m/>
    <x v="333"/>
    <x v="19"/>
    <m/>
    <m/>
    <m/>
    <m/>
    <m/>
    <m/>
  </r>
  <r>
    <m/>
    <x v="3"/>
    <x v="17"/>
    <m/>
    <x v="333"/>
    <x v="19"/>
    <m/>
    <m/>
    <m/>
    <m/>
    <m/>
    <m/>
  </r>
  <r>
    <m/>
    <x v="3"/>
    <x v="17"/>
    <m/>
    <x v="333"/>
    <x v="19"/>
    <m/>
    <m/>
    <m/>
    <m/>
    <m/>
    <m/>
  </r>
  <r>
    <m/>
    <x v="3"/>
    <x v="17"/>
    <m/>
    <x v="333"/>
    <x v="19"/>
    <m/>
    <m/>
    <m/>
    <m/>
    <m/>
    <m/>
  </r>
  <r>
    <m/>
    <x v="3"/>
    <x v="17"/>
    <m/>
    <x v="333"/>
    <x v="19"/>
    <m/>
    <m/>
    <m/>
    <m/>
    <m/>
    <m/>
  </r>
  <r>
    <m/>
    <x v="3"/>
    <x v="17"/>
    <m/>
    <x v="333"/>
    <x v="19"/>
    <m/>
    <m/>
    <m/>
    <m/>
    <m/>
    <m/>
  </r>
  <r>
    <m/>
    <x v="3"/>
    <x v="17"/>
    <m/>
    <x v="333"/>
    <x v="19"/>
    <m/>
    <m/>
    <m/>
    <m/>
    <m/>
    <m/>
  </r>
  <r>
    <m/>
    <x v="3"/>
    <x v="17"/>
    <m/>
    <x v="333"/>
    <x v="19"/>
    <m/>
    <m/>
    <m/>
    <m/>
    <m/>
    <m/>
  </r>
  <r>
    <m/>
    <x v="3"/>
    <x v="17"/>
    <m/>
    <x v="333"/>
    <x v="19"/>
    <m/>
    <m/>
    <m/>
    <m/>
    <m/>
    <m/>
  </r>
  <r>
    <m/>
    <x v="3"/>
    <x v="17"/>
    <m/>
    <x v="333"/>
    <x v="19"/>
    <m/>
    <m/>
    <m/>
    <m/>
    <m/>
    <m/>
  </r>
  <r>
    <m/>
    <x v="3"/>
    <x v="17"/>
    <m/>
    <x v="333"/>
    <x v="19"/>
    <m/>
    <m/>
    <m/>
    <m/>
    <m/>
    <m/>
  </r>
  <r>
    <m/>
    <x v="3"/>
    <x v="17"/>
    <m/>
    <x v="333"/>
    <x v="19"/>
    <m/>
    <m/>
    <m/>
    <m/>
    <m/>
    <m/>
  </r>
  <r>
    <m/>
    <x v="3"/>
    <x v="17"/>
    <m/>
    <x v="333"/>
    <x v="19"/>
    <m/>
    <m/>
    <m/>
    <m/>
    <m/>
    <m/>
  </r>
  <r>
    <m/>
    <x v="3"/>
    <x v="17"/>
    <m/>
    <x v="333"/>
    <x v="19"/>
    <m/>
    <m/>
    <m/>
    <m/>
    <m/>
    <m/>
  </r>
  <r>
    <m/>
    <x v="3"/>
    <x v="17"/>
    <m/>
    <x v="333"/>
    <x v="19"/>
    <m/>
    <m/>
    <m/>
    <m/>
    <m/>
    <m/>
  </r>
  <r>
    <m/>
    <x v="3"/>
    <x v="17"/>
    <m/>
    <x v="333"/>
    <x v="19"/>
    <m/>
    <m/>
    <m/>
    <m/>
    <m/>
    <m/>
  </r>
  <r>
    <m/>
    <x v="3"/>
    <x v="17"/>
    <m/>
    <x v="333"/>
    <x v="19"/>
    <m/>
    <m/>
    <m/>
    <m/>
    <m/>
    <m/>
  </r>
  <r>
    <m/>
    <x v="3"/>
    <x v="17"/>
    <m/>
    <x v="333"/>
    <x v="19"/>
    <m/>
    <m/>
    <m/>
    <m/>
    <m/>
    <m/>
  </r>
  <r>
    <m/>
    <x v="3"/>
    <x v="17"/>
    <m/>
    <x v="333"/>
    <x v="19"/>
    <m/>
    <m/>
    <m/>
    <m/>
    <m/>
    <m/>
  </r>
  <r>
    <m/>
    <x v="3"/>
    <x v="17"/>
    <m/>
    <x v="333"/>
    <x v="19"/>
    <m/>
    <m/>
    <m/>
    <m/>
    <m/>
    <m/>
  </r>
  <r>
    <m/>
    <x v="3"/>
    <x v="17"/>
    <m/>
    <x v="333"/>
    <x v="19"/>
    <m/>
    <m/>
    <m/>
    <m/>
    <m/>
    <m/>
  </r>
  <r>
    <m/>
    <x v="3"/>
    <x v="17"/>
    <m/>
    <x v="333"/>
    <x v="19"/>
    <m/>
    <m/>
    <m/>
    <m/>
    <m/>
    <m/>
  </r>
  <r>
    <m/>
    <x v="3"/>
    <x v="17"/>
    <m/>
    <x v="333"/>
    <x v="19"/>
    <m/>
    <m/>
    <m/>
    <m/>
    <m/>
    <m/>
  </r>
  <r>
    <m/>
    <x v="3"/>
    <x v="17"/>
    <m/>
    <x v="333"/>
    <x v="19"/>
    <m/>
    <m/>
    <m/>
    <m/>
    <m/>
    <m/>
  </r>
  <r>
    <m/>
    <x v="3"/>
    <x v="17"/>
    <m/>
    <x v="333"/>
    <x v="19"/>
    <m/>
    <m/>
    <m/>
    <m/>
    <m/>
    <m/>
  </r>
  <r>
    <m/>
    <x v="3"/>
    <x v="17"/>
    <m/>
    <x v="333"/>
    <x v="19"/>
    <m/>
    <m/>
    <m/>
    <m/>
    <m/>
    <m/>
  </r>
  <r>
    <m/>
    <x v="3"/>
    <x v="17"/>
    <m/>
    <x v="333"/>
    <x v="19"/>
    <m/>
    <m/>
    <m/>
    <m/>
    <m/>
    <m/>
  </r>
  <r>
    <m/>
    <x v="3"/>
    <x v="17"/>
    <m/>
    <x v="333"/>
    <x v="19"/>
    <m/>
    <m/>
    <m/>
    <m/>
    <m/>
    <m/>
  </r>
  <r>
    <m/>
    <x v="3"/>
    <x v="17"/>
    <m/>
    <x v="333"/>
    <x v="19"/>
    <m/>
    <m/>
    <m/>
    <m/>
    <m/>
    <m/>
  </r>
  <r>
    <m/>
    <x v="3"/>
    <x v="17"/>
    <m/>
    <x v="333"/>
    <x v="19"/>
    <m/>
    <m/>
    <m/>
    <m/>
    <m/>
    <m/>
  </r>
  <r>
    <m/>
    <x v="3"/>
    <x v="17"/>
    <m/>
    <x v="333"/>
    <x v="19"/>
    <m/>
    <m/>
    <m/>
    <m/>
    <m/>
    <m/>
  </r>
  <r>
    <m/>
    <x v="3"/>
    <x v="17"/>
    <m/>
    <x v="333"/>
    <x v="19"/>
    <m/>
    <m/>
    <m/>
    <m/>
    <m/>
    <m/>
  </r>
  <r>
    <m/>
    <x v="3"/>
    <x v="17"/>
    <m/>
    <x v="333"/>
    <x v="19"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8.xml"/></Relationships>
</file>

<file path=xl/pivotTables/pivotTable1.xml><?xml version="1.0" encoding="utf-8"?>
<pivotTableDefinition xmlns="http://schemas.openxmlformats.org/spreadsheetml/2006/main" name="Tableau croisé dynamique33" cacheId="55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 rowHeaderCaption="Décision">
  <location ref="D20:E31" firstHeaderRow="1" firstDataRow="1" firstDataCol="1"/>
  <pivotFields count="12">
    <pivotField dataField="1" showAll="0"/>
    <pivotField showAll="0"/>
    <pivotField showAll="0"/>
    <pivotField showAll="0"/>
    <pivotField showAll="0"/>
    <pivotField showAll="0"/>
    <pivotField showAll="0"/>
    <pivotField axis="axisRow" showAll="0">
      <items count="11">
        <item x="1"/>
        <item x="9"/>
        <item x="0"/>
        <item x="8"/>
        <item x="5"/>
        <item x="6"/>
        <item x="7"/>
        <item x="2"/>
        <item x="3"/>
        <item x="4"/>
        <item t="default"/>
      </items>
    </pivotField>
    <pivotField showAll="0"/>
    <pivotField showAll="0"/>
    <pivotField showAll="0"/>
    <pivotField showAll="0"/>
  </pivotFields>
  <rowFields count="1">
    <field x="7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Items count="1">
    <i/>
  </colItems>
  <dataFields count="1">
    <dataField name="Nombre de # Dossier" fld="0" subtotal="count" baseField="0" baseItem="0"/>
  </dataFields>
  <pivotTableStyleInfo name="PivotStyleDark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eau croisé dynamique29" cacheId="48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 rowHeaderCaption="Réf. Centre de crise">
  <location ref="A22:B28" firstHeaderRow="1" firstDataRow="1" firstDataCol="1"/>
  <pivotFields count="12">
    <pivotField dataField="1" showAll="0"/>
    <pivotField showAll="0"/>
    <pivotField showAll="0"/>
    <pivotField showAll="0"/>
    <pivotField showAll="0"/>
    <pivotField showAll="0"/>
    <pivotField axis="axisRow" showAll="0">
      <items count="6">
        <item x="0"/>
        <item x="2"/>
        <item x="4"/>
        <item x="3"/>
        <item x="1"/>
        <item t="default"/>
      </items>
    </pivotField>
    <pivotField showAll="0"/>
    <pivotField showAll="0"/>
    <pivotField showAll="0"/>
    <pivotField showAll="0"/>
    <pivotField showAll="0"/>
  </pivotFields>
  <rowFields count="1">
    <field x="6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Nombre de # Dossier" fld="0" subtotal="count" baseField="0" baseItem="0"/>
  </dataFields>
  <pivotTableStyleInfo name="PivotStyleDark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eau croisé dynamique25" cacheId="41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D14:E18" firstHeaderRow="1" firstDataRow="1" firstDataCol="1"/>
  <pivotFields count="12"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4">
        <item x="0"/>
        <item x="1"/>
        <item x="2"/>
        <item t="default"/>
      </items>
    </pivotField>
    <pivotField showAll="0"/>
  </pivotFields>
  <rowFields count="1">
    <field x="10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Nombre de # Dossier" fld="0" subtotal="count" baseField="0" baseItem="0"/>
  </dataFields>
  <pivotTableStyleInfo name="PivotStyleDark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bleau croisé dynamique22" cacheId="36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 rowHeaderCaption="Transport ">
  <location ref="D8:E12" firstHeaderRow="1" firstDataRow="1" firstDataCol="1"/>
  <pivotFields count="12">
    <pivotField dataField="1"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4">
        <item sd="0" x="0"/>
        <item sd="0" x="1"/>
        <item sd="0" x="2"/>
        <item t="default" sd="0"/>
      </items>
    </pivotField>
    <pivotField axis="axisRow" showAll="0">
      <items count="98">
        <item x="41"/>
        <item x="91"/>
        <item x="50"/>
        <item x="39"/>
        <item x="43"/>
        <item x="12"/>
        <item x="25"/>
        <item x="69"/>
        <item x="26"/>
        <item x="67"/>
        <item x="53"/>
        <item x="3"/>
        <item x="52"/>
        <item x="58"/>
        <item x="74"/>
        <item x="15"/>
        <item x="10"/>
        <item x="16"/>
        <item x="18"/>
        <item x="33"/>
        <item x="9"/>
        <item x="19"/>
        <item x="46"/>
        <item x="51"/>
        <item x="31"/>
        <item x="72"/>
        <item x="5"/>
        <item x="61"/>
        <item x="36"/>
        <item x="11"/>
        <item x="48"/>
        <item x="49"/>
        <item x="14"/>
        <item x="54"/>
        <item x="2"/>
        <item x="13"/>
        <item x="6"/>
        <item x="40"/>
        <item x="37"/>
        <item x="62"/>
        <item x="29"/>
        <item x="24"/>
        <item x="38"/>
        <item x="7"/>
        <item x="8"/>
        <item x="88"/>
        <item x="42"/>
        <item x="35"/>
        <item x="21"/>
        <item x="84"/>
        <item x="90"/>
        <item x="4"/>
        <item x="28"/>
        <item x="17"/>
        <item x="86"/>
        <item x="68"/>
        <item x="64"/>
        <item x="47"/>
        <item x="83"/>
        <item x="30"/>
        <item x="66"/>
        <item x="34"/>
        <item x="73"/>
        <item x="96"/>
        <item x="75"/>
        <item x="65"/>
        <item x="85"/>
        <item x="71"/>
        <item x="55"/>
        <item x="60"/>
        <item x="95"/>
        <item x="94"/>
        <item x="80"/>
        <item x="70"/>
        <item x="87"/>
        <item x="82"/>
        <item x="89"/>
        <item x="27"/>
        <item x="76"/>
        <item x="93"/>
        <item x="92"/>
        <item x="63"/>
        <item x="44"/>
        <item x="57"/>
        <item x="32"/>
        <item x="45"/>
        <item x="81"/>
        <item x="22"/>
        <item x="78"/>
        <item x="77"/>
        <item x="79"/>
        <item x="23"/>
        <item x="56"/>
        <item x="20"/>
        <item x="59"/>
        <item x="1"/>
        <item x="0"/>
        <item t="default"/>
      </items>
    </pivotField>
    <pivotField showAll="0"/>
    <pivotField showAll="0"/>
  </pivotFields>
  <rowFields count="2">
    <field x="8"/>
    <field x="9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Nombre de # Dossier" fld="0" subtotal="count" baseField="0" baseItem="0"/>
  </dataFields>
  <pivotTableStyleInfo name="PivotStyleDark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Tableau croisé dynamique18" cacheId="30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 rowHeaderCaption="Nb dossier / secteur">
  <location ref="D1:E6" firstHeaderRow="1" firstDataRow="1" firstDataCol="1"/>
  <pivotFields count="12">
    <pivotField dataField="1" showAll="0"/>
    <pivotField axis="axisRow" showAll="0">
      <items count="5">
        <item x="0"/>
        <item x="1"/>
        <item x="2"/>
        <item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Nombre de # Dossier" fld="0" subtotal="count" baseField="0" baseItem="0"/>
  </dataFields>
  <pivotTableStyleInfo name="PivotStyleDark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Tableau croisé dynamique12" cacheId="25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 rowHeaderCaption="Nb de dossier/ville">
  <location ref="A1:B20" firstHeaderRow="1" firstDataRow="1" firstDataCol="1"/>
  <pivotFields count="12">
    <pivotField dataField="1" showAll="0"/>
    <pivotField showAll="0"/>
    <pivotField axis="axisRow" showAll="0">
      <items count="19">
        <item x="6"/>
        <item x="0"/>
        <item x="13"/>
        <item x="14"/>
        <item x="1"/>
        <item x="7"/>
        <item x="8"/>
        <item x="9"/>
        <item x="15"/>
        <item x="2"/>
        <item x="10"/>
        <item x="3"/>
        <item x="11"/>
        <item x="16"/>
        <item x="12"/>
        <item x="4"/>
        <item x="5"/>
        <item x="17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2"/>
  </rowFields>
  <row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 t="grand">
      <x/>
    </i>
  </rowItems>
  <colItems count="1">
    <i/>
  </colItems>
  <dataFields count="1">
    <dataField name="Nombre de # Dossier" fld="0" subtotal="count" baseField="0" baseItem="0"/>
  </dataFields>
  <formats count="14">
    <format dxfId="103">
      <pivotArea type="all" dataOnly="0" outline="0" fieldPosition="0"/>
    </format>
    <format dxfId="102">
      <pivotArea outline="0" collapsedLevelsAreSubtotals="1" fieldPosition="0"/>
    </format>
    <format dxfId="101">
      <pivotArea field="2" type="button" dataOnly="0" labelOnly="1" outline="0" axis="axisRow" fieldPosition="0"/>
    </format>
    <format dxfId="100">
      <pivotArea dataOnly="0" labelOnly="1" outline="0" axis="axisValues" fieldPosition="0"/>
    </format>
    <format dxfId="99">
      <pivotArea dataOnly="0" labelOnly="1" fieldPosition="0">
        <references count="1">
          <reference field="2" count="0"/>
        </references>
      </pivotArea>
    </format>
    <format dxfId="98">
      <pivotArea dataOnly="0" labelOnly="1" grandRow="1" outline="0" fieldPosition="0"/>
    </format>
    <format dxfId="97">
      <pivotArea dataOnly="0" labelOnly="1" outline="0" axis="axisValues" fieldPosition="0"/>
    </format>
    <format dxfId="96">
      <pivotArea type="all" dataOnly="0" outline="0" fieldPosition="0"/>
    </format>
    <format dxfId="95">
      <pivotArea outline="0" collapsedLevelsAreSubtotals="1" fieldPosition="0"/>
    </format>
    <format dxfId="94">
      <pivotArea field="2" type="button" dataOnly="0" labelOnly="1" outline="0" axis="axisRow" fieldPosition="0"/>
    </format>
    <format dxfId="93">
      <pivotArea dataOnly="0" labelOnly="1" outline="0" axis="axisValues" fieldPosition="0"/>
    </format>
    <format dxfId="92">
      <pivotArea dataOnly="0" labelOnly="1" fieldPosition="0">
        <references count="1">
          <reference field="2" count="0"/>
        </references>
      </pivotArea>
    </format>
    <format dxfId="91">
      <pivotArea dataOnly="0" labelOnly="1" grandRow="1" outline="0" fieldPosition="0"/>
    </format>
    <format dxfId="90">
      <pivotArea dataOnly="0" labelOnly="1" outline="0" axis="axisValues" fieldPosition="0"/>
    </format>
  </formats>
  <pivotTableStyleInfo name="PivotStyleDark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Tableau croisé dynamique62" cacheId="90" applyNumberFormats="0" applyBorderFormats="0" applyFontFormats="0" applyPatternFormats="0" applyAlignmentFormats="0" applyWidthHeightFormats="1" dataCaption="Valeurs" updatedVersion="6" minRefreshableVersion="3" useAutoFormatting="1" rowGrandTotals="0" colGrandTotals="0" itemPrintTitles="1" createdVersion="6" indent="0" compact="0" compactData="0" multipleFieldFilters="0" chartFormat="1">
  <location ref="A1:B11" firstHeaderRow="1" firstDataRow="1" firstDataCol="1"/>
  <pivotFields count="12"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0">
        <item x="1"/>
        <item x="9"/>
        <item x="0"/>
        <item x="8"/>
        <item x="5"/>
        <item x="6"/>
        <item x="7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7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</rowItems>
  <colItems count="1">
    <i/>
  </colItems>
  <dataFields count="1">
    <dataField name="Nombre de # Dossier" fld="0" subtotal="count" baseField="0" baseItem="0"/>
  </dataFields>
  <chartFormats count="1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Dark18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8.xml><?xml version="1.0" encoding="utf-8"?>
<pivotTableDefinition xmlns="http://schemas.openxmlformats.org/spreadsheetml/2006/main" name="Tableau croisé dynamique70" cacheId="104" applyNumberFormats="0" applyBorderFormats="0" applyFontFormats="0" applyPatternFormats="0" applyAlignmentFormats="0" applyWidthHeightFormats="1" dataCaption="Valeurs" updatedVersion="6" minRefreshableVersion="3" useAutoFormatting="1" rowGrandTotals="0" colGrandTotals="0" itemPrintTitles="1" createdVersion="6" indent="0" compact="0" compactData="0" multipleFieldFilters="0" chartFormat="1">
  <location ref="A1:C19" firstHeaderRow="1" firstDataRow="1" firstDataCol="2"/>
  <pivotFields count="12"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8">
        <item x="6"/>
        <item x="0"/>
        <item x="13"/>
        <item x="14"/>
        <item x="1"/>
        <item x="7"/>
        <item x="8"/>
        <item x="9"/>
        <item x="15"/>
        <item x="2"/>
        <item x="10"/>
        <item x="3"/>
        <item x="11"/>
        <item x="16"/>
        <item x="12"/>
        <item x="4"/>
        <item x="5"/>
        <item x="1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items count="334">
        <item x="333"/>
        <item x="50"/>
        <item x="326"/>
        <item x="285"/>
        <item x="325"/>
        <item x="52"/>
        <item x="299"/>
        <item x="179"/>
        <item x="281"/>
        <item x="178"/>
        <item x="47"/>
        <item x="46"/>
        <item x="54"/>
        <item x="298"/>
        <item x="280"/>
        <item x="279"/>
        <item x="105"/>
        <item x="2"/>
        <item x="177"/>
        <item x="104"/>
        <item x="253"/>
        <item x="103"/>
        <item x="252"/>
        <item x="176"/>
        <item x="330"/>
        <item x="324"/>
        <item x="175"/>
        <item x="174"/>
        <item x="173"/>
        <item x="102"/>
        <item x="278"/>
        <item x="108"/>
        <item x="57"/>
        <item x="323"/>
        <item x="297"/>
        <item x="296"/>
        <item x="172"/>
        <item x="109"/>
        <item x="216"/>
        <item x="329"/>
        <item x="215"/>
        <item x="110"/>
        <item x="171"/>
        <item x="170"/>
        <item x="219"/>
        <item x="42"/>
        <item x="332"/>
        <item x="331"/>
        <item x="218"/>
        <item x="100"/>
        <item x="98"/>
        <item x="97"/>
        <item x="96"/>
        <item x="111"/>
        <item x="277"/>
        <item x="59"/>
        <item x="183"/>
        <item x="167"/>
        <item x="276"/>
        <item x="213"/>
        <item x="212"/>
        <item x="41"/>
        <item x="64"/>
        <item x="275"/>
        <item x="274"/>
        <item x="116"/>
        <item x="166"/>
        <item x="117"/>
        <item x="211"/>
        <item x="165"/>
        <item x="251"/>
        <item x="120"/>
        <item x="306"/>
        <item x="121"/>
        <item x="164"/>
        <item x="250"/>
        <item x="163"/>
        <item x="249"/>
        <item x="65"/>
        <item x="162"/>
        <item x="248"/>
        <item x="322"/>
        <item x="184"/>
        <item x="10"/>
        <item x="125"/>
        <item x="11"/>
        <item x="12"/>
        <item x="209"/>
        <item x="247"/>
        <item x="160"/>
        <item x="68"/>
        <item x="321"/>
        <item x="187"/>
        <item x="38"/>
        <item x="94"/>
        <item x="16"/>
        <item x="257"/>
        <item x="246"/>
        <item x="159"/>
        <item x="127"/>
        <item x="93"/>
        <item x="320"/>
        <item x="92"/>
        <item x="157"/>
        <item x="207"/>
        <item x="156"/>
        <item x="70"/>
        <item x="284"/>
        <item x="295"/>
        <item x="71"/>
        <item x="188"/>
        <item x="206"/>
        <item x="245"/>
        <item x="36"/>
        <item x="91"/>
        <item x="90"/>
        <item x="244"/>
        <item x="72"/>
        <item x="35"/>
        <item x="319"/>
        <item x="205"/>
        <item x="273"/>
        <item x="89"/>
        <item x="217"/>
        <item x="129"/>
        <item x="204"/>
        <item x="153"/>
        <item x="73"/>
        <item x="152"/>
        <item x="151"/>
        <item x="243"/>
        <item x="242"/>
        <item x="150"/>
        <item x="79"/>
        <item x="149"/>
        <item x="305"/>
        <item x="132"/>
        <item x="88"/>
        <item x="203"/>
        <item x="87"/>
        <item x="272"/>
        <item x="202"/>
        <item x="294"/>
        <item x="31"/>
        <item x="136"/>
        <item x="318"/>
        <item x="302"/>
        <item x="241"/>
        <item x="147"/>
        <item x="20"/>
        <item x="301"/>
        <item x="194"/>
        <item x="317"/>
        <item x="138"/>
        <item x="146"/>
        <item x="139"/>
        <item x="29"/>
        <item x="199"/>
        <item x="240"/>
        <item x="28"/>
        <item x="316"/>
        <item x="239"/>
        <item x="83"/>
        <item x="1"/>
        <item x="198"/>
        <item x="328"/>
        <item x="84"/>
        <item x="86"/>
        <item x="315"/>
        <item x="85"/>
        <item x="238"/>
        <item x="24"/>
        <item x="237"/>
        <item x="143"/>
        <item x="25"/>
        <item x="26"/>
        <item x="236"/>
        <item x="0"/>
        <item x="142"/>
        <item x="300"/>
        <item x="27"/>
        <item x="256"/>
        <item x="197"/>
        <item x="196"/>
        <item x="141"/>
        <item x="140"/>
        <item x="144"/>
        <item x="23"/>
        <item x="145"/>
        <item x="82"/>
        <item x="283"/>
        <item x="327"/>
        <item x="81"/>
        <item x="195"/>
        <item x="80"/>
        <item x="22"/>
        <item x="271"/>
        <item x="200"/>
        <item x="21"/>
        <item x="30"/>
        <item x="235"/>
        <item x="201"/>
        <item x="137"/>
        <item x="135"/>
        <item x="134"/>
        <item x="133"/>
        <item x="19"/>
        <item x="234"/>
        <item x="314"/>
        <item x="193"/>
        <item x="32"/>
        <item x="148"/>
        <item x="192"/>
        <item x="78"/>
        <item x="77"/>
        <item x="18"/>
        <item x="131"/>
        <item x="76"/>
        <item x="191"/>
        <item x="190"/>
        <item x="33"/>
        <item x="304"/>
        <item x="75"/>
        <item x="74"/>
        <item x="34"/>
        <item x="233"/>
        <item x="130"/>
        <item x="293"/>
        <item x="189"/>
        <item x="270"/>
        <item x="17"/>
        <item x="232"/>
        <item x="292"/>
        <item x="154"/>
        <item x="291"/>
        <item x="290"/>
        <item x="231"/>
        <item x="128"/>
        <item x="313"/>
        <item x="37"/>
        <item x="155"/>
        <item x="158"/>
        <item x="208"/>
        <item x="69"/>
        <item x="39"/>
        <item x="230"/>
        <item x="15"/>
        <item x="67"/>
        <item x="186"/>
        <item x="14"/>
        <item x="13"/>
        <item x="40"/>
        <item x="229"/>
        <item x="228"/>
        <item x="269"/>
        <item x="66"/>
        <item x="126"/>
        <item x="289"/>
        <item x="124"/>
        <item x="9"/>
        <item x="227"/>
        <item x="268"/>
        <item x="267"/>
        <item x="123"/>
        <item x="185"/>
        <item x="161"/>
        <item x="266"/>
        <item x="8"/>
        <item x="265"/>
        <item x="122"/>
        <item x="312"/>
        <item x="226"/>
        <item x="210"/>
        <item x="119"/>
        <item x="118"/>
        <item x="95"/>
        <item x="115"/>
        <item x="264"/>
        <item x="288"/>
        <item x="7"/>
        <item x="63"/>
        <item x="6"/>
        <item x="225"/>
        <item x="168"/>
        <item x="255"/>
        <item x="5"/>
        <item x="4"/>
        <item x="263"/>
        <item x="311"/>
        <item x="114"/>
        <item x="224"/>
        <item x="113"/>
        <item x="112"/>
        <item x="310"/>
        <item x="62"/>
        <item x="262"/>
        <item x="214"/>
        <item x="261"/>
        <item x="51"/>
        <item x="61"/>
        <item x="303"/>
        <item x="182"/>
        <item x="60"/>
        <item x="309"/>
        <item x="181"/>
        <item x="169"/>
        <item x="58"/>
        <item x="99"/>
        <item x="43"/>
        <item x="254"/>
        <item x="287"/>
        <item x="223"/>
        <item x="44"/>
        <item x="3"/>
        <item x="45"/>
        <item x="56"/>
        <item x="222"/>
        <item x="221"/>
        <item x="101"/>
        <item x="55"/>
        <item x="106"/>
        <item x="260"/>
        <item x="282"/>
        <item x="259"/>
        <item x="258"/>
        <item x="308"/>
        <item x="180"/>
        <item x="286"/>
        <item x="48"/>
        <item x="107"/>
        <item x="53"/>
        <item x="307"/>
        <item x="49"/>
        <item x="22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items count="511">
        <item x="353"/>
        <item x="464"/>
        <item x="192"/>
        <item x="483"/>
        <item x="75"/>
        <item x="257"/>
        <item x="451"/>
        <item x="507"/>
        <item x="334"/>
        <item x="419"/>
        <item x="97"/>
        <item x="188"/>
        <item x="453"/>
        <item x="32"/>
        <item x="186"/>
        <item x="449"/>
        <item x="126"/>
        <item x="90"/>
        <item x="440"/>
        <item x="28"/>
        <item x="315"/>
        <item x="504"/>
        <item x="473"/>
        <item x="189"/>
        <item x="305"/>
        <item x="326"/>
        <item x="389"/>
        <item x="129"/>
        <item x="310"/>
        <item x="361"/>
        <item x="67"/>
        <item x="381"/>
        <item x="335"/>
        <item x="499"/>
        <item x="288"/>
        <item x="316"/>
        <item x="421"/>
        <item x="472"/>
        <item x="365"/>
        <item x="10"/>
        <item x="173"/>
        <item x="328"/>
        <item x="248"/>
        <item x="69"/>
        <item x="349"/>
        <item x="143"/>
        <item x="278"/>
        <item x="461"/>
        <item x="427"/>
        <item x="11"/>
        <item x="233"/>
        <item x="26"/>
        <item x="225"/>
        <item x="284"/>
        <item x="142"/>
        <item x="36"/>
        <item x="396"/>
        <item x="364"/>
        <item x="33"/>
        <item x="402"/>
        <item x="55"/>
        <item x="312"/>
        <item x="409"/>
        <item x="1"/>
        <item x="435"/>
        <item x="281"/>
        <item x="366"/>
        <item x="411"/>
        <item x="454"/>
        <item x="340"/>
        <item x="420"/>
        <item x="458"/>
        <item x="123"/>
        <item x="285"/>
        <item x="299"/>
        <item x="417"/>
        <item x="175"/>
        <item x="52"/>
        <item x="170"/>
        <item x="110"/>
        <item x="462"/>
        <item x="287"/>
        <item x="466"/>
        <item x="60"/>
        <item x="495"/>
        <item x="230"/>
        <item x="393"/>
        <item x="387"/>
        <item x="231"/>
        <item x="446"/>
        <item x="251"/>
        <item x="77"/>
        <item x="219"/>
        <item x="125"/>
        <item x="279"/>
        <item x="86"/>
        <item x="492"/>
        <item x="94"/>
        <item x="508"/>
        <item x="333"/>
        <item x="336"/>
        <item x="296"/>
        <item x="177"/>
        <item x="273"/>
        <item x="378"/>
        <item x="122"/>
        <item x="300"/>
        <item x="25"/>
        <item x="16"/>
        <item x="172"/>
        <item x="407"/>
        <item x="488"/>
        <item x="448"/>
        <item x="151"/>
        <item x="243"/>
        <item x="432"/>
        <item x="363"/>
        <item x="263"/>
        <item x="416"/>
        <item x="373"/>
        <item x="70"/>
        <item x="35"/>
        <item x="193"/>
        <item x="249"/>
        <item x="406"/>
        <item x="319"/>
        <item x="329"/>
        <item x="99"/>
        <item x="496"/>
        <item x="229"/>
        <item x="325"/>
        <item x="39"/>
        <item x="41"/>
        <item x="489"/>
        <item x="415"/>
        <item x="74"/>
        <item x="439"/>
        <item x="53"/>
        <item x="2"/>
        <item x="388"/>
        <item x="311"/>
        <item x="217"/>
        <item x="383"/>
        <item x="92"/>
        <item x="20"/>
        <item x="438"/>
        <item x="303"/>
        <item x="154"/>
        <item x="15"/>
        <item x="164"/>
        <item x="116"/>
        <item x="227"/>
        <item x="13"/>
        <item x="100"/>
        <item x="330"/>
        <item x="430"/>
        <item x="56"/>
        <item x="138"/>
        <item x="152"/>
        <item x="259"/>
        <item x="354"/>
        <item x="5"/>
        <item x="79"/>
        <item x="203"/>
        <item x="254"/>
        <item x="27"/>
        <item x="505"/>
        <item x="236"/>
        <item x="478"/>
        <item x="377"/>
        <item x="196"/>
        <item x="306"/>
        <item x="22"/>
        <item x="410"/>
        <item x="62"/>
        <item x="302"/>
        <item x="200"/>
        <item x="176"/>
        <item x="261"/>
        <item x="443"/>
        <item x="341"/>
        <item x="207"/>
        <item x="37"/>
        <item x="358"/>
        <item x="194"/>
        <item x="42"/>
        <item x="360"/>
        <item x="91"/>
        <item x="400"/>
        <item x="391"/>
        <item x="426"/>
        <item x="390"/>
        <item x="144"/>
        <item x="31"/>
        <item x="352"/>
        <item x="247"/>
        <item x="137"/>
        <item x="262"/>
        <item x="476"/>
        <item x="459"/>
        <item x="180"/>
        <item x="139"/>
        <item x="118"/>
        <item x="182"/>
        <item x="43"/>
        <item x="102"/>
        <item x="374"/>
        <item x="120"/>
        <item x="181"/>
        <item x="392"/>
        <item x="44"/>
        <item x="29"/>
        <item x="484"/>
        <item x="403"/>
        <item x="272"/>
        <item x="112"/>
        <item x="338"/>
        <item x="171"/>
        <item x="190"/>
        <item x="275"/>
        <item x="121"/>
        <item x="487"/>
        <item x="61"/>
        <item x="109"/>
        <item x="161"/>
        <item x="115"/>
        <item x="212"/>
        <item x="80"/>
        <item x="104"/>
        <item x="295"/>
        <item x="64"/>
        <item x="98"/>
        <item x="178"/>
        <item x="431"/>
        <item x="45"/>
        <item x="452"/>
        <item x="468"/>
        <item x="313"/>
        <item x="3"/>
        <item x="49"/>
        <item x="327"/>
        <item x="321"/>
        <item x="140"/>
        <item x="486"/>
        <item x="355"/>
        <item x="57"/>
        <item x="266"/>
        <item x="234"/>
        <item x="332"/>
        <item x="58"/>
        <item x="17"/>
        <item x="149"/>
        <item x="153"/>
        <item x="399"/>
        <item x="222"/>
        <item x="46"/>
        <item x="380"/>
        <item x="379"/>
        <item x="331"/>
        <item x="155"/>
        <item x="162"/>
        <item x="479"/>
        <item x="290"/>
        <item x="467"/>
        <item x="7"/>
        <item x="133"/>
        <item x="460"/>
        <item x="130"/>
        <item x="179"/>
        <item x="356"/>
        <item x="111"/>
        <item x="245"/>
        <item x="163"/>
        <item x="24"/>
        <item x="244"/>
        <item x="274"/>
        <item x="252"/>
        <item x="343"/>
        <item x="63"/>
        <item x="447"/>
        <item x="72"/>
        <item x="107"/>
        <item x="394"/>
        <item x="276"/>
        <item x="241"/>
        <item x="359"/>
        <item x="237"/>
        <item x="413"/>
        <item x="324"/>
        <item x="271"/>
        <item x="220"/>
        <item x="183"/>
        <item x="260"/>
        <item x="346"/>
        <item x="490"/>
        <item x="166"/>
        <item x="213"/>
        <item x="210"/>
        <item x="385"/>
        <item x="119"/>
        <item x="174"/>
        <item x="277"/>
        <item x="206"/>
        <item x="71"/>
        <item x="404"/>
        <item x="221"/>
        <item x="239"/>
        <item x="433"/>
        <item x="370"/>
        <item x="158"/>
        <item x="117"/>
        <item x="242"/>
        <item x="494"/>
        <item x="264"/>
        <item x="318"/>
        <item x="124"/>
        <item x="283"/>
        <item x="50"/>
        <item x="199"/>
        <item x="291"/>
        <item x="292"/>
        <item x="134"/>
        <item x="12"/>
        <item x="429"/>
        <item x="307"/>
        <item x="113"/>
        <item x="280"/>
        <item x="422"/>
        <item x="214"/>
        <item x="85"/>
        <item x="412"/>
        <item x="397"/>
        <item x="168"/>
        <item x="73"/>
        <item x="215"/>
        <item x="509"/>
        <item x="382"/>
        <item x="314"/>
        <item x="350"/>
        <item x="470"/>
        <item x="339"/>
        <item x="304"/>
        <item x="202"/>
        <item x="308"/>
        <item x="0"/>
        <item x="148"/>
        <item x="351"/>
        <item x="65"/>
        <item x="128"/>
        <item x="191"/>
        <item x="68"/>
        <item x="386"/>
        <item x="323"/>
        <item x="6"/>
        <item x="136"/>
        <item x="428"/>
        <item x="66"/>
        <item x="160"/>
        <item x="437"/>
        <item x="216"/>
        <item x="471"/>
        <item x="93"/>
        <item x="81"/>
        <item x="87"/>
        <item x="444"/>
        <item x="372"/>
        <item x="398"/>
        <item x="108"/>
        <item x="197"/>
        <item x="8"/>
        <item x="95"/>
        <item x="384"/>
        <item x="475"/>
        <item x="441"/>
        <item x="40"/>
        <item x="286"/>
        <item x="457"/>
        <item x="465"/>
        <item x="103"/>
        <item x="401"/>
        <item x="347"/>
        <item x="114"/>
        <item x="167"/>
        <item x="297"/>
        <item x="235"/>
        <item x="497"/>
        <item x="317"/>
        <item x="498"/>
        <item x="76"/>
        <item x="38"/>
        <item x="228"/>
        <item x="376"/>
        <item x="371"/>
        <item x="105"/>
        <item x="375"/>
        <item x="195"/>
        <item x="96"/>
        <item x="510"/>
        <item x="503"/>
        <item x="270"/>
        <item x="337"/>
        <item x="224"/>
        <item x="469"/>
        <item x="184"/>
        <item x="442"/>
        <item x="240"/>
        <item x="463"/>
        <item x="477"/>
        <item x="294"/>
        <item x="481"/>
        <item x="344"/>
        <item x="23"/>
        <item x="4"/>
        <item x="131"/>
        <item x="269"/>
        <item x="250"/>
        <item x="169"/>
        <item x="218"/>
        <item x="298"/>
        <item x="185"/>
        <item x="436"/>
        <item x="30"/>
        <item x="54"/>
        <item x="59"/>
        <item x="395"/>
        <item x="282"/>
        <item x="89"/>
        <item x="293"/>
        <item x="357"/>
        <item x="253"/>
        <item x="256"/>
        <item x="414"/>
        <item x="246"/>
        <item x="18"/>
        <item x="265"/>
        <item x="506"/>
        <item x="209"/>
        <item x="159"/>
        <item x="101"/>
        <item x="405"/>
        <item x="83"/>
        <item x="493"/>
        <item x="204"/>
        <item x="205"/>
        <item x="78"/>
        <item x="47"/>
        <item x="445"/>
        <item x="480"/>
        <item x="255"/>
        <item x="456"/>
        <item x="127"/>
        <item x="34"/>
        <item x="345"/>
        <item x="482"/>
        <item x="369"/>
        <item x="226"/>
        <item x="187"/>
        <item x="258"/>
        <item x="157"/>
        <item x="491"/>
        <item x="238"/>
        <item x="156"/>
        <item x="147"/>
        <item x="84"/>
        <item x="165"/>
        <item x="455"/>
        <item x="145"/>
        <item x="135"/>
        <item x="289"/>
        <item x="434"/>
        <item x="150"/>
        <item x="425"/>
        <item x="208"/>
        <item x="132"/>
        <item x="106"/>
        <item x="88"/>
        <item x="408"/>
        <item x="362"/>
        <item x="48"/>
        <item x="309"/>
        <item x="9"/>
        <item x="82"/>
        <item x="301"/>
        <item x="14"/>
        <item x="232"/>
        <item x="267"/>
        <item x="423"/>
        <item x="141"/>
        <item x="501"/>
        <item x="198"/>
        <item x="51"/>
        <item x="268"/>
        <item x="450"/>
        <item x="146"/>
        <item x="418"/>
        <item x="211"/>
        <item x="21"/>
        <item x="322"/>
        <item x="201"/>
        <item x="342"/>
        <item x="424"/>
        <item x="320"/>
        <item x="367"/>
        <item x="500"/>
        <item x="485"/>
        <item x="502"/>
        <item x="474"/>
        <item x="368"/>
        <item x="348"/>
        <item x="223"/>
        <item x="1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1"/>
    <field x="2"/>
  </rowFields>
  <rowItems count="18">
    <i>
      <x/>
      <x v="1"/>
    </i>
    <i r="1">
      <x v="4"/>
    </i>
    <i r="1">
      <x v="9"/>
    </i>
    <i r="1">
      <x v="11"/>
    </i>
    <i r="1">
      <x v="15"/>
    </i>
    <i r="1">
      <x v="16"/>
    </i>
    <i>
      <x v="1"/>
      <x/>
    </i>
    <i r="1">
      <x v="5"/>
    </i>
    <i r="1">
      <x v="6"/>
    </i>
    <i r="1">
      <x v="7"/>
    </i>
    <i r="1">
      <x v="10"/>
    </i>
    <i r="1">
      <x v="12"/>
    </i>
    <i r="1">
      <x v="14"/>
    </i>
    <i>
      <x v="2"/>
      <x v="2"/>
    </i>
    <i r="1">
      <x v="3"/>
    </i>
    <i r="1">
      <x v="8"/>
    </i>
    <i r="1">
      <x v="13"/>
    </i>
    <i>
      <x v="3"/>
      <x v="17"/>
    </i>
  </rowItems>
  <colItems count="1">
    <i/>
  </colItems>
  <dataFields count="1">
    <dataField name="Nombre de # Dossier" fld="0" subtotal="count" baseField="0" baseItem="0"/>
  </dataFields>
  <formats count="18">
    <format dxfId="89">
      <pivotArea outline="0" fieldPosition="0">
        <references count="2">
          <reference field="1" count="1" selected="0">
            <x v="0"/>
          </reference>
          <reference field="2" count="6" selected="0">
            <x v="1"/>
            <x v="4"/>
            <x v="9"/>
            <x v="11"/>
            <x v="15"/>
            <x v="16"/>
          </reference>
        </references>
      </pivotArea>
    </format>
    <format dxfId="88">
      <pivotArea dataOnly="0" labelOnly="1" outline="0" fieldPosition="0">
        <references count="1">
          <reference field="1" count="1">
            <x v="0"/>
          </reference>
        </references>
      </pivotArea>
    </format>
    <format dxfId="87">
      <pivotArea dataOnly="0" labelOnly="1" outline="0" fieldPosition="0">
        <references count="2">
          <reference field="1" count="1" selected="0">
            <x v="0"/>
          </reference>
          <reference field="2" count="6">
            <x v="1"/>
            <x v="4"/>
            <x v="9"/>
            <x v="11"/>
            <x v="15"/>
            <x v="16"/>
          </reference>
        </references>
      </pivotArea>
    </format>
    <format dxfId="86">
      <pivotArea outline="0" fieldPosition="0">
        <references count="2">
          <reference field="1" count="1" selected="0">
            <x v="2"/>
          </reference>
          <reference field="2" count="4" selected="0">
            <x v="2"/>
            <x v="3"/>
            <x v="8"/>
            <x v="13"/>
          </reference>
        </references>
      </pivotArea>
    </format>
    <format dxfId="85">
      <pivotArea dataOnly="0" labelOnly="1" outline="0" fieldPosition="0">
        <references count="1">
          <reference field="1" count="1">
            <x v="2"/>
          </reference>
        </references>
      </pivotArea>
    </format>
    <format dxfId="84">
      <pivotArea dataOnly="0" labelOnly="1" outline="0" fieldPosition="0">
        <references count="2">
          <reference field="1" count="1" selected="0">
            <x v="2"/>
          </reference>
          <reference field="2" count="4">
            <x v="2"/>
            <x v="3"/>
            <x v="8"/>
            <x v="13"/>
          </reference>
        </references>
      </pivotArea>
    </format>
    <format dxfId="11">
      <pivotArea outline="0" fieldPosition="0">
        <references count="2">
          <reference field="1" count="1" selected="0">
            <x v="0"/>
          </reference>
          <reference field="2" count="6" selected="0">
            <x v="1"/>
            <x v="4"/>
            <x v="9"/>
            <x v="11"/>
            <x v="15"/>
            <x v="16"/>
          </reference>
        </references>
      </pivotArea>
    </format>
    <format dxfId="10">
      <pivotArea dataOnly="0" labelOnly="1" outline="0" fieldPosition="0">
        <references count="1">
          <reference field="1" count="1">
            <x v="0"/>
          </reference>
        </references>
      </pivotArea>
    </format>
    <format dxfId="9">
      <pivotArea dataOnly="0" labelOnly="1" outline="0" fieldPosition="0">
        <references count="2">
          <reference field="1" count="1" selected="0">
            <x v="0"/>
          </reference>
          <reference field="2" count="6">
            <x v="1"/>
            <x v="4"/>
            <x v="9"/>
            <x v="11"/>
            <x v="15"/>
            <x v="16"/>
          </reference>
        </references>
      </pivotArea>
    </format>
    <format dxfId="8">
      <pivotArea outline="0" fieldPosition="0">
        <references count="2">
          <reference field="1" count="1" selected="0">
            <x v="1"/>
          </reference>
          <reference field="2" count="7" selected="0">
            <x v="0"/>
            <x v="5"/>
            <x v="6"/>
            <x v="7"/>
            <x v="10"/>
            <x v="12"/>
            <x v="14"/>
          </reference>
        </references>
      </pivotArea>
    </format>
    <format dxfId="7">
      <pivotArea dataOnly="0" labelOnly="1" outline="0" fieldPosition="0">
        <references count="1">
          <reference field="1" count="1">
            <x v="1"/>
          </reference>
        </references>
      </pivotArea>
    </format>
    <format dxfId="6">
      <pivotArea dataOnly="0" labelOnly="1" outline="0" fieldPosition="0">
        <references count="2">
          <reference field="1" count="1" selected="0">
            <x v="1"/>
          </reference>
          <reference field="2" count="7">
            <x v="0"/>
            <x v="5"/>
            <x v="6"/>
            <x v="7"/>
            <x v="10"/>
            <x v="12"/>
            <x v="14"/>
          </reference>
        </references>
      </pivotArea>
    </format>
    <format dxfId="5">
      <pivotArea outline="0" fieldPosition="0">
        <references count="2">
          <reference field="1" count="1" selected="0">
            <x v="1"/>
          </reference>
          <reference field="2" count="7" selected="0">
            <x v="0"/>
            <x v="5"/>
            <x v="6"/>
            <x v="7"/>
            <x v="10"/>
            <x v="12"/>
            <x v="14"/>
          </reference>
        </references>
      </pivotArea>
    </format>
    <format dxfId="4">
      <pivotArea dataOnly="0" labelOnly="1" outline="0" fieldPosition="0">
        <references count="1">
          <reference field="1" count="1">
            <x v="1"/>
          </reference>
        </references>
      </pivotArea>
    </format>
    <format dxfId="3">
      <pivotArea dataOnly="0" labelOnly="1" outline="0" fieldPosition="0">
        <references count="2">
          <reference field="1" count="1" selected="0">
            <x v="1"/>
          </reference>
          <reference field="2" count="7">
            <x v="0"/>
            <x v="5"/>
            <x v="6"/>
            <x v="7"/>
            <x v="10"/>
            <x v="12"/>
            <x v="14"/>
          </reference>
        </references>
      </pivotArea>
    </format>
    <format dxfId="2">
      <pivotArea outline="0" fieldPosition="0">
        <references count="2">
          <reference field="1" count="1" selected="0">
            <x v="2"/>
          </reference>
          <reference field="2" count="4" selected="0">
            <x v="2"/>
            <x v="3"/>
            <x v="8"/>
            <x v="13"/>
          </reference>
        </references>
      </pivotArea>
    </format>
    <format dxfId="1">
      <pivotArea dataOnly="0" labelOnly="1" outline="0" fieldPosition="0">
        <references count="1">
          <reference field="1" count="1">
            <x v="2"/>
          </reference>
        </references>
      </pivotArea>
    </format>
    <format dxfId="0">
      <pivotArea dataOnly="0" labelOnly="1" outline="0" fieldPosition="0">
        <references count="2">
          <reference field="1" count="1" selected="0">
            <x v="2"/>
          </reference>
          <reference field="2" count="4">
            <x v="2"/>
            <x v="3"/>
            <x v="8"/>
            <x v="13"/>
          </reference>
        </references>
      </pivotArea>
    </format>
  </formats>
  <chartFormats count="1">
    <chartFormat chart="0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Dark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4" name="Tableau4" displayName="Tableau4" ref="Q5:R15" totalsRowShown="0" headerRowDxfId="108">
  <autoFilter ref="Q5:R15"/>
  <tableColumns count="2">
    <tableColumn id="1" name="Nature" dataDxfId="107"/>
    <tableColumn id="2" name="%" dataDxfId="109"/>
  </tableColumns>
  <tableStyleInfo name="TableStyleDark6" showFirstColumn="0" showLastColumn="0" showRowStripes="1" showColumnStripes="0"/>
</table>
</file>

<file path=xl/tables/table2.xml><?xml version="1.0" encoding="utf-8"?>
<table xmlns="http://schemas.openxmlformats.org/spreadsheetml/2006/main" id="17" name="Tableau418" displayName="Tableau418" ref="A3:B13" totalsRowShown="0" headerRowDxfId="106">
  <autoFilter ref="A3:B13"/>
  <tableColumns count="2">
    <tableColumn id="1" name="Nature" dataDxfId="105"/>
    <tableColumn id="2" name="%" dataDxfId="104"/>
  </tableColumns>
  <tableStyleInfo name="TableStyleDark6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7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7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8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activeCell="G25" sqref="G25"/>
    </sheetView>
  </sheetViews>
  <sheetFormatPr baseColWidth="10" defaultRowHeight="15" x14ac:dyDescent="0.25"/>
  <cols>
    <col min="1" max="1" width="28.7109375" customWidth="1"/>
    <col min="2" max="2" width="19.5703125" bestFit="1" customWidth="1"/>
    <col min="4" max="4" width="21" bestFit="1" customWidth="1"/>
    <col min="5" max="5" width="19.5703125" bestFit="1" customWidth="1"/>
  </cols>
  <sheetData>
    <row r="1" spans="1:5" x14ac:dyDescent="0.25">
      <c r="A1" s="52" t="s">
        <v>1546</v>
      </c>
      <c r="B1" s="53" t="s">
        <v>1538</v>
      </c>
      <c r="D1" s="50" t="s">
        <v>1545</v>
      </c>
      <c r="E1" t="s">
        <v>1538</v>
      </c>
    </row>
    <row r="2" spans="1:5" x14ac:dyDescent="0.25">
      <c r="A2" s="53" t="s">
        <v>9</v>
      </c>
      <c r="B2" s="54">
        <v>99</v>
      </c>
      <c r="D2" s="3">
        <v>1</v>
      </c>
      <c r="E2" s="51">
        <v>356</v>
      </c>
    </row>
    <row r="3" spans="1:5" x14ac:dyDescent="0.25">
      <c r="A3" s="53" t="s">
        <v>24</v>
      </c>
      <c r="B3" s="54">
        <v>2</v>
      </c>
      <c r="D3" s="3">
        <v>2</v>
      </c>
      <c r="E3" s="51">
        <v>327</v>
      </c>
    </row>
    <row r="4" spans="1:5" x14ac:dyDescent="0.25">
      <c r="A4" s="53" t="s">
        <v>23</v>
      </c>
      <c r="B4" s="54">
        <v>41</v>
      </c>
      <c r="D4" s="3">
        <v>3</v>
      </c>
      <c r="E4" s="51">
        <v>233</v>
      </c>
    </row>
    <row r="5" spans="1:5" x14ac:dyDescent="0.25">
      <c r="A5" s="53" t="s">
        <v>17</v>
      </c>
      <c r="B5" s="54">
        <v>149</v>
      </c>
      <c r="D5" s="3" t="s">
        <v>1540</v>
      </c>
      <c r="E5" s="51">
        <v>5</v>
      </c>
    </row>
    <row r="6" spans="1:5" x14ac:dyDescent="0.25">
      <c r="A6" s="53" t="s">
        <v>16</v>
      </c>
      <c r="B6" s="54">
        <v>54</v>
      </c>
      <c r="D6" s="3" t="s">
        <v>1536</v>
      </c>
      <c r="E6" s="51">
        <v>921</v>
      </c>
    </row>
    <row r="7" spans="1:5" x14ac:dyDescent="0.25">
      <c r="A7" s="53" t="s">
        <v>20</v>
      </c>
      <c r="B7" s="54">
        <v>34</v>
      </c>
    </row>
    <row r="8" spans="1:5" x14ac:dyDescent="0.25">
      <c r="A8" s="53" t="s">
        <v>10</v>
      </c>
      <c r="B8" s="54">
        <v>89</v>
      </c>
      <c r="D8" s="50" t="s">
        <v>1547</v>
      </c>
      <c r="E8" t="s">
        <v>1538</v>
      </c>
    </row>
    <row r="9" spans="1:5" x14ac:dyDescent="0.25">
      <c r="A9" s="53" t="s">
        <v>11</v>
      </c>
      <c r="B9" s="54">
        <v>20</v>
      </c>
      <c r="D9" s="3" t="s">
        <v>30</v>
      </c>
      <c r="E9" s="51">
        <v>412</v>
      </c>
    </row>
    <row r="10" spans="1:5" x14ac:dyDescent="0.25">
      <c r="A10" s="53" t="s">
        <v>22</v>
      </c>
      <c r="B10" s="54">
        <v>28</v>
      </c>
      <c r="D10" s="3" t="s">
        <v>29</v>
      </c>
      <c r="E10" s="51">
        <v>504</v>
      </c>
    </row>
    <row r="11" spans="1:5" x14ac:dyDescent="0.25">
      <c r="A11" s="53" t="s">
        <v>1396</v>
      </c>
      <c r="B11" s="54">
        <v>68</v>
      </c>
      <c r="D11" s="3" t="s">
        <v>1539</v>
      </c>
      <c r="E11" s="51">
        <v>5</v>
      </c>
    </row>
    <row r="12" spans="1:5" x14ac:dyDescent="0.25">
      <c r="A12" s="53" t="s">
        <v>12</v>
      </c>
      <c r="B12" s="54">
        <v>55</v>
      </c>
      <c r="D12" s="3" t="s">
        <v>1536</v>
      </c>
      <c r="E12" s="51">
        <v>921</v>
      </c>
    </row>
    <row r="13" spans="1:5" x14ac:dyDescent="0.25">
      <c r="A13" s="53" t="s">
        <v>13</v>
      </c>
      <c r="B13" s="54">
        <v>123</v>
      </c>
    </row>
    <row r="14" spans="1:5" x14ac:dyDescent="0.25">
      <c r="A14" s="53" t="s">
        <v>18</v>
      </c>
      <c r="B14" s="54">
        <v>18</v>
      </c>
      <c r="D14" s="50" t="s">
        <v>1544</v>
      </c>
      <c r="E14" t="s">
        <v>1538</v>
      </c>
    </row>
    <row r="15" spans="1:5" x14ac:dyDescent="0.25">
      <c r="A15" s="53" t="s">
        <v>25</v>
      </c>
      <c r="B15" s="54">
        <v>15</v>
      </c>
      <c r="D15" s="3" t="s">
        <v>42</v>
      </c>
      <c r="E15" s="51">
        <v>399</v>
      </c>
    </row>
    <row r="16" spans="1:5" x14ac:dyDescent="0.25">
      <c r="A16" s="53" t="s">
        <v>19</v>
      </c>
      <c r="B16" s="54">
        <v>12</v>
      </c>
      <c r="D16" s="3" t="s">
        <v>41</v>
      </c>
      <c r="E16" s="51">
        <v>521</v>
      </c>
    </row>
    <row r="17" spans="1:5" x14ac:dyDescent="0.25">
      <c r="A17" s="53" t="s">
        <v>14</v>
      </c>
      <c r="B17" s="54">
        <v>94</v>
      </c>
      <c r="D17" s="3" t="s">
        <v>1539</v>
      </c>
      <c r="E17" s="51">
        <v>1</v>
      </c>
    </row>
    <row r="18" spans="1:5" x14ac:dyDescent="0.25">
      <c r="A18" s="53" t="s">
        <v>15</v>
      </c>
      <c r="B18" s="54">
        <v>15</v>
      </c>
      <c r="D18" s="3" t="s">
        <v>1536</v>
      </c>
      <c r="E18" s="51">
        <v>921</v>
      </c>
    </row>
    <row r="19" spans="1:5" x14ac:dyDescent="0.25">
      <c r="A19" s="53" t="s">
        <v>1539</v>
      </c>
      <c r="B19" s="54">
        <v>5</v>
      </c>
    </row>
    <row r="20" spans="1:5" x14ac:dyDescent="0.25">
      <c r="A20" s="53" t="s">
        <v>1536</v>
      </c>
      <c r="B20" s="54">
        <v>921</v>
      </c>
      <c r="D20" s="50" t="s">
        <v>1549</v>
      </c>
      <c r="E20" t="s">
        <v>1538</v>
      </c>
    </row>
    <row r="21" spans="1:5" x14ac:dyDescent="0.25">
      <c r="D21" s="3" t="s">
        <v>37</v>
      </c>
      <c r="E21" s="51">
        <v>126</v>
      </c>
    </row>
    <row r="22" spans="1:5" x14ac:dyDescent="0.25">
      <c r="A22" s="50" t="s">
        <v>1548</v>
      </c>
      <c r="B22" t="s">
        <v>1538</v>
      </c>
      <c r="D22" s="3" t="s">
        <v>1314</v>
      </c>
      <c r="E22" s="51">
        <v>9</v>
      </c>
    </row>
    <row r="23" spans="1:5" x14ac:dyDescent="0.25">
      <c r="A23" s="3" t="s">
        <v>112</v>
      </c>
      <c r="B23" s="51">
        <v>295</v>
      </c>
      <c r="D23" s="3" t="s">
        <v>36</v>
      </c>
      <c r="E23" s="51">
        <v>243</v>
      </c>
    </row>
    <row r="24" spans="1:5" x14ac:dyDescent="0.25">
      <c r="A24" s="3" t="s">
        <v>26</v>
      </c>
      <c r="B24" s="51">
        <v>147</v>
      </c>
      <c r="D24" s="3" t="s">
        <v>1370</v>
      </c>
      <c r="E24" s="51">
        <v>1</v>
      </c>
    </row>
    <row r="25" spans="1:5" x14ac:dyDescent="0.25">
      <c r="A25" s="3" t="s">
        <v>111</v>
      </c>
      <c r="B25" s="51">
        <v>16</v>
      </c>
      <c r="D25" s="3" t="s">
        <v>33</v>
      </c>
      <c r="E25" s="51">
        <v>69</v>
      </c>
    </row>
    <row r="26" spans="1:5" x14ac:dyDescent="0.25">
      <c r="A26" s="3" t="s">
        <v>28</v>
      </c>
      <c r="B26" s="51">
        <v>115</v>
      </c>
      <c r="D26" s="3" t="s">
        <v>34</v>
      </c>
      <c r="E26" s="51">
        <v>23</v>
      </c>
    </row>
    <row r="27" spans="1:5" x14ac:dyDescent="0.25">
      <c r="A27" s="3" t="s">
        <v>1539</v>
      </c>
      <c r="B27" s="51">
        <v>348</v>
      </c>
      <c r="D27" s="3" t="s">
        <v>35</v>
      </c>
      <c r="E27" s="51">
        <v>50</v>
      </c>
    </row>
    <row r="28" spans="1:5" x14ac:dyDescent="0.25">
      <c r="A28" s="3" t="s">
        <v>1536</v>
      </c>
      <c r="B28" s="51">
        <v>921</v>
      </c>
      <c r="D28" s="3" t="s">
        <v>32</v>
      </c>
      <c r="E28" s="51">
        <v>255</v>
      </c>
    </row>
    <row r="29" spans="1:5" x14ac:dyDescent="0.25">
      <c r="D29" s="3" t="s">
        <v>44</v>
      </c>
      <c r="E29" s="51">
        <v>118</v>
      </c>
    </row>
    <row r="30" spans="1:5" x14ac:dyDescent="0.25">
      <c r="D30" s="3" t="s">
        <v>1539</v>
      </c>
      <c r="E30" s="51">
        <v>27</v>
      </c>
    </row>
    <row r="31" spans="1:5" x14ac:dyDescent="0.25">
      <c r="D31" s="3" t="s">
        <v>1536</v>
      </c>
      <c r="E31" s="51">
        <v>921</v>
      </c>
    </row>
  </sheetData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>
      <selection activeCell="G26" sqref="G26"/>
    </sheetView>
  </sheetViews>
  <sheetFormatPr baseColWidth="10" defaultRowHeight="15" x14ac:dyDescent="0.25"/>
  <cols>
    <col min="1" max="1" width="30.42578125" bestFit="1" customWidth="1"/>
    <col min="2" max="2" width="19.5703125" bestFit="1" customWidth="1"/>
  </cols>
  <sheetData>
    <row r="1" spans="1:2" x14ac:dyDescent="0.25">
      <c r="A1" s="50" t="s">
        <v>4</v>
      </c>
      <c r="B1" t="s">
        <v>1538</v>
      </c>
    </row>
    <row r="2" spans="1:2" x14ac:dyDescent="0.25">
      <c r="A2" t="s">
        <v>37</v>
      </c>
      <c r="B2" s="51">
        <v>126</v>
      </c>
    </row>
    <row r="3" spans="1:2" x14ac:dyDescent="0.25">
      <c r="A3" t="s">
        <v>1314</v>
      </c>
      <c r="B3" s="51">
        <v>9</v>
      </c>
    </row>
    <row r="4" spans="1:2" x14ac:dyDescent="0.25">
      <c r="A4" t="s">
        <v>36</v>
      </c>
      <c r="B4" s="51">
        <v>243</v>
      </c>
    </row>
    <row r="5" spans="1:2" x14ac:dyDescent="0.25">
      <c r="A5" t="s">
        <v>1370</v>
      </c>
      <c r="B5" s="51">
        <v>1</v>
      </c>
    </row>
    <row r="6" spans="1:2" x14ac:dyDescent="0.25">
      <c r="A6" t="s">
        <v>33</v>
      </c>
      <c r="B6" s="51">
        <v>69</v>
      </c>
    </row>
    <row r="7" spans="1:2" x14ac:dyDescent="0.25">
      <c r="A7" t="s">
        <v>34</v>
      </c>
      <c r="B7" s="51">
        <v>23</v>
      </c>
    </row>
    <row r="8" spans="1:2" x14ac:dyDescent="0.25">
      <c r="A8" t="s">
        <v>35</v>
      </c>
      <c r="B8" s="51">
        <v>50</v>
      </c>
    </row>
    <row r="9" spans="1:2" x14ac:dyDescent="0.25">
      <c r="A9" t="s">
        <v>32</v>
      </c>
      <c r="B9" s="51">
        <v>255</v>
      </c>
    </row>
    <row r="10" spans="1:2" x14ac:dyDescent="0.25">
      <c r="A10" t="s">
        <v>44</v>
      </c>
      <c r="B10" s="51">
        <v>118</v>
      </c>
    </row>
    <row r="11" spans="1:2" x14ac:dyDescent="0.25">
      <c r="A11" t="s">
        <v>1539</v>
      </c>
      <c r="B11" s="51">
        <v>27</v>
      </c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>
      <selection activeCell="C21" sqref="C21"/>
    </sheetView>
  </sheetViews>
  <sheetFormatPr baseColWidth="10" defaultRowHeight="15" x14ac:dyDescent="0.25"/>
  <cols>
    <col min="1" max="1" width="10" customWidth="1"/>
    <col min="2" max="2" width="22.5703125" customWidth="1"/>
    <col min="3" max="4" width="19.5703125" bestFit="1" customWidth="1"/>
  </cols>
  <sheetData>
    <row r="1" spans="1:3" x14ac:dyDescent="0.25">
      <c r="A1" s="50" t="s">
        <v>1530</v>
      </c>
      <c r="B1" s="50" t="s">
        <v>1</v>
      </c>
      <c r="C1" t="s">
        <v>1538</v>
      </c>
    </row>
    <row r="2" spans="1:3" x14ac:dyDescent="0.25">
      <c r="A2" s="57">
        <v>1</v>
      </c>
      <c r="B2" s="57" t="s">
        <v>24</v>
      </c>
      <c r="C2" s="58">
        <v>2</v>
      </c>
    </row>
    <row r="3" spans="1:3" x14ac:dyDescent="0.25">
      <c r="A3" s="57">
        <v>1</v>
      </c>
      <c r="B3" s="57" t="s">
        <v>16</v>
      </c>
      <c r="C3" s="58">
        <v>54</v>
      </c>
    </row>
    <row r="4" spans="1:3" x14ac:dyDescent="0.25">
      <c r="A4" s="57">
        <v>1</v>
      </c>
      <c r="B4" s="57" t="s">
        <v>1396</v>
      </c>
      <c r="C4" s="58">
        <v>68</v>
      </c>
    </row>
    <row r="5" spans="1:3" x14ac:dyDescent="0.25">
      <c r="A5" s="57">
        <v>1</v>
      </c>
      <c r="B5" s="57" t="s">
        <v>13</v>
      </c>
      <c r="C5" s="58">
        <v>123</v>
      </c>
    </row>
    <row r="6" spans="1:3" x14ac:dyDescent="0.25">
      <c r="A6" s="57">
        <v>1</v>
      </c>
      <c r="B6" s="57" t="s">
        <v>14</v>
      </c>
      <c r="C6" s="58">
        <v>94</v>
      </c>
    </row>
    <row r="7" spans="1:3" x14ac:dyDescent="0.25">
      <c r="A7" s="57">
        <v>1</v>
      </c>
      <c r="B7" s="57" t="s">
        <v>15</v>
      </c>
      <c r="C7" s="58">
        <v>15</v>
      </c>
    </row>
    <row r="8" spans="1:3" x14ac:dyDescent="0.25">
      <c r="A8" s="59">
        <v>2</v>
      </c>
      <c r="B8" s="59" t="s">
        <v>9</v>
      </c>
      <c r="C8" s="60">
        <v>99</v>
      </c>
    </row>
    <row r="9" spans="1:3" x14ac:dyDescent="0.25">
      <c r="A9" s="59">
        <v>2</v>
      </c>
      <c r="B9" s="59" t="s">
        <v>20</v>
      </c>
      <c r="C9" s="60">
        <v>34</v>
      </c>
    </row>
    <row r="10" spans="1:3" x14ac:dyDescent="0.25">
      <c r="A10" s="59">
        <v>2</v>
      </c>
      <c r="B10" s="59" t="s">
        <v>10</v>
      </c>
      <c r="C10" s="60">
        <v>89</v>
      </c>
    </row>
    <row r="11" spans="1:3" x14ac:dyDescent="0.25">
      <c r="A11" s="59">
        <v>2</v>
      </c>
      <c r="B11" s="59" t="s">
        <v>11</v>
      </c>
      <c r="C11" s="60">
        <v>20</v>
      </c>
    </row>
    <row r="12" spans="1:3" x14ac:dyDescent="0.25">
      <c r="A12" s="59">
        <v>2</v>
      </c>
      <c r="B12" s="59" t="s">
        <v>12</v>
      </c>
      <c r="C12" s="60">
        <v>55</v>
      </c>
    </row>
    <row r="13" spans="1:3" x14ac:dyDescent="0.25">
      <c r="A13" s="59">
        <v>2</v>
      </c>
      <c r="B13" s="59" t="s">
        <v>18</v>
      </c>
      <c r="C13" s="60">
        <v>18</v>
      </c>
    </row>
    <row r="14" spans="1:3" x14ac:dyDescent="0.25">
      <c r="A14" s="59">
        <v>2</v>
      </c>
      <c r="B14" s="59" t="s">
        <v>19</v>
      </c>
      <c r="C14" s="60">
        <v>12</v>
      </c>
    </row>
    <row r="15" spans="1:3" x14ac:dyDescent="0.25">
      <c r="A15" s="55">
        <v>3</v>
      </c>
      <c r="B15" s="55" t="s">
        <v>23</v>
      </c>
      <c r="C15" s="56">
        <v>41</v>
      </c>
    </row>
    <row r="16" spans="1:3" x14ac:dyDescent="0.25">
      <c r="A16" s="55">
        <v>3</v>
      </c>
      <c r="B16" s="55" t="s">
        <v>17</v>
      </c>
      <c r="C16" s="56">
        <v>149</v>
      </c>
    </row>
    <row r="17" spans="1:3" x14ac:dyDescent="0.25">
      <c r="A17" s="55">
        <v>3</v>
      </c>
      <c r="B17" s="55" t="s">
        <v>22</v>
      </c>
      <c r="C17" s="56">
        <v>28</v>
      </c>
    </row>
    <row r="18" spans="1:3" x14ac:dyDescent="0.25">
      <c r="A18" s="55">
        <v>3</v>
      </c>
      <c r="B18" s="55" t="s">
        <v>25</v>
      </c>
      <c r="C18" s="56">
        <v>15</v>
      </c>
    </row>
    <row r="19" spans="1:3" x14ac:dyDescent="0.25">
      <c r="A19" t="s">
        <v>1540</v>
      </c>
      <c r="B19" t="s">
        <v>1539</v>
      </c>
      <c r="C19" s="51">
        <v>5</v>
      </c>
    </row>
  </sheetData>
  <pageMargins left="0.7" right="0.7" top="0.75" bottom="0.75" header="0.3" footer="0.3"/>
  <pageSetup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03"/>
  <sheetViews>
    <sheetView zoomScale="93" zoomScaleNormal="93" workbookViewId="0">
      <selection activeCell="F15" sqref="C5:O1003"/>
    </sheetView>
  </sheetViews>
  <sheetFormatPr baseColWidth="10" defaultRowHeight="24.95" customHeight="1" x14ac:dyDescent="0.25"/>
  <cols>
    <col min="1" max="1" width="7.140625" style="7" customWidth="1"/>
    <col min="2" max="2" width="0.5703125" style="7" customWidth="1"/>
    <col min="3" max="3" width="6" style="1" customWidth="1"/>
    <col min="4" max="5" width="14.140625" customWidth="1"/>
    <col min="6" max="6" width="24.85546875" customWidth="1"/>
    <col min="7" max="8" width="13.140625" style="6" customWidth="1"/>
    <col min="9" max="9" width="10.140625" style="31" customWidth="1"/>
    <col min="10" max="10" width="25.140625" customWidth="1"/>
    <col min="11" max="11" width="33.28515625" customWidth="1"/>
    <col min="12" max="13" width="12.42578125" style="1" customWidth="1"/>
    <col min="14" max="14" width="7.7109375" style="1" customWidth="1"/>
    <col min="15" max="16" width="9.140625" style="1" customWidth="1"/>
    <col min="17" max="17" width="33.140625" customWidth="1"/>
    <col min="23" max="23" width="23.42578125" customWidth="1"/>
    <col min="24" max="24" width="20.5703125" customWidth="1"/>
  </cols>
  <sheetData>
    <row r="1" spans="1:18" s="5" customFormat="1" ht="24.95" customHeight="1" x14ac:dyDescent="0.25">
      <c r="A1" s="7"/>
      <c r="B1" s="7"/>
      <c r="C1" s="1"/>
      <c r="D1" s="12"/>
      <c r="E1" s="12"/>
      <c r="I1" s="28"/>
    </row>
    <row r="2" spans="1:18" s="5" customFormat="1" ht="24.95" customHeight="1" x14ac:dyDescent="0.25">
      <c r="A2" s="7"/>
      <c r="B2" s="7"/>
      <c r="C2" s="1"/>
      <c r="D2" s="12"/>
      <c r="E2" s="12"/>
      <c r="I2" s="28"/>
    </row>
    <row r="3" spans="1:18" s="4" customFormat="1" ht="24.95" customHeight="1" x14ac:dyDescent="0.4">
      <c r="A3" s="35" t="s">
        <v>47</v>
      </c>
      <c r="B3" s="35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43"/>
      <c r="Q3" s="46" t="s">
        <v>1535</v>
      </c>
      <c r="R3" s="47"/>
    </row>
    <row r="4" spans="1:18" s="4" customFormat="1" ht="24.95" customHeight="1" x14ac:dyDescent="0.4">
      <c r="A4" s="33"/>
      <c r="B4" s="33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43"/>
    </row>
    <row r="5" spans="1:18" s="2" customFormat="1" ht="24.95" customHeight="1" x14ac:dyDescent="0.25">
      <c r="A5" s="13" t="s">
        <v>38</v>
      </c>
      <c r="B5" s="39"/>
      <c r="C5" s="48"/>
      <c r="D5" s="49" t="s">
        <v>0</v>
      </c>
      <c r="E5" s="24" t="s">
        <v>1530</v>
      </c>
      <c r="F5" s="14" t="s">
        <v>1</v>
      </c>
      <c r="G5" s="14" t="s">
        <v>2</v>
      </c>
      <c r="H5" s="32" t="s">
        <v>1531</v>
      </c>
      <c r="I5" s="29" t="s">
        <v>3</v>
      </c>
      <c r="J5" s="15" t="s">
        <v>40</v>
      </c>
      <c r="K5" s="14" t="s">
        <v>4</v>
      </c>
      <c r="L5" s="14" t="s">
        <v>5</v>
      </c>
      <c r="M5" s="20" t="s">
        <v>43</v>
      </c>
      <c r="N5" s="14" t="s">
        <v>6</v>
      </c>
      <c r="O5" s="16" t="s">
        <v>7</v>
      </c>
      <c r="P5" s="44"/>
      <c r="Q5" s="25" t="s">
        <v>1533</v>
      </c>
      <c r="R5" s="25" t="s">
        <v>1534</v>
      </c>
    </row>
    <row r="6" spans="1:18" s="2" customFormat="1" ht="24.95" customHeight="1" x14ac:dyDescent="0.25">
      <c r="A6" s="13" t="s">
        <v>38</v>
      </c>
      <c r="B6" s="40"/>
      <c r="C6" s="18" t="s">
        <v>8</v>
      </c>
      <c r="D6" s="8" t="s">
        <v>876</v>
      </c>
      <c r="E6" s="8">
        <f>VLOOKUP(F6,'Données Registre P-38'!$A$2:$B$19,2,0)</f>
        <v>1</v>
      </c>
      <c r="F6" s="9" t="s">
        <v>24</v>
      </c>
      <c r="G6" s="10">
        <v>43662</v>
      </c>
      <c r="H6" s="38">
        <f>IF(G6&lt;&gt;"",G6,"")</f>
        <v>43662</v>
      </c>
      <c r="I6" s="30" t="s">
        <v>637</v>
      </c>
      <c r="J6" s="9" t="s">
        <v>112</v>
      </c>
      <c r="K6" s="9" t="s">
        <v>36</v>
      </c>
      <c r="L6" s="9" t="s">
        <v>30</v>
      </c>
      <c r="M6" s="21"/>
      <c r="N6" s="21" t="s">
        <v>42</v>
      </c>
      <c r="O6" s="17">
        <v>30</v>
      </c>
      <c r="P6" s="27"/>
      <c r="Q6" s="3" t="s">
        <v>32</v>
      </c>
      <c r="R6" s="45">
        <f>COUNTIF(K11:K925,"=P.38 (non-consentant)")/COUNTA(K11:K925)</f>
        <v>0.28603603603603606</v>
      </c>
    </row>
    <row r="7" spans="1:18" s="2" customFormat="1" ht="24.95" customHeight="1" x14ac:dyDescent="0.25">
      <c r="A7" s="13" t="s">
        <v>38</v>
      </c>
      <c r="B7" s="41"/>
      <c r="C7" s="19" t="s">
        <v>8</v>
      </c>
      <c r="D7" s="8" t="s">
        <v>799</v>
      </c>
      <c r="E7" s="8">
        <f>VLOOKUP(F7,'Données Registre P-38'!$A$2:$B$19,2,0)</f>
        <v>1</v>
      </c>
      <c r="F7" s="9" t="s">
        <v>24</v>
      </c>
      <c r="G7" s="10">
        <v>43647</v>
      </c>
      <c r="H7" s="38">
        <f>IF(G7&lt;&gt;"",G7,"")</f>
        <v>43647</v>
      </c>
      <c r="I7" s="30" t="s">
        <v>800</v>
      </c>
      <c r="J7" s="9" t="s">
        <v>112</v>
      </c>
      <c r="K7" s="9" t="s">
        <v>37</v>
      </c>
      <c r="L7" s="9" t="s">
        <v>30</v>
      </c>
      <c r="M7" s="9"/>
      <c r="N7" s="9" t="s">
        <v>41</v>
      </c>
      <c r="O7" s="17">
        <v>42</v>
      </c>
      <c r="P7" s="27"/>
      <c r="Q7" s="3" t="s">
        <v>33</v>
      </c>
      <c r="R7" s="45">
        <f>COUNTIF(K11:K925,"=Danger grave et immédiat")/COUNTA(K11:K925)</f>
        <v>7.77027027027027E-2</v>
      </c>
    </row>
    <row r="8" spans="1:18" s="2" customFormat="1" ht="24.95" customHeight="1" x14ac:dyDescent="0.25">
      <c r="A8" s="13" t="s">
        <v>38</v>
      </c>
      <c r="B8" s="41"/>
      <c r="C8" s="19" t="s">
        <v>8</v>
      </c>
      <c r="D8" s="8" t="s">
        <v>136</v>
      </c>
      <c r="E8" s="8">
        <f>VLOOKUP(F8,'Données Registre P-38'!$A$2:$B$19,2,0)</f>
        <v>1</v>
      </c>
      <c r="F8" s="9" t="s">
        <v>16</v>
      </c>
      <c r="G8" s="10">
        <v>43486</v>
      </c>
      <c r="H8" s="38">
        <f>IF(G8&lt;&gt;"",G8,"")</f>
        <v>43486</v>
      </c>
      <c r="I8" s="30" t="s">
        <v>137</v>
      </c>
      <c r="J8" s="9" t="s">
        <v>112</v>
      </c>
      <c r="K8" s="9" t="s">
        <v>32</v>
      </c>
      <c r="L8" s="9" t="s">
        <v>29</v>
      </c>
      <c r="M8" s="9" t="s">
        <v>60</v>
      </c>
      <c r="N8" s="9" t="s">
        <v>41</v>
      </c>
      <c r="O8" s="17">
        <v>57</v>
      </c>
      <c r="P8" s="27"/>
      <c r="Q8" s="3" t="s">
        <v>34</v>
      </c>
      <c r="R8" s="45">
        <f>COUNTIF(K1:K915,"=Danger grave mais non immédiat")/COUNTA(K1:K915)</f>
        <v>2.4830699774266364E-2</v>
      </c>
    </row>
    <row r="9" spans="1:18" s="2" customFormat="1" ht="24.95" customHeight="1" x14ac:dyDescent="0.25">
      <c r="A9" s="13" t="s">
        <v>38</v>
      </c>
      <c r="B9" s="41"/>
      <c r="C9" s="19" t="s">
        <v>8</v>
      </c>
      <c r="D9" s="8" t="s">
        <v>1461</v>
      </c>
      <c r="E9" s="8">
        <f>VLOOKUP(F9,'Données Registre P-38'!$A$2:$B$19,2,0)</f>
        <v>1</v>
      </c>
      <c r="F9" s="9" t="s">
        <v>16</v>
      </c>
      <c r="G9" s="10">
        <v>43809</v>
      </c>
      <c r="H9" s="38">
        <f>IF(G9&lt;&gt;"",G9,"")</f>
        <v>43809</v>
      </c>
      <c r="I9" s="30" t="s">
        <v>1462</v>
      </c>
      <c r="J9" s="9" t="s">
        <v>112</v>
      </c>
      <c r="K9" s="9" t="s">
        <v>37</v>
      </c>
      <c r="L9" s="9" t="s">
        <v>30</v>
      </c>
      <c r="M9" s="9"/>
      <c r="N9" s="9" t="s">
        <v>42</v>
      </c>
      <c r="O9" s="17">
        <v>50</v>
      </c>
      <c r="P9" s="27"/>
      <c r="Q9" s="3" t="s">
        <v>35</v>
      </c>
      <c r="R9" s="45">
        <f>COUNTIF(K1:K915,"=Danger modéré")/COUNTA(K1:K915)</f>
        <v>5.5304740406320545E-2</v>
      </c>
    </row>
    <row r="10" spans="1:18" s="2" customFormat="1" ht="24.95" customHeight="1" x14ac:dyDescent="0.25">
      <c r="A10" s="13" t="s">
        <v>38</v>
      </c>
      <c r="B10" s="41"/>
      <c r="C10" s="19" t="s">
        <v>8</v>
      </c>
      <c r="D10" s="8" t="s">
        <v>1377</v>
      </c>
      <c r="E10" s="8">
        <f>VLOOKUP(F10,'Données Registre P-38'!$A$2:$B$19,2,0)</f>
        <v>1</v>
      </c>
      <c r="F10" s="9" t="s">
        <v>16</v>
      </c>
      <c r="G10" s="10">
        <v>43780</v>
      </c>
      <c r="H10" s="38">
        <f>IF(G10&lt;&gt;"",G10,"")</f>
        <v>43780</v>
      </c>
      <c r="I10" s="30" t="s">
        <v>1352</v>
      </c>
      <c r="J10" s="9" t="s">
        <v>112</v>
      </c>
      <c r="K10" s="9" t="s">
        <v>36</v>
      </c>
      <c r="L10" s="9" t="s">
        <v>30</v>
      </c>
      <c r="M10" s="9"/>
      <c r="N10" s="9" t="s">
        <v>41</v>
      </c>
      <c r="O10" s="17">
        <v>36</v>
      </c>
      <c r="P10" s="27"/>
      <c r="Q10" s="3" t="s">
        <v>36</v>
      </c>
      <c r="R10" s="45">
        <f>COUNTIF(K1:K915,"=Danger faible")/COUNTA(K1:K915)</f>
        <v>0.26862302483069977</v>
      </c>
    </row>
    <row r="11" spans="1:18" s="2" customFormat="1" ht="24.95" customHeight="1" x14ac:dyDescent="0.25">
      <c r="A11" s="13" t="s">
        <v>38</v>
      </c>
      <c r="B11" s="41"/>
      <c r="C11" s="19" t="s">
        <v>8</v>
      </c>
      <c r="D11" s="8" t="s">
        <v>1348</v>
      </c>
      <c r="E11" s="8">
        <f>VLOOKUP(F11,'Données Registre P-38'!$A$2:$B$19,2,0)</f>
        <v>1</v>
      </c>
      <c r="F11" s="9" t="s">
        <v>16</v>
      </c>
      <c r="G11" s="10">
        <v>43779</v>
      </c>
      <c r="H11" s="38">
        <f>IF(G11&lt;&gt;"",G11,"")</f>
        <v>43779</v>
      </c>
      <c r="I11" s="30" t="s">
        <v>141</v>
      </c>
      <c r="J11" s="9" t="s">
        <v>112</v>
      </c>
      <c r="K11" s="9" t="s">
        <v>37</v>
      </c>
      <c r="L11" s="9" t="s">
        <v>30</v>
      </c>
      <c r="M11" s="9"/>
      <c r="N11" s="9" t="s">
        <v>41</v>
      </c>
      <c r="O11" s="17">
        <v>29</v>
      </c>
      <c r="P11" s="27"/>
      <c r="Q11" s="3" t="s">
        <v>37</v>
      </c>
      <c r="R11" s="45" t="e">
        <f>COUNTIF(#REF!,"=Absence de danger")/COUNTA(#REF!)</f>
        <v>#REF!</v>
      </c>
    </row>
    <row r="12" spans="1:18" s="2" customFormat="1" ht="24.95" customHeight="1" x14ac:dyDescent="0.25">
      <c r="A12" s="13" t="s">
        <v>38</v>
      </c>
      <c r="B12" s="41"/>
      <c r="C12" s="19" t="s">
        <v>8</v>
      </c>
      <c r="D12" s="8" t="s">
        <v>1332</v>
      </c>
      <c r="E12" s="8">
        <f>VLOOKUP(F12,'Données Registre P-38'!$A$2:$B$19,2,0)</f>
        <v>1</v>
      </c>
      <c r="F12" s="9" t="s">
        <v>16</v>
      </c>
      <c r="G12" s="10">
        <v>43775</v>
      </c>
      <c r="H12" s="38">
        <f>IF(G12&lt;&gt;"",G12,"")</f>
        <v>43775</v>
      </c>
      <c r="I12" s="30" t="s">
        <v>78</v>
      </c>
      <c r="J12" s="9" t="s">
        <v>112</v>
      </c>
      <c r="K12" s="9" t="s">
        <v>37</v>
      </c>
      <c r="L12" s="9" t="s">
        <v>30</v>
      </c>
      <c r="M12" s="9"/>
      <c r="N12" s="9" t="s">
        <v>42</v>
      </c>
      <c r="O12" s="17">
        <v>58</v>
      </c>
      <c r="P12" s="27"/>
      <c r="Q12" s="3" t="s">
        <v>44</v>
      </c>
      <c r="R12" s="45" t="e">
        <f>COUNTIF(#REF!,"=Tentative de suicide")/COUNTA(#REF!)</f>
        <v>#REF!</v>
      </c>
    </row>
    <row r="13" spans="1:18" s="2" customFormat="1" ht="24.95" customHeight="1" x14ac:dyDescent="0.25">
      <c r="A13" s="13" t="s">
        <v>38</v>
      </c>
      <c r="B13" s="41"/>
      <c r="C13" s="19" t="s">
        <v>8</v>
      </c>
      <c r="D13" s="8" t="s">
        <v>1378</v>
      </c>
      <c r="E13" s="8">
        <f>VLOOKUP(F13,'Données Registre P-38'!$A$2:$B$19,2,0)</f>
        <v>1</v>
      </c>
      <c r="F13" s="9" t="s">
        <v>16</v>
      </c>
      <c r="G13" s="10">
        <v>43773</v>
      </c>
      <c r="H13" s="38">
        <f>IF(G13&lt;&gt;"",G13,"")</f>
        <v>43773</v>
      </c>
      <c r="I13" s="30" t="s">
        <v>72</v>
      </c>
      <c r="J13" s="9" t="s">
        <v>112</v>
      </c>
      <c r="K13" s="9" t="s">
        <v>36</v>
      </c>
      <c r="L13" s="9" t="s">
        <v>30</v>
      </c>
      <c r="M13" s="9"/>
      <c r="N13" s="9" t="s">
        <v>41</v>
      </c>
      <c r="O13" s="17">
        <v>53</v>
      </c>
      <c r="P13" s="27"/>
      <c r="Q13" s="3" t="s">
        <v>46</v>
      </c>
      <c r="R13" s="45" t="e">
        <f>COUNTIF(#REF!,"=Aucune évaluation")/COUNTA(#REF!)</f>
        <v>#REF!</v>
      </c>
    </row>
    <row r="14" spans="1:18" s="2" customFormat="1" ht="24.95" customHeight="1" x14ac:dyDescent="0.25">
      <c r="A14" s="13" t="s">
        <v>38</v>
      </c>
      <c r="B14" s="41"/>
      <c r="C14" s="19" t="s">
        <v>8</v>
      </c>
      <c r="D14" s="8" t="s">
        <v>1286</v>
      </c>
      <c r="E14" s="8">
        <f>VLOOKUP(F14,'Données Registre P-38'!$A$2:$B$19,2,0)</f>
        <v>1</v>
      </c>
      <c r="F14" s="9" t="s">
        <v>16</v>
      </c>
      <c r="G14" s="10">
        <v>43761</v>
      </c>
      <c r="H14" s="38">
        <f>IF(G14&lt;&gt;"",G14,"")</f>
        <v>43761</v>
      </c>
      <c r="I14" s="30" t="s">
        <v>587</v>
      </c>
      <c r="J14" s="9" t="s">
        <v>112</v>
      </c>
      <c r="K14" s="9" t="s">
        <v>36</v>
      </c>
      <c r="L14" s="9" t="s">
        <v>30</v>
      </c>
      <c r="M14" s="9"/>
      <c r="N14" s="9" t="s">
        <v>41</v>
      </c>
      <c r="O14" s="17">
        <v>58</v>
      </c>
      <c r="P14" s="27"/>
      <c r="Q14" s="3" t="s">
        <v>501</v>
      </c>
      <c r="R14" s="45" t="e">
        <f>COUNTIF(#REF!,"=Absence de transport")/COUNTA(#REF!)</f>
        <v>#REF!</v>
      </c>
    </row>
    <row r="15" spans="1:18" s="2" customFormat="1" ht="24.95" customHeight="1" x14ac:dyDescent="0.25">
      <c r="A15" s="13" t="s">
        <v>38</v>
      </c>
      <c r="B15" s="41"/>
      <c r="C15" s="19" t="s">
        <v>8</v>
      </c>
      <c r="D15" s="8" t="s">
        <v>1251</v>
      </c>
      <c r="E15" s="8">
        <f>VLOOKUP(F15,'Données Registre P-38'!$A$2:$B$19,2,0)</f>
        <v>1</v>
      </c>
      <c r="F15" s="9" t="s">
        <v>16</v>
      </c>
      <c r="G15" s="10">
        <v>43752</v>
      </c>
      <c r="H15" s="38">
        <f>IF(G15&lt;&gt;"",G15,"")</f>
        <v>43752</v>
      </c>
      <c r="I15" s="30" t="s">
        <v>1135</v>
      </c>
      <c r="J15" s="9" t="s">
        <v>112</v>
      </c>
      <c r="K15" s="9" t="s">
        <v>36</v>
      </c>
      <c r="L15" s="9" t="s">
        <v>30</v>
      </c>
      <c r="M15" s="9"/>
      <c r="N15" s="9" t="s">
        <v>42</v>
      </c>
      <c r="O15" s="17">
        <v>18</v>
      </c>
      <c r="P15" s="27"/>
      <c r="Q15" s="2" t="s">
        <v>1532</v>
      </c>
      <c r="R15" s="45" t="e">
        <f>COUNTIF(#REF!,"")/COUNTA(#REF!)</f>
        <v>#REF!</v>
      </c>
    </row>
    <row r="16" spans="1:18" s="2" customFormat="1" ht="24.95" customHeight="1" x14ac:dyDescent="0.25">
      <c r="A16" s="13" t="s">
        <v>38</v>
      </c>
      <c r="B16" s="41"/>
      <c r="C16" s="19" t="s">
        <v>8</v>
      </c>
      <c r="D16" s="8" t="s">
        <v>399</v>
      </c>
      <c r="E16" s="8">
        <f>VLOOKUP(F16,'Données Registre P-38'!$A$2:$B$19,2,0)</f>
        <v>1</v>
      </c>
      <c r="F16" s="9" t="s">
        <v>16</v>
      </c>
      <c r="G16" s="10">
        <v>43561</v>
      </c>
      <c r="H16" s="38">
        <f>IF(G16&lt;&gt;"",G16,"")</f>
        <v>43561</v>
      </c>
      <c r="I16" s="30" t="s">
        <v>401</v>
      </c>
      <c r="J16" s="9"/>
      <c r="K16" s="9" t="s">
        <v>44</v>
      </c>
      <c r="L16" s="9" t="s">
        <v>29</v>
      </c>
      <c r="M16" s="9"/>
      <c r="N16" s="9" t="s">
        <v>41</v>
      </c>
      <c r="O16" s="17">
        <v>28</v>
      </c>
      <c r="P16" s="27"/>
    </row>
    <row r="17" spans="1:16" s="2" customFormat="1" ht="24.95" customHeight="1" x14ac:dyDescent="0.25">
      <c r="A17" s="13" t="s">
        <v>38</v>
      </c>
      <c r="B17" s="41"/>
      <c r="C17" s="19" t="s">
        <v>8</v>
      </c>
      <c r="D17" s="8" t="s">
        <v>396</v>
      </c>
      <c r="E17" s="8">
        <f>VLOOKUP(F17,'Données Registre P-38'!$A$2:$B$19,2,0)</f>
        <v>1</v>
      </c>
      <c r="F17" s="9" t="s">
        <v>16</v>
      </c>
      <c r="G17" s="10">
        <v>43563</v>
      </c>
      <c r="H17" s="38">
        <f>IF(G17&lt;&gt;"",G17,"")</f>
        <v>43563</v>
      </c>
      <c r="I17" s="30" t="s">
        <v>311</v>
      </c>
      <c r="J17" s="9"/>
      <c r="K17" s="9" t="s">
        <v>32</v>
      </c>
      <c r="L17" s="9" t="s">
        <v>29</v>
      </c>
      <c r="M17" s="9"/>
      <c r="N17" s="9" t="s">
        <v>367</v>
      </c>
      <c r="O17" s="17">
        <v>56</v>
      </c>
      <c r="P17" s="27"/>
    </row>
    <row r="18" spans="1:16" s="2" customFormat="1" ht="24.95" customHeight="1" x14ac:dyDescent="0.25">
      <c r="A18" s="13" t="s">
        <v>38</v>
      </c>
      <c r="B18" s="41"/>
      <c r="C18" s="19" t="s">
        <v>8</v>
      </c>
      <c r="D18" s="8" t="s">
        <v>381</v>
      </c>
      <c r="E18" s="8">
        <f>VLOOKUP(F18,'Données Registre P-38'!$A$2:$B$19,2,0)</f>
        <v>1</v>
      </c>
      <c r="F18" s="9" t="s">
        <v>16</v>
      </c>
      <c r="G18" s="10">
        <v>43564</v>
      </c>
      <c r="H18" s="38">
        <f>IF(G18&lt;&gt;"",G18,"")</f>
        <v>43564</v>
      </c>
      <c r="I18" s="30" t="s">
        <v>382</v>
      </c>
      <c r="J18" s="9"/>
      <c r="K18" s="9" t="s">
        <v>32</v>
      </c>
      <c r="L18" s="9" t="s">
        <v>29</v>
      </c>
      <c r="M18" s="9">
        <v>43</v>
      </c>
      <c r="N18" s="9" t="s">
        <v>41</v>
      </c>
      <c r="O18" s="17">
        <v>68</v>
      </c>
      <c r="P18" s="27"/>
    </row>
    <row r="19" spans="1:16" s="2" customFormat="1" ht="24.95" customHeight="1" x14ac:dyDescent="0.25">
      <c r="A19" s="13" t="s">
        <v>38</v>
      </c>
      <c r="B19" s="41"/>
      <c r="C19" s="19" t="s">
        <v>8</v>
      </c>
      <c r="D19" s="8" t="s">
        <v>1222</v>
      </c>
      <c r="E19" s="8">
        <f>VLOOKUP(F19,'Données Registre P-38'!$A$2:$B$19,2,0)</f>
        <v>1</v>
      </c>
      <c r="F19" s="9" t="s">
        <v>16</v>
      </c>
      <c r="G19" s="10">
        <v>43740</v>
      </c>
      <c r="H19" s="38">
        <f>IF(G19&lt;&gt;"",G19,"")</f>
        <v>43740</v>
      </c>
      <c r="I19" s="30" t="s">
        <v>706</v>
      </c>
      <c r="J19" s="9"/>
      <c r="K19" s="9"/>
      <c r="L19" s="26" t="s">
        <v>29</v>
      </c>
      <c r="M19" s="9">
        <v>20</v>
      </c>
      <c r="N19" s="9" t="s">
        <v>41</v>
      </c>
      <c r="O19" s="17">
        <v>58</v>
      </c>
      <c r="P19" s="27"/>
    </row>
    <row r="20" spans="1:16" s="2" customFormat="1" ht="24.95" customHeight="1" x14ac:dyDescent="0.25">
      <c r="A20" s="13" t="s">
        <v>38</v>
      </c>
      <c r="B20" s="41"/>
      <c r="C20" s="19" t="s">
        <v>8</v>
      </c>
      <c r="D20" s="8" t="s">
        <v>1214</v>
      </c>
      <c r="E20" s="8">
        <f>VLOOKUP(F20,'Données Registre P-38'!$A$2:$B$19,2,0)</f>
        <v>1</v>
      </c>
      <c r="F20" s="9" t="s">
        <v>16</v>
      </c>
      <c r="G20" s="10">
        <v>43738</v>
      </c>
      <c r="H20" s="38">
        <f>IF(G20&lt;&gt;"",G20,"")</f>
        <v>43738</v>
      </c>
      <c r="I20" s="30" t="s">
        <v>421</v>
      </c>
      <c r="J20" s="9" t="s">
        <v>112</v>
      </c>
      <c r="K20" s="9" t="s">
        <v>33</v>
      </c>
      <c r="L20" s="9" t="s">
        <v>29</v>
      </c>
      <c r="M20" s="9">
        <v>60</v>
      </c>
      <c r="N20" s="9" t="s">
        <v>42</v>
      </c>
      <c r="O20" s="17">
        <v>22</v>
      </c>
      <c r="P20" s="27"/>
    </row>
    <row r="21" spans="1:16" s="2" customFormat="1" ht="24.95" customHeight="1" x14ac:dyDescent="0.25">
      <c r="A21" s="13" t="s">
        <v>38</v>
      </c>
      <c r="B21" s="41"/>
      <c r="C21" s="19" t="s">
        <v>8</v>
      </c>
      <c r="D21" s="8" t="s">
        <v>1198</v>
      </c>
      <c r="E21" s="8">
        <f>VLOOKUP(F21,'Données Registre P-38'!$A$2:$B$19,2,0)</f>
        <v>1</v>
      </c>
      <c r="F21" s="9" t="s">
        <v>16</v>
      </c>
      <c r="G21" s="10">
        <v>43735</v>
      </c>
      <c r="H21" s="38">
        <f>IF(G21&lt;&gt;"",G21,"")</f>
        <v>43735</v>
      </c>
      <c r="I21" s="30" t="s">
        <v>234</v>
      </c>
      <c r="J21" s="9" t="s">
        <v>26</v>
      </c>
      <c r="K21" s="9" t="s">
        <v>34</v>
      </c>
      <c r="L21" s="9" t="s">
        <v>29</v>
      </c>
      <c r="M21" s="9">
        <v>35</v>
      </c>
      <c r="N21" s="9" t="s">
        <v>41</v>
      </c>
      <c r="O21" s="17">
        <v>21</v>
      </c>
      <c r="P21" s="27"/>
    </row>
    <row r="22" spans="1:16" s="2" customFormat="1" ht="24.95" customHeight="1" x14ac:dyDescent="0.25">
      <c r="A22" s="13" t="s">
        <v>38</v>
      </c>
      <c r="B22" s="41"/>
      <c r="C22" s="19" t="s">
        <v>8</v>
      </c>
      <c r="D22" s="8" t="s">
        <v>477</v>
      </c>
      <c r="E22" s="8">
        <f>VLOOKUP(F22,'Données Registre P-38'!$A$2:$B$19,2,0)</f>
        <v>1</v>
      </c>
      <c r="F22" s="9" t="s">
        <v>16</v>
      </c>
      <c r="G22" s="10">
        <v>43573</v>
      </c>
      <c r="H22" s="38">
        <f>IF(G22&lt;&gt;"",G22,"")</f>
        <v>43573</v>
      </c>
      <c r="I22" s="30" t="s">
        <v>287</v>
      </c>
      <c r="J22" s="9"/>
      <c r="K22" s="9" t="s">
        <v>32</v>
      </c>
      <c r="L22" s="9" t="s">
        <v>29</v>
      </c>
      <c r="M22" s="9">
        <v>45</v>
      </c>
      <c r="N22" s="9" t="s">
        <v>42</v>
      </c>
      <c r="O22" s="17">
        <v>56</v>
      </c>
      <c r="P22" s="27"/>
    </row>
    <row r="23" spans="1:16" s="2" customFormat="1" ht="24.95" customHeight="1" x14ac:dyDescent="0.25">
      <c r="A23" s="13" t="s">
        <v>38</v>
      </c>
      <c r="B23" s="41"/>
      <c r="C23" s="19" t="s">
        <v>8</v>
      </c>
      <c r="D23" s="8" t="s">
        <v>1136</v>
      </c>
      <c r="E23" s="8">
        <f>VLOOKUP(F23,'Données Registre P-38'!$A$2:$B$19,2,0)</f>
        <v>1</v>
      </c>
      <c r="F23" s="9" t="s">
        <v>16</v>
      </c>
      <c r="G23" s="10">
        <v>43717</v>
      </c>
      <c r="H23" s="38">
        <f>IF(G23&lt;&gt;"",G23,"")</f>
        <v>43717</v>
      </c>
      <c r="I23" s="30" t="s">
        <v>886</v>
      </c>
      <c r="J23" s="9" t="s">
        <v>28</v>
      </c>
      <c r="K23" s="9" t="s">
        <v>36</v>
      </c>
      <c r="L23" s="9" t="s">
        <v>30</v>
      </c>
      <c r="M23" s="9"/>
      <c r="N23" s="9" t="s">
        <v>41</v>
      </c>
      <c r="O23" s="17">
        <v>15</v>
      </c>
      <c r="P23" s="27"/>
    </row>
    <row r="24" spans="1:16" s="2" customFormat="1" ht="24.95" customHeight="1" x14ac:dyDescent="0.25">
      <c r="A24" s="13" t="s">
        <v>38</v>
      </c>
      <c r="B24" s="41"/>
      <c r="C24" s="19" t="s">
        <v>8</v>
      </c>
      <c r="D24" s="8" t="s">
        <v>1063</v>
      </c>
      <c r="E24" s="8">
        <f>VLOOKUP(F24,'Données Registre P-38'!$A$2:$B$19,2,0)</f>
        <v>1</v>
      </c>
      <c r="F24" s="9" t="s">
        <v>16</v>
      </c>
      <c r="G24" s="10">
        <v>43701</v>
      </c>
      <c r="H24" s="38">
        <f>IF(G24&lt;&gt;"",G24,"")</f>
        <v>43701</v>
      </c>
      <c r="I24" s="30" t="s">
        <v>573</v>
      </c>
      <c r="J24" s="9"/>
      <c r="K24" s="9" t="s">
        <v>33</v>
      </c>
      <c r="L24" s="9" t="s">
        <v>29</v>
      </c>
      <c r="M24" s="9">
        <v>52</v>
      </c>
      <c r="N24" s="9" t="s">
        <v>41</v>
      </c>
      <c r="O24" s="17">
        <v>21</v>
      </c>
      <c r="P24" s="27"/>
    </row>
    <row r="25" spans="1:16" s="2" customFormat="1" ht="24.95" customHeight="1" x14ac:dyDescent="0.25">
      <c r="A25" s="13" t="s">
        <v>38</v>
      </c>
      <c r="B25" s="41"/>
      <c r="C25" s="19" t="s">
        <v>8</v>
      </c>
      <c r="D25" s="8" t="s">
        <v>1011</v>
      </c>
      <c r="E25" s="8">
        <f>VLOOKUP(F25,'Données Registre P-38'!$A$2:$B$19,2,0)</f>
        <v>1</v>
      </c>
      <c r="F25" s="9" t="s">
        <v>16</v>
      </c>
      <c r="G25" s="10">
        <v>43692</v>
      </c>
      <c r="H25" s="38">
        <f>IF(G25&lt;&gt;"",G25,"")</f>
        <v>43692</v>
      </c>
      <c r="I25" s="30"/>
      <c r="J25" s="9" t="s">
        <v>112</v>
      </c>
      <c r="K25" s="9" t="s">
        <v>36</v>
      </c>
      <c r="L25" s="9" t="s">
        <v>30</v>
      </c>
      <c r="M25" s="9"/>
      <c r="N25" s="9" t="s">
        <v>41</v>
      </c>
      <c r="O25" s="17">
        <v>34</v>
      </c>
      <c r="P25" s="27"/>
    </row>
    <row r="26" spans="1:16" s="2" customFormat="1" ht="24.95" customHeight="1" x14ac:dyDescent="0.25">
      <c r="A26" s="13" t="s">
        <v>38</v>
      </c>
      <c r="B26" s="41"/>
      <c r="C26" s="19" t="s">
        <v>8</v>
      </c>
      <c r="D26" s="8" t="s">
        <v>721</v>
      </c>
      <c r="E26" s="8">
        <f>VLOOKUP(F26,'Données Registre P-38'!$A$2:$B$19,2,0)</f>
        <v>1</v>
      </c>
      <c r="F26" s="9" t="s">
        <v>16</v>
      </c>
      <c r="G26" s="10">
        <v>43629</v>
      </c>
      <c r="H26" s="38">
        <f>IF(G26&lt;&gt;"",G26,"")</f>
        <v>43629</v>
      </c>
      <c r="I26" s="30" t="s">
        <v>722</v>
      </c>
      <c r="J26" s="9"/>
      <c r="K26" s="9" t="s">
        <v>32</v>
      </c>
      <c r="L26" s="9" t="s">
        <v>29</v>
      </c>
      <c r="M26" s="9">
        <v>53</v>
      </c>
      <c r="N26" s="9" t="s">
        <v>41</v>
      </c>
      <c r="O26" s="17">
        <v>9</v>
      </c>
      <c r="P26" s="27"/>
    </row>
    <row r="27" spans="1:16" s="2" customFormat="1" ht="24.95" customHeight="1" x14ac:dyDescent="0.25">
      <c r="A27" s="13" t="s">
        <v>38</v>
      </c>
      <c r="B27" s="41"/>
      <c r="C27" s="19" t="s">
        <v>8</v>
      </c>
      <c r="D27" s="8" t="s">
        <v>972</v>
      </c>
      <c r="E27" s="8">
        <f>VLOOKUP(F27,'Données Registre P-38'!$A$2:$B$19,2,0)</f>
        <v>1</v>
      </c>
      <c r="F27" s="9" t="s">
        <v>16</v>
      </c>
      <c r="G27" s="10">
        <v>43683</v>
      </c>
      <c r="H27" s="38">
        <f>IF(G27&lt;&gt;"",G27,"")</f>
        <v>43683</v>
      </c>
      <c r="I27" s="30" t="s">
        <v>973</v>
      </c>
      <c r="J27" s="9" t="s">
        <v>112</v>
      </c>
      <c r="K27" s="9" t="s">
        <v>36</v>
      </c>
      <c r="L27" s="9" t="s">
        <v>30</v>
      </c>
      <c r="M27" s="9"/>
      <c r="N27" s="9" t="s">
        <v>41</v>
      </c>
      <c r="O27" s="17">
        <v>74</v>
      </c>
      <c r="P27" s="27"/>
    </row>
    <row r="28" spans="1:16" s="2" customFormat="1" ht="24.95" customHeight="1" x14ac:dyDescent="0.25">
      <c r="A28" s="13" t="s">
        <v>38</v>
      </c>
      <c r="B28" s="41"/>
      <c r="C28" s="19" t="s">
        <v>8</v>
      </c>
      <c r="D28" s="8" t="s">
        <v>1007</v>
      </c>
      <c r="E28" s="8">
        <f>VLOOKUP(F28,'Données Registre P-38'!$A$2:$B$19,2,0)</f>
        <v>1</v>
      </c>
      <c r="F28" s="9" t="s">
        <v>16</v>
      </c>
      <c r="G28" s="10">
        <v>43680</v>
      </c>
      <c r="H28" s="38">
        <f>IF(G28&lt;&gt;"",G28,"")</f>
        <v>43680</v>
      </c>
      <c r="I28" s="30" t="s">
        <v>486</v>
      </c>
      <c r="J28" s="9"/>
      <c r="K28" s="9" t="s">
        <v>37</v>
      </c>
      <c r="L28" s="9" t="s">
        <v>30</v>
      </c>
      <c r="M28" s="9"/>
      <c r="N28" s="9" t="s">
        <v>41</v>
      </c>
      <c r="O28" s="17">
        <v>30</v>
      </c>
      <c r="P28" s="27"/>
    </row>
    <row r="29" spans="1:16" s="2" customFormat="1" ht="24.95" customHeight="1" x14ac:dyDescent="0.25">
      <c r="A29" s="13" t="s">
        <v>38</v>
      </c>
      <c r="B29" s="41"/>
      <c r="C29" s="19" t="s">
        <v>8</v>
      </c>
      <c r="D29" s="8" t="s">
        <v>926</v>
      </c>
      <c r="E29" s="8">
        <f>VLOOKUP(F29,'Données Registre P-38'!$A$2:$B$19,2,0)</f>
        <v>1</v>
      </c>
      <c r="F29" s="9" t="s">
        <v>16</v>
      </c>
      <c r="G29" s="10">
        <v>43672</v>
      </c>
      <c r="H29" s="38">
        <f>IF(G29&lt;&gt;"",G29,"")</f>
        <v>43672</v>
      </c>
      <c r="I29" s="30" t="s">
        <v>812</v>
      </c>
      <c r="J29" s="9" t="s">
        <v>112</v>
      </c>
      <c r="K29" s="9" t="s">
        <v>37</v>
      </c>
      <c r="L29" s="9" t="s">
        <v>30</v>
      </c>
      <c r="M29" s="9"/>
      <c r="N29" s="9" t="s">
        <v>42</v>
      </c>
      <c r="O29" s="17">
        <v>34</v>
      </c>
      <c r="P29" s="27"/>
    </row>
    <row r="30" spans="1:16" s="2" customFormat="1" ht="24.95" customHeight="1" x14ac:dyDescent="0.25">
      <c r="A30" s="13" t="s">
        <v>38</v>
      </c>
      <c r="B30" s="41"/>
      <c r="C30" s="19" t="s">
        <v>8</v>
      </c>
      <c r="D30" s="8" t="s">
        <v>927</v>
      </c>
      <c r="E30" s="8">
        <f>VLOOKUP(F30,'Données Registre P-38'!$A$2:$B$19,2,0)</f>
        <v>1</v>
      </c>
      <c r="F30" s="9" t="s">
        <v>16</v>
      </c>
      <c r="G30" s="10">
        <v>43672</v>
      </c>
      <c r="H30" s="38">
        <f>IF(G30&lt;&gt;"",G30,"")</f>
        <v>43672</v>
      </c>
      <c r="I30" s="30" t="s">
        <v>92</v>
      </c>
      <c r="J30" s="9" t="s">
        <v>112</v>
      </c>
      <c r="K30" s="9" t="s">
        <v>33</v>
      </c>
      <c r="L30" s="9" t="s">
        <v>29</v>
      </c>
      <c r="M30" s="9"/>
      <c r="N30" s="9" t="s">
        <v>42</v>
      </c>
      <c r="O30" s="17">
        <v>34</v>
      </c>
      <c r="P30" s="27"/>
    </row>
    <row r="31" spans="1:16" s="2" customFormat="1" ht="24.95" customHeight="1" x14ac:dyDescent="0.25">
      <c r="A31" s="13" t="s">
        <v>38</v>
      </c>
      <c r="B31" s="41"/>
      <c r="C31" s="19" t="s">
        <v>8</v>
      </c>
      <c r="D31" s="8" t="s">
        <v>843</v>
      </c>
      <c r="E31" s="8">
        <f>VLOOKUP(F31,'Données Registre P-38'!$A$2:$B$19,2,0)</f>
        <v>1</v>
      </c>
      <c r="F31" s="9" t="s">
        <v>16</v>
      </c>
      <c r="G31" s="10">
        <v>43656</v>
      </c>
      <c r="H31" s="38">
        <f>IF(G31&lt;&gt;"",G31,"")</f>
        <v>43656</v>
      </c>
      <c r="I31" s="30" t="s">
        <v>186</v>
      </c>
      <c r="J31" s="9" t="s">
        <v>112</v>
      </c>
      <c r="K31" s="9" t="s">
        <v>32</v>
      </c>
      <c r="L31" s="9" t="s">
        <v>29</v>
      </c>
      <c r="M31" s="9">
        <v>20</v>
      </c>
      <c r="N31" s="9" t="s">
        <v>41</v>
      </c>
      <c r="O31" s="17">
        <v>64</v>
      </c>
      <c r="P31" s="27"/>
    </row>
    <row r="32" spans="1:16" s="2" customFormat="1" ht="24.95" customHeight="1" x14ac:dyDescent="0.25">
      <c r="A32" s="13" t="s">
        <v>38</v>
      </c>
      <c r="B32" s="41"/>
      <c r="C32" s="19" t="s">
        <v>8</v>
      </c>
      <c r="D32" s="8" t="s">
        <v>862</v>
      </c>
      <c r="E32" s="8">
        <f>VLOOKUP(F32,'Données Registre P-38'!$A$2:$B$19,2,0)</f>
        <v>1</v>
      </c>
      <c r="F32" s="9" t="s">
        <v>16</v>
      </c>
      <c r="G32" s="10">
        <v>43659</v>
      </c>
      <c r="H32" s="38">
        <f>IF(G32&lt;&gt;"",G32,"")</f>
        <v>43659</v>
      </c>
      <c r="I32" s="30" t="s">
        <v>863</v>
      </c>
      <c r="J32" s="9"/>
      <c r="K32" s="9" t="s">
        <v>44</v>
      </c>
      <c r="L32" s="9" t="s">
        <v>29</v>
      </c>
      <c r="M32" s="9">
        <v>29</v>
      </c>
      <c r="N32" s="9" t="s">
        <v>42</v>
      </c>
      <c r="O32" s="17">
        <v>75</v>
      </c>
      <c r="P32" s="27"/>
    </row>
    <row r="33" spans="1:16" s="2" customFormat="1" ht="24.95" customHeight="1" x14ac:dyDescent="0.25">
      <c r="A33" s="13" t="s">
        <v>38</v>
      </c>
      <c r="B33" s="41"/>
      <c r="C33" s="19" t="s">
        <v>8</v>
      </c>
      <c r="D33" s="8" t="s">
        <v>868</v>
      </c>
      <c r="E33" s="8">
        <f>VLOOKUP(F33,'Données Registre P-38'!$A$2:$B$19,2,0)</f>
        <v>1</v>
      </c>
      <c r="F33" s="9" t="s">
        <v>16</v>
      </c>
      <c r="G33" s="10">
        <v>43660</v>
      </c>
      <c r="H33" s="38">
        <f>IF(G33&lt;&gt;"",G33,"")</f>
        <v>43660</v>
      </c>
      <c r="I33" s="30" t="s">
        <v>869</v>
      </c>
      <c r="J33" s="9"/>
      <c r="K33" s="9" t="s">
        <v>32</v>
      </c>
      <c r="L33" s="9" t="s">
        <v>29</v>
      </c>
      <c r="M33" s="9">
        <v>25</v>
      </c>
      <c r="N33" s="9" t="s">
        <v>41</v>
      </c>
      <c r="O33" s="17">
        <v>39</v>
      </c>
      <c r="P33" s="27"/>
    </row>
    <row r="34" spans="1:16" s="2" customFormat="1" ht="24.95" customHeight="1" x14ac:dyDescent="0.25">
      <c r="A34" s="13" t="s">
        <v>38</v>
      </c>
      <c r="B34" s="41"/>
      <c r="C34" s="19" t="s">
        <v>8</v>
      </c>
      <c r="D34" s="8" t="s">
        <v>890</v>
      </c>
      <c r="E34" s="8">
        <f>VLOOKUP(F34,'Données Registre P-38'!$A$2:$B$19,2,0)</f>
        <v>1</v>
      </c>
      <c r="F34" s="9" t="s">
        <v>16</v>
      </c>
      <c r="G34" s="10">
        <v>43665</v>
      </c>
      <c r="H34" s="38">
        <f>IF(G34&lt;&gt;"",G34,"")</f>
        <v>43665</v>
      </c>
      <c r="I34" s="30" t="s">
        <v>234</v>
      </c>
      <c r="J34" s="9" t="s">
        <v>28</v>
      </c>
      <c r="K34" s="9" t="s">
        <v>32</v>
      </c>
      <c r="L34" s="9" t="s">
        <v>29</v>
      </c>
      <c r="M34" s="9">
        <v>38</v>
      </c>
      <c r="N34" s="9" t="s">
        <v>41</v>
      </c>
      <c r="O34" s="17">
        <v>17</v>
      </c>
      <c r="P34" s="27"/>
    </row>
    <row r="35" spans="1:16" s="2" customFormat="1" ht="24.95" customHeight="1" x14ac:dyDescent="0.25">
      <c r="A35" s="13" t="s">
        <v>38</v>
      </c>
      <c r="B35" s="41"/>
      <c r="C35" s="19" t="s">
        <v>8</v>
      </c>
      <c r="D35" s="8" t="s">
        <v>891</v>
      </c>
      <c r="E35" s="8">
        <f>VLOOKUP(F35,'Données Registre P-38'!$A$2:$B$19,2,0)</f>
        <v>1</v>
      </c>
      <c r="F35" s="9" t="s">
        <v>16</v>
      </c>
      <c r="G35" s="10">
        <v>43665</v>
      </c>
      <c r="H35" s="38">
        <f>IF(G35&lt;&gt;"",G35,"")</f>
        <v>43665</v>
      </c>
      <c r="I35" s="30" t="s">
        <v>892</v>
      </c>
      <c r="J35" s="9"/>
      <c r="K35" s="9" t="s">
        <v>44</v>
      </c>
      <c r="L35" s="9" t="s">
        <v>29</v>
      </c>
      <c r="M35" s="9">
        <v>14</v>
      </c>
      <c r="N35" s="9" t="s">
        <v>41</v>
      </c>
      <c r="O35" s="17">
        <v>15</v>
      </c>
      <c r="P35" s="27"/>
    </row>
    <row r="36" spans="1:16" s="2" customFormat="1" ht="24.95" customHeight="1" x14ac:dyDescent="0.25">
      <c r="A36" s="13" t="s">
        <v>38</v>
      </c>
      <c r="B36" s="41"/>
      <c r="C36" s="19" t="s">
        <v>8</v>
      </c>
      <c r="D36" s="8" t="s">
        <v>776</v>
      </c>
      <c r="E36" s="8">
        <f>VLOOKUP(F36,'Données Registre P-38'!$A$2:$B$19,2,0)</f>
        <v>1</v>
      </c>
      <c r="F36" s="9" t="s">
        <v>16</v>
      </c>
      <c r="G36" s="10">
        <v>43642</v>
      </c>
      <c r="H36" s="38">
        <f>IF(G36&lt;&gt;"",G36,"")</f>
        <v>43642</v>
      </c>
      <c r="I36" s="30" t="s">
        <v>777</v>
      </c>
      <c r="J36" s="9" t="s">
        <v>112</v>
      </c>
      <c r="K36" s="9" t="s">
        <v>33</v>
      </c>
      <c r="L36" s="9" t="s">
        <v>29</v>
      </c>
      <c r="M36" s="9">
        <v>44</v>
      </c>
      <c r="N36" s="9" t="s">
        <v>42</v>
      </c>
      <c r="O36" s="17">
        <v>21</v>
      </c>
      <c r="P36" s="27"/>
    </row>
    <row r="37" spans="1:16" s="2" customFormat="1" ht="24.95" customHeight="1" x14ac:dyDescent="0.25">
      <c r="A37" s="13" t="s">
        <v>38</v>
      </c>
      <c r="B37" s="41"/>
      <c r="C37" s="19" t="s">
        <v>8</v>
      </c>
      <c r="D37" s="8" t="s">
        <v>764</v>
      </c>
      <c r="E37" s="8">
        <f>VLOOKUP(F37,'Données Registre P-38'!$A$2:$B$19,2,0)</f>
        <v>1</v>
      </c>
      <c r="F37" s="9" t="s">
        <v>16</v>
      </c>
      <c r="G37" s="10">
        <v>43639</v>
      </c>
      <c r="H37" s="38">
        <f>IF(G37&lt;&gt;"",G37,"")</f>
        <v>43639</v>
      </c>
      <c r="I37" s="30" t="s">
        <v>765</v>
      </c>
      <c r="J37" s="9" t="s">
        <v>28</v>
      </c>
      <c r="K37" s="9" t="s">
        <v>37</v>
      </c>
      <c r="L37" s="9" t="s">
        <v>30</v>
      </c>
      <c r="M37" s="9"/>
      <c r="N37" s="9" t="s">
        <v>42</v>
      </c>
      <c r="O37" s="17">
        <v>14</v>
      </c>
      <c r="P37" s="27"/>
    </row>
    <row r="38" spans="1:16" s="2" customFormat="1" ht="24.95" customHeight="1" x14ac:dyDescent="0.25">
      <c r="A38" s="13" t="s">
        <v>38</v>
      </c>
      <c r="B38" s="41"/>
      <c r="C38" s="19" t="s">
        <v>8</v>
      </c>
      <c r="D38" s="23" t="s">
        <v>985</v>
      </c>
      <c r="E38" s="8">
        <f>VLOOKUP(F38,'Données Registre P-38'!$A$2:$B$19,2,0)</f>
        <v>1</v>
      </c>
      <c r="F38" s="9" t="s">
        <v>16</v>
      </c>
      <c r="G38" s="10">
        <v>43684</v>
      </c>
      <c r="H38" s="38">
        <f>IF(G38&lt;&gt;"",G38,"")</f>
        <v>43684</v>
      </c>
      <c r="I38" s="30" t="s">
        <v>350</v>
      </c>
      <c r="J38" s="9" t="s">
        <v>112</v>
      </c>
      <c r="K38" s="9" t="s">
        <v>32</v>
      </c>
      <c r="L38" s="9" t="s">
        <v>29</v>
      </c>
      <c r="M38" s="9">
        <v>41</v>
      </c>
      <c r="N38" s="9" t="s">
        <v>41</v>
      </c>
      <c r="O38" s="17">
        <v>77</v>
      </c>
      <c r="P38" s="27"/>
    </row>
    <row r="39" spans="1:16" s="2" customFormat="1" ht="24.95" customHeight="1" x14ac:dyDescent="0.25">
      <c r="A39" s="13" t="s">
        <v>38</v>
      </c>
      <c r="B39" s="41"/>
      <c r="C39" s="19" t="s">
        <v>8</v>
      </c>
      <c r="D39" s="8" t="s">
        <v>723</v>
      </c>
      <c r="E39" s="8">
        <f>VLOOKUP(F39,'Données Registre P-38'!$A$2:$B$19,2,0)</f>
        <v>1</v>
      </c>
      <c r="F39" s="9" t="s">
        <v>16</v>
      </c>
      <c r="G39" s="10">
        <v>43629</v>
      </c>
      <c r="H39" s="38">
        <f>IF(G39&lt;&gt;"",G39,"")</f>
        <v>43629</v>
      </c>
      <c r="I39" s="30" t="s">
        <v>724</v>
      </c>
      <c r="J39" s="9" t="s">
        <v>28</v>
      </c>
      <c r="K39" s="9" t="s">
        <v>37</v>
      </c>
      <c r="L39" s="9" t="s">
        <v>30</v>
      </c>
      <c r="M39" s="9"/>
      <c r="N39" s="9" t="s">
        <v>42</v>
      </c>
      <c r="O39" s="17">
        <v>20</v>
      </c>
      <c r="P39" s="27"/>
    </row>
    <row r="40" spans="1:16" s="2" customFormat="1" ht="24.95" customHeight="1" x14ac:dyDescent="0.25">
      <c r="A40" s="13" t="s">
        <v>38</v>
      </c>
      <c r="B40" s="41"/>
      <c r="C40" s="19" t="s">
        <v>8</v>
      </c>
      <c r="D40" s="8" t="s">
        <v>704</v>
      </c>
      <c r="E40" s="8">
        <f>VLOOKUP(F40,'Données Registre P-38'!$A$2:$B$19,2,0)</f>
        <v>1</v>
      </c>
      <c r="F40" s="9" t="s">
        <v>16</v>
      </c>
      <c r="G40" s="10">
        <v>43622</v>
      </c>
      <c r="H40" s="38">
        <f>IF(G40&lt;&gt;"",G40,"")</f>
        <v>43622</v>
      </c>
      <c r="I40" s="30" t="s">
        <v>589</v>
      </c>
      <c r="J40" s="9" t="s">
        <v>112</v>
      </c>
      <c r="K40" s="9" t="s">
        <v>36</v>
      </c>
      <c r="L40" s="9" t="s">
        <v>30</v>
      </c>
      <c r="M40" s="9"/>
      <c r="N40" s="9" t="s">
        <v>41</v>
      </c>
      <c r="O40" s="17">
        <v>30</v>
      </c>
      <c r="P40" s="27"/>
    </row>
    <row r="41" spans="1:16" s="2" customFormat="1" ht="24.95" customHeight="1" x14ac:dyDescent="0.25">
      <c r="A41" s="13" t="s">
        <v>38</v>
      </c>
      <c r="B41" s="41"/>
      <c r="C41" s="19" t="s">
        <v>8</v>
      </c>
      <c r="D41" s="8" t="s">
        <v>1033</v>
      </c>
      <c r="E41" s="8">
        <f>VLOOKUP(F41,'Données Registre P-38'!$A$2:$B$19,2,0)</f>
        <v>1</v>
      </c>
      <c r="F41" s="9" t="s">
        <v>16</v>
      </c>
      <c r="G41" s="10">
        <v>43696</v>
      </c>
      <c r="H41" s="38">
        <f>IF(G41&lt;&gt;"",G41,"")</f>
        <v>43696</v>
      </c>
      <c r="I41" s="30" t="s">
        <v>1034</v>
      </c>
      <c r="J41" s="9"/>
      <c r="K41" s="9" t="s">
        <v>44</v>
      </c>
      <c r="L41" s="9" t="s">
        <v>29</v>
      </c>
      <c r="M41" s="9">
        <v>24</v>
      </c>
      <c r="N41" s="9" t="s">
        <v>41</v>
      </c>
      <c r="O41" s="17">
        <v>53</v>
      </c>
      <c r="P41" s="27"/>
    </row>
    <row r="42" spans="1:16" s="2" customFormat="1" ht="24.95" customHeight="1" x14ac:dyDescent="0.25">
      <c r="A42" s="13" t="s">
        <v>38</v>
      </c>
      <c r="B42" s="41"/>
      <c r="C42" s="19" t="s">
        <v>8</v>
      </c>
      <c r="D42" s="8" t="s">
        <v>1091</v>
      </c>
      <c r="E42" s="8">
        <f>VLOOKUP(F42,'Données Registre P-38'!$A$2:$B$19,2,0)</f>
        <v>1</v>
      </c>
      <c r="F42" s="9" t="s">
        <v>16</v>
      </c>
      <c r="G42" s="10">
        <v>43707</v>
      </c>
      <c r="H42" s="38">
        <f>IF(G42&lt;&gt;"",G42,"")</f>
        <v>43707</v>
      </c>
      <c r="I42" s="30" t="s">
        <v>1088</v>
      </c>
      <c r="J42" s="9"/>
      <c r="K42" s="9" t="s">
        <v>44</v>
      </c>
      <c r="L42" s="9" t="s">
        <v>29</v>
      </c>
      <c r="M42" s="9"/>
      <c r="N42" s="9" t="s">
        <v>42</v>
      </c>
      <c r="O42" s="17">
        <v>57</v>
      </c>
      <c r="P42" s="27"/>
    </row>
    <row r="43" spans="1:16" s="2" customFormat="1" ht="24.95" customHeight="1" x14ac:dyDescent="0.25">
      <c r="A43" s="13" t="s">
        <v>38</v>
      </c>
      <c r="B43" s="41"/>
      <c r="C43" s="19" t="s">
        <v>8</v>
      </c>
      <c r="D43" s="8" t="s">
        <v>1105</v>
      </c>
      <c r="E43" s="8">
        <f>VLOOKUP(F43,'Données Registre P-38'!$A$2:$B$19,2,0)</f>
        <v>1</v>
      </c>
      <c r="F43" s="9" t="s">
        <v>16</v>
      </c>
      <c r="G43" s="10">
        <v>43711</v>
      </c>
      <c r="H43" s="38">
        <f>IF(G43&lt;&gt;"",G43,"")</f>
        <v>43711</v>
      </c>
      <c r="I43" s="30" t="s">
        <v>591</v>
      </c>
      <c r="J43" s="9" t="s">
        <v>112</v>
      </c>
      <c r="K43" s="9" t="s">
        <v>32</v>
      </c>
      <c r="L43" s="9" t="s">
        <v>29</v>
      </c>
      <c r="M43" s="9">
        <v>26</v>
      </c>
      <c r="N43" s="9" t="s">
        <v>42</v>
      </c>
      <c r="O43" s="17">
        <v>43</v>
      </c>
      <c r="P43" s="27"/>
    </row>
    <row r="44" spans="1:16" s="2" customFormat="1" ht="24.95" customHeight="1" x14ac:dyDescent="0.25">
      <c r="A44" s="13" t="s">
        <v>38</v>
      </c>
      <c r="B44" s="41"/>
      <c r="C44" s="19" t="s">
        <v>8</v>
      </c>
      <c r="D44" s="8" t="s">
        <v>576</v>
      </c>
      <c r="E44" s="8">
        <f>VLOOKUP(F44,'Données Registre P-38'!$A$2:$B$19,2,0)</f>
        <v>1</v>
      </c>
      <c r="F44" s="9" t="s">
        <v>16</v>
      </c>
      <c r="G44" s="10">
        <v>43597</v>
      </c>
      <c r="H44" s="38">
        <f>IF(G44&lt;&gt;"",G44,"")</f>
        <v>43597</v>
      </c>
      <c r="I44" s="30" t="s">
        <v>577</v>
      </c>
      <c r="J44" s="9" t="s">
        <v>112</v>
      </c>
      <c r="K44" s="9" t="s">
        <v>37</v>
      </c>
      <c r="L44" s="9" t="s">
        <v>30</v>
      </c>
      <c r="M44" s="9"/>
      <c r="N44" s="9" t="s">
        <v>41</v>
      </c>
      <c r="O44" s="17">
        <v>29</v>
      </c>
      <c r="P44" s="27"/>
    </row>
    <row r="45" spans="1:16" s="2" customFormat="1" ht="24.95" customHeight="1" x14ac:dyDescent="0.25">
      <c r="A45" s="13" t="s">
        <v>38</v>
      </c>
      <c r="B45" s="41"/>
      <c r="C45" s="19" t="s">
        <v>8</v>
      </c>
      <c r="D45" s="8" t="s">
        <v>546</v>
      </c>
      <c r="E45" s="8">
        <f>VLOOKUP(F45,'Données Registre P-38'!$A$2:$B$19,2,0)</f>
        <v>1</v>
      </c>
      <c r="F45" s="9" t="s">
        <v>16</v>
      </c>
      <c r="G45" s="10">
        <v>43592</v>
      </c>
      <c r="H45" s="38">
        <f>IF(G45&lt;&gt;"",G45,"")</f>
        <v>43592</v>
      </c>
      <c r="I45" s="30" t="s">
        <v>334</v>
      </c>
      <c r="J45" s="9"/>
      <c r="K45" s="9" t="s">
        <v>35</v>
      </c>
      <c r="L45" s="9" t="s">
        <v>29</v>
      </c>
      <c r="M45" s="9">
        <v>62</v>
      </c>
      <c r="N45" s="9" t="s">
        <v>41</v>
      </c>
      <c r="O45" s="17">
        <v>9</v>
      </c>
      <c r="P45" s="27"/>
    </row>
    <row r="46" spans="1:16" s="2" customFormat="1" ht="24.95" customHeight="1" x14ac:dyDescent="0.25">
      <c r="A46" s="13" t="s">
        <v>38</v>
      </c>
      <c r="B46" s="41"/>
      <c r="C46" s="19" t="s">
        <v>8</v>
      </c>
      <c r="D46" s="8" t="s">
        <v>1167</v>
      </c>
      <c r="E46" s="8">
        <f>VLOOKUP(F46,'Données Registre P-38'!$A$2:$B$19,2,0)</f>
        <v>1</v>
      </c>
      <c r="F46" s="9" t="s">
        <v>16</v>
      </c>
      <c r="G46" s="10">
        <v>43726</v>
      </c>
      <c r="H46" s="38">
        <f>IF(G46&lt;&gt;"",G46,"")</f>
        <v>43726</v>
      </c>
      <c r="I46" s="30" t="s">
        <v>1168</v>
      </c>
      <c r="J46" s="9"/>
      <c r="K46" s="9" t="s">
        <v>32</v>
      </c>
      <c r="L46" s="9" t="s">
        <v>29</v>
      </c>
      <c r="M46" s="9">
        <v>27</v>
      </c>
      <c r="N46" s="9" t="s">
        <v>41</v>
      </c>
      <c r="O46" s="17">
        <v>39</v>
      </c>
      <c r="P46" s="27"/>
    </row>
    <row r="47" spans="1:16" s="2" customFormat="1" ht="24.95" customHeight="1" x14ac:dyDescent="0.25">
      <c r="A47" s="13" t="s">
        <v>38</v>
      </c>
      <c r="B47" s="41"/>
      <c r="C47" s="19" t="s">
        <v>8</v>
      </c>
      <c r="D47" s="8" t="s">
        <v>1167</v>
      </c>
      <c r="E47" s="8">
        <f>VLOOKUP(F47,'Données Registre P-38'!$A$2:$B$19,2,0)</f>
        <v>1</v>
      </c>
      <c r="F47" s="9" t="s">
        <v>16</v>
      </c>
      <c r="G47" s="10">
        <v>43726</v>
      </c>
      <c r="H47" s="38">
        <f>IF(G47&lt;&gt;"",G47,"")</f>
        <v>43726</v>
      </c>
      <c r="I47" s="30" t="s">
        <v>1168</v>
      </c>
      <c r="J47" s="9"/>
      <c r="K47" s="9" t="s">
        <v>32</v>
      </c>
      <c r="L47" s="9" t="s">
        <v>29</v>
      </c>
      <c r="M47" s="9">
        <v>27</v>
      </c>
      <c r="N47" s="9" t="s">
        <v>41</v>
      </c>
      <c r="O47" s="17">
        <v>39</v>
      </c>
      <c r="P47" s="27"/>
    </row>
    <row r="48" spans="1:16" s="2" customFormat="1" ht="24.95" customHeight="1" x14ac:dyDescent="0.25">
      <c r="A48" s="13" t="s">
        <v>38</v>
      </c>
      <c r="B48" s="41"/>
      <c r="C48" s="19" t="s">
        <v>8</v>
      </c>
      <c r="D48" s="8" t="s">
        <v>463</v>
      </c>
      <c r="E48" s="8">
        <f>VLOOKUP(F48,'Données Registre P-38'!$A$2:$B$19,2,0)</f>
        <v>1</v>
      </c>
      <c r="F48" s="9" t="s">
        <v>16</v>
      </c>
      <c r="G48" s="10">
        <v>43571</v>
      </c>
      <c r="H48" s="38">
        <f>IF(G48&lt;&gt;"",G48,"")</f>
        <v>43571</v>
      </c>
      <c r="I48" s="30" t="s">
        <v>464</v>
      </c>
      <c r="J48" s="9" t="s">
        <v>112</v>
      </c>
      <c r="K48" s="9" t="s">
        <v>37</v>
      </c>
      <c r="L48" s="9" t="s">
        <v>30</v>
      </c>
      <c r="M48" s="9"/>
      <c r="N48" s="9" t="s">
        <v>364</v>
      </c>
      <c r="O48" s="17">
        <v>58</v>
      </c>
      <c r="P48" s="27"/>
    </row>
    <row r="49" spans="1:16" s="2" customFormat="1" ht="24.95" customHeight="1" x14ac:dyDescent="0.25">
      <c r="A49" s="13" t="s">
        <v>38</v>
      </c>
      <c r="B49" s="41"/>
      <c r="C49" s="19" t="s">
        <v>8</v>
      </c>
      <c r="D49" s="8" t="s">
        <v>1193</v>
      </c>
      <c r="E49" s="8">
        <f>VLOOKUP(F49,'Données Registre P-38'!$A$2:$B$19,2,0)</f>
        <v>1</v>
      </c>
      <c r="F49" s="9" t="s">
        <v>16</v>
      </c>
      <c r="G49" s="10">
        <v>43733</v>
      </c>
      <c r="H49" s="38">
        <f>IF(G49&lt;&gt;"",G49,"")</f>
        <v>43733</v>
      </c>
      <c r="I49" s="30"/>
      <c r="J49" s="9" t="s">
        <v>112</v>
      </c>
      <c r="K49" s="9" t="s">
        <v>32</v>
      </c>
      <c r="L49" s="9" t="s">
        <v>29</v>
      </c>
      <c r="M49" s="9">
        <v>30</v>
      </c>
      <c r="N49" s="9" t="s">
        <v>42</v>
      </c>
      <c r="O49" s="17">
        <v>57</v>
      </c>
      <c r="P49" s="27"/>
    </row>
    <row r="50" spans="1:16" s="2" customFormat="1" ht="24.95" customHeight="1" x14ac:dyDescent="0.25">
      <c r="A50" s="13" t="s">
        <v>38</v>
      </c>
      <c r="B50" s="41"/>
      <c r="C50" s="19" t="s">
        <v>8</v>
      </c>
      <c r="D50" s="8" t="s">
        <v>1223</v>
      </c>
      <c r="E50" s="8">
        <f>VLOOKUP(F50,'Données Registre P-38'!$A$2:$B$19,2,0)</f>
        <v>1</v>
      </c>
      <c r="F50" s="9" t="s">
        <v>16</v>
      </c>
      <c r="G50" s="10">
        <v>43741</v>
      </c>
      <c r="H50" s="38">
        <f>IF(G50&lt;&gt;"",G50,"")</f>
        <v>43741</v>
      </c>
      <c r="I50" s="30" t="s">
        <v>537</v>
      </c>
      <c r="J50" s="9"/>
      <c r="K50" s="9" t="s">
        <v>32</v>
      </c>
      <c r="L50" s="9" t="s">
        <v>29</v>
      </c>
      <c r="M50" s="9"/>
      <c r="N50" s="9" t="s">
        <v>41</v>
      </c>
      <c r="O50" s="17">
        <v>10</v>
      </c>
      <c r="P50" s="27"/>
    </row>
    <row r="51" spans="1:16" s="2" customFormat="1" ht="24.95" customHeight="1" x14ac:dyDescent="0.25">
      <c r="A51" s="13" t="s">
        <v>38</v>
      </c>
      <c r="B51" s="41"/>
      <c r="C51" s="19" t="s">
        <v>8</v>
      </c>
      <c r="D51" s="8" t="s">
        <v>298</v>
      </c>
      <c r="E51" s="8">
        <f>VLOOKUP(F51,'Données Registre P-38'!$A$2:$B$19,2,0)</f>
        <v>1</v>
      </c>
      <c r="F51" s="9" t="s">
        <v>16</v>
      </c>
      <c r="G51" s="10">
        <v>43538</v>
      </c>
      <c r="H51" s="38">
        <f>IF(G51&lt;&gt;"",G51,"")</f>
        <v>43538</v>
      </c>
      <c r="I51" s="30" t="s">
        <v>299</v>
      </c>
      <c r="J51" s="9" t="s">
        <v>112</v>
      </c>
      <c r="K51" s="9" t="s">
        <v>35</v>
      </c>
      <c r="L51" s="9" t="s">
        <v>29</v>
      </c>
      <c r="M51" s="9"/>
      <c r="N51" s="9" t="s">
        <v>42</v>
      </c>
      <c r="O51" s="17">
        <v>56</v>
      </c>
      <c r="P51" s="27"/>
    </row>
    <row r="52" spans="1:16" s="2" customFormat="1" ht="24.95" customHeight="1" x14ac:dyDescent="0.25">
      <c r="A52" s="13" t="s">
        <v>38</v>
      </c>
      <c r="B52" s="41"/>
      <c r="C52" s="19" t="s">
        <v>8</v>
      </c>
      <c r="D52" s="8" t="s">
        <v>213</v>
      </c>
      <c r="E52" s="8">
        <f>VLOOKUP(F52,'Données Registre P-38'!$A$2:$B$19,2,0)</f>
        <v>1</v>
      </c>
      <c r="F52" s="9" t="s">
        <v>16</v>
      </c>
      <c r="G52" s="10">
        <v>43519</v>
      </c>
      <c r="H52" s="38">
        <f>IF(G52&lt;&gt;"",G52,"")</f>
        <v>43519</v>
      </c>
      <c r="I52" s="30" t="s">
        <v>182</v>
      </c>
      <c r="J52" s="9" t="s">
        <v>26</v>
      </c>
      <c r="K52" s="9" t="s">
        <v>37</v>
      </c>
      <c r="L52" s="9" t="s">
        <v>30</v>
      </c>
      <c r="M52" s="9"/>
      <c r="N52" s="9" t="s">
        <v>41</v>
      </c>
      <c r="O52" s="17">
        <v>37</v>
      </c>
      <c r="P52" s="27"/>
    </row>
    <row r="53" spans="1:16" s="2" customFormat="1" ht="24.95" customHeight="1" x14ac:dyDescent="0.25">
      <c r="A53" s="13" t="s">
        <v>38</v>
      </c>
      <c r="B53" s="41"/>
      <c r="C53" s="19" t="s">
        <v>8</v>
      </c>
      <c r="D53" s="8" t="s">
        <v>1439</v>
      </c>
      <c r="E53" s="8">
        <f>VLOOKUP(F53,'Données Registre P-38'!$A$2:$B$19,2,0)</f>
        <v>1</v>
      </c>
      <c r="F53" s="9" t="s">
        <v>16</v>
      </c>
      <c r="G53" s="10">
        <v>43804</v>
      </c>
      <c r="H53" s="38">
        <f>IF(G53&lt;&gt;"",G53,"")</f>
        <v>43804</v>
      </c>
      <c r="I53" s="30" t="s">
        <v>1440</v>
      </c>
      <c r="J53" s="9" t="s">
        <v>112</v>
      </c>
      <c r="K53" s="9" t="s">
        <v>32</v>
      </c>
      <c r="L53" s="9" t="s">
        <v>29</v>
      </c>
      <c r="M53" s="9">
        <v>60</v>
      </c>
      <c r="N53" s="9" t="s">
        <v>42</v>
      </c>
      <c r="O53" s="17">
        <v>57</v>
      </c>
      <c r="P53" s="27"/>
    </row>
    <row r="54" spans="1:16" s="2" customFormat="1" ht="24.95" customHeight="1" x14ac:dyDescent="0.25">
      <c r="A54" s="13" t="s">
        <v>38</v>
      </c>
      <c r="B54" s="41"/>
      <c r="C54" s="19" t="s">
        <v>8</v>
      </c>
      <c r="D54" s="8" t="s">
        <v>1453</v>
      </c>
      <c r="E54" s="8">
        <f>VLOOKUP(F54,'Données Registre P-38'!$A$2:$B$19,2,0)</f>
        <v>1</v>
      </c>
      <c r="F54" s="9" t="s">
        <v>16</v>
      </c>
      <c r="G54" s="10">
        <v>43808</v>
      </c>
      <c r="H54" s="38">
        <f>IF(G54&lt;&gt;"",G54,"")</f>
        <v>43808</v>
      </c>
      <c r="I54" s="30" t="s">
        <v>839</v>
      </c>
      <c r="J54" s="9"/>
      <c r="K54" s="9" t="s">
        <v>32</v>
      </c>
      <c r="L54" s="9" t="s">
        <v>29</v>
      </c>
      <c r="M54" s="9">
        <v>43</v>
      </c>
      <c r="N54" s="9" t="s">
        <v>42</v>
      </c>
      <c r="O54" s="17">
        <v>57</v>
      </c>
      <c r="P54" s="27"/>
    </row>
    <row r="55" spans="1:16" s="2" customFormat="1" ht="24.95" customHeight="1" x14ac:dyDescent="0.25">
      <c r="A55" s="13" t="s">
        <v>38</v>
      </c>
      <c r="B55" s="41"/>
      <c r="C55" s="19" t="s">
        <v>8</v>
      </c>
      <c r="D55" s="8" t="s">
        <v>1464</v>
      </c>
      <c r="E55" s="8">
        <f>VLOOKUP(F55,'Données Registre P-38'!$A$2:$B$19,2,0)</f>
        <v>1</v>
      </c>
      <c r="F55" s="9" t="s">
        <v>16</v>
      </c>
      <c r="G55" s="10">
        <v>43810</v>
      </c>
      <c r="H55" s="38">
        <f>IF(G55&lt;&gt;"",G55,"")</f>
        <v>43810</v>
      </c>
      <c r="I55" s="30" t="s">
        <v>441</v>
      </c>
      <c r="J55" s="9" t="s">
        <v>28</v>
      </c>
      <c r="K55" s="9" t="s">
        <v>44</v>
      </c>
      <c r="L55" s="9" t="s">
        <v>29</v>
      </c>
      <c r="M55" s="9">
        <v>60</v>
      </c>
      <c r="N55" s="9" t="s">
        <v>42</v>
      </c>
      <c r="O55" s="17">
        <v>16</v>
      </c>
      <c r="P55" s="27"/>
    </row>
    <row r="56" spans="1:16" s="2" customFormat="1" ht="24.95" customHeight="1" x14ac:dyDescent="0.25">
      <c r="A56" s="13" t="s">
        <v>38</v>
      </c>
      <c r="B56" s="41"/>
      <c r="C56" s="19" t="s">
        <v>8</v>
      </c>
      <c r="D56" s="8" t="s">
        <v>101</v>
      </c>
      <c r="E56" s="8">
        <f>VLOOKUP(F56,'Données Registre P-38'!$A$2:$B$19,2,0)</f>
        <v>1</v>
      </c>
      <c r="F56" s="9" t="s">
        <v>16</v>
      </c>
      <c r="G56" s="10">
        <v>43480</v>
      </c>
      <c r="H56" s="38">
        <f>IF(G56&lt;&gt;"",G56,"")</f>
        <v>43480</v>
      </c>
      <c r="I56" s="30" t="s">
        <v>102</v>
      </c>
      <c r="J56" s="9"/>
      <c r="K56" s="9" t="s">
        <v>35</v>
      </c>
      <c r="L56" s="9" t="s">
        <v>29</v>
      </c>
      <c r="M56" s="9" t="s">
        <v>103</v>
      </c>
      <c r="N56" s="9" t="s">
        <v>42</v>
      </c>
      <c r="O56" s="17">
        <v>35</v>
      </c>
      <c r="P56" s="27"/>
    </row>
    <row r="57" spans="1:16" s="2" customFormat="1" ht="24.95" customHeight="1" x14ac:dyDescent="0.25">
      <c r="A57" s="13" t="s">
        <v>38</v>
      </c>
      <c r="B57" s="41"/>
      <c r="C57" s="19" t="s">
        <v>8</v>
      </c>
      <c r="D57" s="8" t="s">
        <v>91</v>
      </c>
      <c r="E57" s="8">
        <f>VLOOKUP(F57,'Données Registre P-38'!$A$2:$B$19,2,0)</f>
        <v>1</v>
      </c>
      <c r="F57" s="9" t="s">
        <v>16</v>
      </c>
      <c r="G57" s="10">
        <v>43478</v>
      </c>
      <c r="H57" s="38">
        <f>IF(G57&lt;&gt;"",G57,"")</f>
        <v>43478</v>
      </c>
      <c r="I57" s="30" t="s">
        <v>92</v>
      </c>
      <c r="J57" s="9" t="s">
        <v>28</v>
      </c>
      <c r="K57" s="9" t="s">
        <v>37</v>
      </c>
      <c r="L57" s="9" t="s">
        <v>30</v>
      </c>
      <c r="M57" s="9"/>
      <c r="N57" s="9" t="s">
        <v>42</v>
      </c>
      <c r="O57" s="17">
        <v>16</v>
      </c>
      <c r="P57" s="27"/>
    </row>
    <row r="58" spans="1:16" s="2" customFormat="1" ht="24.95" customHeight="1" x14ac:dyDescent="0.25">
      <c r="A58" s="13" t="s">
        <v>38</v>
      </c>
      <c r="B58" s="41"/>
      <c r="C58" s="19" t="s">
        <v>8</v>
      </c>
      <c r="D58" s="8" t="s">
        <v>93</v>
      </c>
      <c r="E58" s="8">
        <f>VLOOKUP(F58,'Données Registre P-38'!$A$2:$B$19,2,0)</f>
        <v>1</v>
      </c>
      <c r="F58" s="9" t="s">
        <v>16</v>
      </c>
      <c r="G58" s="10">
        <v>43478</v>
      </c>
      <c r="H58" s="38">
        <f>IF(G58&lt;&gt;"",G58,"")</f>
        <v>43478</v>
      </c>
      <c r="I58" s="30" t="s">
        <v>94</v>
      </c>
      <c r="J58" s="9" t="s">
        <v>27</v>
      </c>
      <c r="K58" s="9" t="s">
        <v>36</v>
      </c>
      <c r="L58" s="9" t="s">
        <v>30</v>
      </c>
      <c r="M58" s="9"/>
      <c r="N58" s="9" t="s">
        <v>42</v>
      </c>
      <c r="O58" s="17">
        <v>22</v>
      </c>
      <c r="P58" s="27"/>
    </row>
    <row r="59" spans="1:16" s="2" customFormat="1" ht="24.95" customHeight="1" x14ac:dyDescent="0.25">
      <c r="A59" s="13" t="s">
        <v>38</v>
      </c>
      <c r="B59" s="41"/>
      <c r="C59" s="19" t="s">
        <v>8</v>
      </c>
      <c r="D59" s="8" t="s">
        <v>1510</v>
      </c>
      <c r="E59" s="8">
        <f>VLOOKUP(F59,'Données Registre P-38'!$A$2:$B$19,2,0)</f>
        <v>1</v>
      </c>
      <c r="F59" s="9" t="s">
        <v>16</v>
      </c>
      <c r="G59" s="10">
        <v>43825</v>
      </c>
      <c r="H59" s="38">
        <f>IF(G59&lt;&gt;"",G59,"")</f>
        <v>43825</v>
      </c>
      <c r="I59" s="30" t="s">
        <v>1511</v>
      </c>
      <c r="J59" s="9"/>
      <c r="K59" s="9" t="s">
        <v>44</v>
      </c>
      <c r="L59" s="9" t="s">
        <v>29</v>
      </c>
      <c r="M59" s="9"/>
      <c r="N59" s="9" t="s">
        <v>41</v>
      </c>
      <c r="O59" s="17">
        <v>68</v>
      </c>
      <c r="P59" s="27"/>
    </row>
    <row r="60" spans="1:16" s="2" customFormat="1" ht="24.95" customHeight="1" x14ac:dyDescent="0.25">
      <c r="A60" s="13" t="s">
        <v>38</v>
      </c>
      <c r="B60" s="41"/>
      <c r="C60" s="19" t="s">
        <v>8</v>
      </c>
      <c r="D60" s="8" t="s">
        <v>1528</v>
      </c>
      <c r="E60" s="8">
        <f>VLOOKUP(F60,'Données Registre P-38'!$A$2:$B$19,2,0)</f>
        <v>1</v>
      </c>
      <c r="F60" s="9" t="s">
        <v>16</v>
      </c>
      <c r="G60" s="10">
        <v>43829</v>
      </c>
      <c r="H60" s="38">
        <f>IF(G60&lt;&gt;"",G60,"")</f>
        <v>43829</v>
      </c>
      <c r="I60" s="30" t="s">
        <v>1529</v>
      </c>
      <c r="J60" s="9" t="s">
        <v>112</v>
      </c>
      <c r="K60" s="9" t="s">
        <v>32</v>
      </c>
      <c r="L60" s="9" t="s">
        <v>29</v>
      </c>
      <c r="M60" s="9">
        <v>57</v>
      </c>
      <c r="N60" s="9" t="s">
        <v>41</v>
      </c>
      <c r="O60" s="17">
        <v>52</v>
      </c>
      <c r="P60" s="27"/>
    </row>
    <row r="61" spans="1:16" s="2" customFormat="1" ht="24.95" customHeight="1" x14ac:dyDescent="0.25">
      <c r="A61" s="13" t="s">
        <v>38</v>
      </c>
      <c r="B61" s="41"/>
      <c r="C61" s="19" t="s">
        <v>8</v>
      </c>
      <c r="D61" s="8" t="s">
        <v>50</v>
      </c>
      <c r="E61" s="8">
        <f>VLOOKUP(F61,'Données Registre P-38'!$A$2:$B$19,2,0)</f>
        <v>1</v>
      </c>
      <c r="F61" s="9" t="s">
        <v>16</v>
      </c>
      <c r="G61" s="10">
        <v>43466</v>
      </c>
      <c r="H61" s="38">
        <f>IF(G61&lt;&gt;"",G61,"")</f>
        <v>43466</v>
      </c>
      <c r="I61" s="30" t="s">
        <v>51</v>
      </c>
      <c r="J61" s="9" t="s">
        <v>27</v>
      </c>
      <c r="K61" s="9" t="s">
        <v>36</v>
      </c>
      <c r="L61" s="9" t="s">
        <v>30</v>
      </c>
      <c r="M61" s="9"/>
      <c r="N61" s="9" t="s">
        <v>42</v>
      </c>
      <c r="O61" s="17">
        <v>32</v>
      </c>
      <c r="P61" s="27"/>
    </row>
    <row r="62" spans="1:16" s="2" customFormat="1" ht="24.95" customHeight="1" x14ac:dyDescent="0.25">
      <c r="A62" s="13" t="s">
        <v>38</v>
      </c>
      <c r="B62" s="41"/>
      <c r="C62" s="19" t="s">
        <v>8</v>
      </c>
      <c r="D62" s="8" t="s">
        <v>1395</v>
      </c>
      <c r="E62" s="8">
        <f>VLOOKUP(F62,'Données Registre P-38'!$A$2:$B$19,2,0)</f>
        <v>1</v>
      </c>
      <c r="F62" s="9" t="s">
        <v>1396</v>
      </c>
      <c r="G62" s="10">
        <v>43794</v>
      </c>
      <c r="H62" s="38">
        <f>IF(G62&lt;&gt;"",G62,"")</f>
        <v>43794</v>
      </c>
      <c r="I62" s="30" t="s">
        <v>253</v>
      </c>
      <c r="J62" s="9" t="s">
        <v>112</v>
      </c>
      <c r="K62" s="9" t="s">
        <v>34</v>
      </c>
      <c r="L62" s="9" t="s">
        <v>30</v>
      </c>
      <c r="M62" s="9"/>
      <c r="N62" s="9" t="s">
        <v>41</v>
      </c>
      <c r="O62" s="17">
        <v>45</v>
      </c>
      <c r="P62" s="27"/>
    </row>
    <row r="63" spans="1:16" s="2" customFormat="1" ht="24.95" customHeight="1" x14ac:dyDescent="0.25">
      <c r="A63" s="13" t="s">
        <v>38</v>
      </c>
      <c r="B63" s="41"/>
      <c r="C63" s="19" t="s">
        <v>8</v>
      </c>
      <c r="D63" s="8" t="s">
        <v>67</v>
      </c>
      <c r="E63" s="8">
        <f>VLOOKUP(F63,'Données Registre P-38'!$A$2:$B$19,2,0)</f>
        <v>1</v>
      </c>
      <c r="F63" s="9" t="s">
        <v>21</v>
      </c>
      <c r="G63" s="10">
        <v>43472</v>
      </c>
      <c r="H63" s="38">
        <f>IF(G63&lt;&gt;"",G63,"")</f>
        <v>43472</v>
      </c>
      <c r="I63" s="30" t="s">
        <v>68</v>
      </c>
      <c r="J63" s="9"/>
      <c r="K63" s="9" t="s">
        <v>44</v>
      </c>
      <c r="L63" s="9" t="s">
        <v>29</v>
      </c>
      <c r="M63" s="9" t="s">
        <v>70</v>
      </c>
      <c r="N63" s="9" t="s">
        <v>42</v>
      </c>
      <c r="O63" s="17">
        <v>26</v>
      </c>
      <c r="P63" s="27"/>
    </row>
    <row r="64" spans="1:16" s="2" customFormat="1" ht="24.95" customHeight="1" x14ac:dyDescent="0.25">
      <c r="A64" s="13" t="s">
        <v>38</v>
      </c>
      <c r="B64" s="41"/>
      <c r="C64" s="19" t="s">
        <v>8</v>
      </c>
      <c r="D64" s="8" t="s">
        <v>1514</v>
      </c>
      <c r="E64" s="8">
        <f>VLOOKUP(F64,'Données Registre P-38'!$A$2:$B$19,2,0)</f>
        <v>1</v>
      </c>
      <c r="F64" s="9" t="s">
        <v>21</v>
      </c>
      <c r="G64" s="10">
        <v>43827</v>
      </c>
      <c r="H64" s="38">
        <f>IF(G64&lt;&gt;"",G64,"")</f>
        <v>43827</v>
      </c>
      <c r="I64" s="30" t="s">
        <v>589</v>
      </c>
      <c r="J64" s="9" t="s">
        <v>112</v>
      </c>
      <c r="K64" s="9" t="s">
        <v>37</v>
      </c>
      <c r="L64" s="9" t="s">
        <v>30</v>
      </c>
      <c r="M64" s="9"/>
      <c r="N64" s="9" t="s">
        <v>41</v>
      </c>
      <c r="O64" s="17">
        <v>32</v>
      </c>
      <c r="P64" s="27"/>
    </row>
    <row r="65" spans="1:16" s="2" customFormat="1" ht="24.95" customHeight="1" x14ac:dyDescent="0.25">
      <c r="A65" s="13" t="s">
        <v>38</v>
      </c>
      <c r="B65" s="41"/>
      <c r="C65" s="19" t="s">
        <v>8</v>
      </c>
      <c r="D65" s="8" t="s">
        <v>109</v>
      </c>
      <c r="E65" s="8">
        <f>VLOOKUP(F65,'Données Registre P-38'!$A$2:$B$19,2,0)</f>
        <v>1</v>
      </c>
      <c r="F65" s="9" t="s">
        <v>21</v>
      </c>
      <c r="G65" s="10">
        <v>43481</v>
      </c>
      <c r="H65" s="38">
        <f>IF(G65&lt;&gt;"",G65,"")</f>
        <v>43481</v>
      </c>
      <c r="I65" s="30"/>
      <c r="J65" s="9"/>
      <c r="K65" s="9" t="s">
        <v>32</v>
      </c>
      <c r="L65" s="9" t="s">
        <v>29</v>
      </c>
      <c r="M65" s="9" t="s">
        <v>110</v>
      </c>
      <c r="N65" s="9" t="s">
        <v>41</v>
      </c>
      <c r="O65" s="17">
        <v>34</v>
      </c>
      <c r="P65" s="27"/>
    </row>
    <row r="66" spans="1:16" s="2" customFormat="1" ht="24.95" customHeight="1" x14ac:dyDescent="0.25">
      <c r="A66" s="13" t="s">
        <v>38</v>
      </c>
      <c r="B66" s="41"/>
      <c r="C66" s="19" t="s">
        <v>8</v>
      </c>
      <c r="D66" s="8" t="s">
        <v>1481</v>
      </c>
      <c r="E66" s="8">
        <f>VLOOKUP(F66,'Données Registre P-38'!$A$2:$B$19,2,0)</f>
        <v>1</v>
      </c>
      <c r="F66" s="9" t="s">
        <v>21</v>
      </c>
      <c r="G66" s="10">
        <v>43816</v>
      </c>
      <c r="H66" s="38">
        <f>IF(G66&lt;&gt;"",G66,"")</f>
        <v>43816</v>
      </c>
      <c r="I66" s="30" t="s">
        <v>352</v>
      </c>
      <c r="J66" s="9" t="s">
        <v>112</v>
      </c>
      <c r="K66" s="9" t="s">
        <v>37</v>
      </c>
      <c r="L66" s="9" t="s">
        <v>30</v>
      </c>
      <c r="M66" s="9"/>
      <c r="N66" s="9" t="s">
        <v>41</v>
      </c>
      <c r="O66" s="17">
        <v>42</v>
      </c>
      <c r="P66" s="27"/>
    </row>
    <row r="67" spans="1:16" s="2" customFormat="1" ht="24.95" customHeight="1" x14ac:dyDescent="0.25">
      <c r="A67" s="13" t="s">
        <v>38</v>
      </c>
      <c r="B67" s="41"/>
      <c r="C67" s="19" t="s">
        <v>8</v>
      </c>
      <c r="D67" s="8" t="s">
        <v>1466</v>
      </c>
      <c r="E67" s="8">
        <f>VLOOKUP(F67,'Données Registre P-38'!$A$2:$B$19,2,0)</f>
        <v>1</v>
      </c>
      <c r="F67" s="9" t="s">
        <v>21</v>
      </c>
      <c r="G67" s="10">
        <v>43811</v>
      </c>
      <c r="H67" s="38">
        <f>IF(G67&lt;&gt;"",G67,"")</f>
        <v>43811</v>
      </c>
      <c r="I67" s="30" t="s">
        <v>932</v>
      </c>
      <c r="J67" s="9" t="s">
        <v>112</v>
      </c>
      <c r="K67" s="9" t="s">
        <v>35</v>
      </c>
      <c r="L67" s="9" t="s">
        <v>30</v>
      </c>
      <c r="M67" s="9"/>
      <c r="N67" s="9" t="s">
        <v>41</v>
      </c>
      <c r="O67" s="17">
        <v>28</v>
      </c>
      <c r="P67" s="27"/>
    </row>
    <row r="68" spans="1:16" s="2" customFormat="1" ht="24.95" customHeight="1" x14ac:dyDescent="0.25">
      <c r="A68" s="13" t="s">
        <v>38</v>
      </c>
      <c r="B68" s="41"/>
      <c r="C68" s="19" t="s">
        <v>8</v>
      </c>
      <c r="D68" s="8" t="s">
        <v>188</v>
      </c>
      <c r="E68" s="8">
        <f>VLOOKUP(F68,'Données Registre P-38'!$A$2:$B$19,2,0)</f>
        <v>1</v>
      </c>
      <c r="F68" s="9" t="s">
        <v>21</v>
      </c>
      <c r="G68" s="10">
        <v>43503</v>
      </c>
      <c r="H68" s="38">
        <f>IF(G68&lt;&gt;"",G68,"")</f>
        <v>43503</v>
      </c>
      <c r="I68" s="30" t="s">
        <v>187</v>
      </c>
      <c r="J68" s="9"/>
      <c r="K68" s="9" t="s">
        <v>32</v>
      </c>
      <c r="L68" s="9" t="s">
        <v>29</v>
      </c>
      <c r="M68" s="9">
        <v>50</v>
      </c>
      <c r="N68" s="9" t="s">
        <v>41</v>
      </c>
      <c r="O68" s="17">
        <v>53</v>
      </c>
      <c r="P68" s="27"/>
    </row>
    <row r="69" spans="1:16" s="2" customFormat="1" ht="24.95" customHeight="1" x14ac:dyDescent="0.25">
      <c r="A69" s="13" t="s">
        <v>38</v>
      </c>
      <c r="B69" s="41"/>
      <c r="C69" s="19" t="s">
        <v>8</v>
      </c>
      <c r="D69" s="8" t="s">
        <v>1451</v>
      </c>
      <c r="E69" s="8">
        <f>VLOOKUP(F69,'Données Registre P-38'!$A$2:$B$19,2,0)</f>
        <v>1</v>
      </c>
      <c r="F69" s="9" t="s">
        <v>21</v>
      </c>
      <c r="G69" s="10">
        <v>43808</v>
      </c>
      <c r="H69" s="38">
        <f>IF(G69&lt;&gt;"",G69,"")</f>
        <v>43808</v>
      </c>
      <c r="I69" s="30" t="s">
        <v>1452</v>
      </c>
      <c r="J69" s="9" t="s">
        <v>112</v>
      </c>
      <c r="K69" s="9" t="s">
        <v>37</v>
      </c>
      <c r="L69" s="9" t="s">
        <v>29</v>
      </c>
      <c r="M69" s="9">
        <v>29</v>
      </c>
      <c r="N69" s="9" t="s">
        <v>42</v>
      </c>
      <c r="O69" s="17">
        <v>70</v>
      </c>
      <c r="P69" s="27"/>
    </row>
    <row r="70" spans="1:16" s="2" customFormat="1" ht="24.95" customHeight="1" x14ac:dyDescent="0.25">
      <c r="A70" s="13" t="s">
        <v>38</v>
      </c>
      <c r="B70" s="41"/>
      <c r="C70" s="19" t="s">
        <v>8</v>
      </c>
      <c r="D70" s="8" t="s">
        <v>1427</v>
      </c>
      <c r="E70" s="8">
        <f>VLOOKUP(F70,'Données Registre P-38'!$A$2:$B$19,2,0)</f>
        <v>1</v>
      </c>
      <c r="F70" s="9" t="s">
        <v>21</v>
      </c>
      <c r="G70" s="10">
        <v>43802</v>
      </c>
      <c r="H70" s="38">
        <f>IF(G70&lt;&gt;"",G70,"")</f>
        <v>43802</v>
      </c>
      <c r="I70" s="30"/>
      <c r="J70" s="9" t="s">
        <v>112</v>
      </c>
      <c r="K70" s="9" t="s">
        <v>36</v>
      </c>
      <c r="L70" s="9" t="s">
        <v>30</v>
      </c>
      <c r="M70" s="9"/>
      <c r="N70" s="9" t="s">
        <v>41</v>
      </c>
      <c r="O70" s="17">
        <v>32</v>
      </c>
      <c r="P70" s="27"/>
    </row>
    <row r="71" spans="1:16" s="2" customFormat="1" ht="24.95" customHeight="1" x14ac:dyDescent="0.25">
      <c r="A71" s="13" t="s">
        <v>38</v>
      </c>
      <c r="B71" s="41"/>
      <c r="C71" s="19" t="s">
        <v>8</v>
      </c>
      <c r="D71" s="8" t="s">
        <v>275</v>
      </c>
      <c r="E71" s="8">
        <f>VLOOKUP(F71,'Données Registre P-38'!$A$2:$B$19,2,0)</f>
        <v>1</v>
      </c>
      <c r="F71" s="9" t="s">
        <v>21</v>
      </c>
      <c r="G71" s="10">
        <v>43532</v>
      </c>
      <c r="H71" s="38">
        <f>IF(G71&lt;&gt;"",G71,"")</f>
        <v>43532</v>
      </c>
      <c r="I71" s="30" t="s">
        <v>276</v>
      </c>
      <c r="J71" s="9"/>
      <c r="K71" s="9" t="s">
        <v>44</v>
      </c>
      <c r="L71" s="9" t="s">
        <v>29</v>
      </c>
      <c r="M71" s="9">
        <v>15</v>
      </c>
      <c r="N71" s="9" t="s">
        <v>42</v>
      </c>
      <c r="O71" s="17">
        <v>91</v>
      </c>
      <c r="P71" s="27"/>
    </row>
    <row r="72" spans="1:16" s="2" customFormat="1" ht="24.95" customHeight="1" x14ac:dyDescent="0.25">
      <c r="A72" s="13" t="s">
        <v>38</v>
      </c>
      <c r="B72" s="41"/>
      <c r="C72" s="19" t="s">
        <v>8</v>
      </c>
      <c r="D72" s="8" t="s">
        <v>1415</v>
      </c>
      <c r="E72" s="8">
        <f>VLOOKUP(F72,'Données Registre P-38'!$A$2:$B$19,2,0)</f>
        <v>1</v>
      </c>
      <c r="F72" s="9" t="s">
        <v>21</v>
      </c>
      <c r="G72" s="10">
        <v>43798</v>
      </c>
      <c r="H72" s="38">
        <f>IF(G72&lt;&gt;"",G72,"")</f>
        <v>43798</v>
      </c>
      <c r="I72" s="30"/>
      <c r="J72" s="9"/>
      <c r="K72" s="9" t="s">
        <v>33</v>
      </c>
      <c r="L72" s="9" t="s">
        <v>30</v>
      </c>
      <c r="M72" s="9"/>
      <c r="N72" s="9" t="s">
        <v>42</v>
      </c>
      <c r="O72" s="17">
        <v>33</v>
      </c>
      <c r="P72" s="27"/>
    </row>
    <row r="73" spans="1:16" s="2" customFormat="1" ht="24.95" customHeight="1" x14ac:dyDescent="0.25">
      <c r="A73" s="13" t="s">
        <v>38</v>
      </c>
      <c r="B73" s="41"/>
      <c r="C73" s="19" t="s">
        <v>8</v>
      </c>
      <c r="D73" s="8" t="s">
        <v>1399</v>
      </c>
      <c r="E73" s="8">
        <f>VLOOKUP(F73,'Données Registre P-38'!$A$2:$B$19,2,0)</f>
        <v>1</v>
      </c>
      <c r="F73" s="9" t="s">
        <v>21</v>
      </c>
      <c r="G73" s="10">
        <v>43795</v>
      </c>
      <c r="H73" s="38">
        <f>IF(G73&lt;&gt;"",G73,"")</f>
        <v>43795</v>
      </c>
      <c r="I73" s="30" t="s">
        <v>102</v>
      </c>
      <c r="J73" s="9" t="s">
        <v>28</v>
      </c>
      <c r="K73" s="9" t="s">
        <v>36</v>
      </c>
      <c r="L73" s="9" t="s">
        <v>30</v>
      </c>
      <c r="M73" s="9"/>
      <c r="N73" s="9" t="s">
        <v>41</v>
      </c>
      <c r="O73" s="17">
        <v>13</v>
      </c>
      <c r="P73" s="27"/>
    </row>
    <row r="74" spans="1:16" s="2" customFormat="1" ht="24.95" customHeight="1" x14ac:dyDescent="0.25">
      <c r="A74" s="13" t="s">
        <v>38</v>
      </c>
      <c r="B74" s="41"/>
      <c r="C74" s="19" t="s">
        <v>8</v>
      </c>
      <c r="D74" s="8" t="s">
        <v>1381</v>
      </c>
      <c r="E74" s="8">
        <f>VLOOKUP(F74,'Données Registre P-38'!$A$2:$B$19,2,0)</f>
        <v>1</v>
      </c>
      <c r="F74" s="9" t="s">
        <v>21</v>
      </c>
      <c r="G74" s="10">
        <v>43790</v>
      </c>
      <c r="H74" s="38">
        <f>IF(G74&lt;&gt;"",G74,"")</f>
        <v>43790</v>
      </c>
      <c r="I74" s="30" t="s">
        <v>528</v>
      </c>
      <c r="J74" s="9" t="s">
        <v>112</v>
      </c>
      <c r="K74" s="9" t="s">
        <v>33</v>
      </c>
      <c r="L74" s="9" t="s">
        <v>29</v>
      </c>
      <c r="M74" s="9">
        <v>17</v>
      </c>
      <c r="N74" s="9" t="s">
        <v>41</v>
      </c>
      <c r="O74" s="17">
        <v>43</v>
      </c>
      <c r="P74" s="27"/>
    </row>
    <row r="75" spans="1:16" s="2" customFormat="1" ht="24.95" customHeight="1" x14ac:dyDescent="0.25">
      <c r="A75" s="13" t="s">
        <v>38</v>
      </c>
      <c r="B75" s="41"/>
      <c r="C75" s="19" t="s">
        <v>8</v>
      </c>
      <c r="D75" s="8" t="s">
        <v>1326</v>
      </c>
      <c r="E75" s="8">
        <f>VLOOKUP(F75,'Données Registre P-38'!$A$2:$B$19,2,0)</f>
        <v>1</v>
      </c>
      <c r="F75" s="9" t="s">
        <v>21</v>
      </c>
      <c r="G75" s="10">
        <v>43774</v>
      </c>
      <c r="H75" s="38">
        <f>IF(G75&lt;&gt;"",G75,"")</f>
        <v>43774</v>
      </c>
      <c r="I75" s="30" t="s">
        <v>780</v>
      </c>
      <c r="J75" s="9" t="s">
        <v>28</v>
      </c>
      <c r="K75" s="9" t="s">
        <v>36</v>
      </c>
      <c r="L75" s="9" t="s">
        <v>30</v>
      </c>
      <c r="M75" s="9"/>
      <c r="N75" s="9" t="s">
        <v>42</v>
      </c>
      <c r="O75" s="17">
        <v>15</v>
      </c>
      <c r="P75" s="27"/>
    </row>
    <row r="76" spans="1:16" s="2" customFormat="1" ht="24.95" customHeight="1" x14ac:dyDescent="0.25">
      <c r="A76" s="13" t="s">
        <v>38</v>
      </c>
      <c r="B76" s="41"/>
      <c r="C76" s="19" t="s">
        <v>8</v>
      </c>
      <c r="D76" s="8" t="s">
        <v>300</v>
      </c>
      <c r="E76" s="8">
        <f>VLOOKUP(F76,'Données Registre P-38'!$A$2:$B$19,2,0)</f>
        <v>1</v>
      </c>
      <c r="F76" s="9" t="s">
        <v>21</v>
      </c>
      <c r="G76" s="10">
        <v>43539</v>
      </c>
      <c r="H76" s="38">
        <f>IF(G76&lt;&gt;"",G76,"")</f>
        <v>43539</v>
      </c>
      <c r="I76" s="30" t="s">
        <v>301</v>
      </c>
      <c r="J76" s="9" t="s">
        <v>112</v>
      </c>
      <c r="K76" s="9" t="s">
        <v>44</v>
      </c>
      <c r="L76" s="9" t="s">
        <v>29</v>
      </c>
      <c r="M76" s="9">
        <v>35</v>
      </c>
      <c r="N76" s="9" t="s">
        <v>42</v>
      </c>
      <c r="O76" s="17">
        <v>37</v>
      </c>
      <c r="P76" s="27"/>
    </row>
    <row r="77" spans="1:16" s="2" customFormat="1" ht="24.95" customHeight="1" x14ac:dyDescent="0.25">
      <c r="A77" s="13" t="s">
        <v>38</v>
      </c>
      <c r="B77" s="41"/>
      <c r="C77" s="19" t="s">
        <v>8</v>
      </c>
      <c r="D77" s="8" t="s">
        <v>417</v>
      </c>
      <c r="E77" s="8">
        <f>VLOOKUP(F77,'Données Registre P-38'!$A$2:$B$19,2,0)</f>
        <v>1</v>
      </c>
      <c r="F77" s="9" t="s">
        <v>21</v>
      </c>
      <c r="G77" s="10">
        <v>43556</v>
      </c>
      <c r="H77" s="38">
        <f>IF(G77&lt;&gt;"",G77,"")</f>
        <v>43556</v>
      </c>
      <c r="I77" s="30" t="s">
        <v>418</v>
      </c>
      <c r="J77" s="9"/>
      <c r="K77" s="9" t="s">
        <v>44</v>
      </c>
      <c r="L77" s="9" t="s">
        <v>29</v>
      </c>
      <c r="M77" s="9">
        <v>25</v>
      </c>
      <c r="N77" s="9" t="s">
        <v>42</v>
      </c>
      <c r="O77" s="17">
        <v>26</v>
      </c>
      <c r="P77" s="27"/>
    </row>
    <row r="78" spans="1:16" s="2" customFormat="1" ht="24.95" customHeight="1" x14ac:dyDescent="0.25">
      <c r="A78" s="13" t="s">
        <v>38</v>
      </c>
      <c r="B78" s="41"/>
      <c r="C78" s="19" t="s">
        <v>8</v>
      </c>
      <c r="D78" s="8" t="s">
        <v>1248</v>
      </c>
      <c r="E78" s="8">
        <f>VLOOKUP(F78,'Données Registre P-38'!$A$2:$B$19,2,0)</f>
        <v>1</v>
      </c>
      <c r="F78" s="9" t="s">
        <v>21</v>
      </c>
      <c r="G78" s="10">
        <v>43752</v>
      </c>
      <c r="H78" s="38">
        <f>IF(G78&lt;&gt;"",G78,"")</f>
        <v>43752</v>
      </c>
      <c r="I78" s="30" t="s">
        <v>215</v>
      </c>
      <c r="J78" s="9" t="s">
        <v>28</v>
      </c>
      <c r="K78" s="9" t="s">
        <v>36</v>
      </c>
      <c r="L78" s="9" t="s">
        <v>30</v>
      </c>
      <c r="M78" s="9"/>
      <c r="N78" s="9" t="s">
        <v>42</v>
      </c>
      <c r="O78" s="17">
        <v>15</v>
      </c>
      <c r="P78" s="27"/>
    </row>
    <row r="79" spans="1:16" s="2" customFormat="1" ht="24.95" customHeight="1" x14ac:dyDescent="0.25">
      <c r="A79" s="13" t="s">
        <v>38</v>
      </c>
      <c r="B79" s="41"/>
      <c r="C79" s="19" t="s">
        <v>8</v>
      </c>
      <c r="D79" s="8" t="s">
        <v>1233</v>
      </c>
      <c r="E79" s="8">
        <f>VLOOKUP(F79,'Données Registre P-38'!$A$2:$B$19,2,0)</f>
        <v>1</v>
      </c>
      <c r="F79" s="9" t="s">
        <v>21</v>
      </c>
      <c r="G79" s="10">
        <v>43747</v>
      </c>
      <c r="H79" s="38">
        <f>IF(G79&lt;&gt;"",G79,"")</f>
        <v>43747</v>
      </c>
      <c r="I79" s="30" t="s">
        <v>589</v>
      </c>
      <c r="J79" s="9" t="s">
        <v>112</v>
      </c>
      <c r="K79" s="9" t="s">
        <v>37</v>
      </c>
      <c r="L79" s="9" t="s">
        <v>30</v>
      </c>
      <c r="M79" s="9"/>
      <c r="N79" s="9" t="s">
        <v>41</v>
      </c>
      <c r="O79" s="17">
        <v>30</v>
      </c>
      <c r="P79" s="27"/>
    </row>
    <row r="80" spans="1:16" s="2" customFormat="1" ht="24.95" customHeight="1" x14ac:dyDescent="0.25">
      <c r="A80" s="13" t="s">
        <v>38</v>
      </c>
      <c r="B80" s="41"/>
      <c r="C80" s="19" t="s">
        <v>8</v>
      </c>
      <c r="D80" s="8" t="s">
        <v>1202</v>
      </c>
      <c r="E80" s="8">
        <f>VLOOKUP(F80,'Données Registre P-38'!$A$2:$B$19,2,0)</f>
        <v>1</v>
      </c>
      <c r="F80" s="9" t="s">
        <v>21</v>
      </c>
      <c r="G80" s="10">
        <v>43736</v>
      </c>
      <c r="H80" s="38">
        <f>IF(G80&lt;&gt;"",G80,"")</f>
        <v>43736</v>
      </c>
      <c r="I80" s="30" t="s">
        <v>1203</v>
      </c>
      <c r="J80" s="9" t="s">
        <v>28</v>
      </c>
      <c r="K80" s="9" t="s">
        <v>37</v>
      </c>
      <c r="L80" s="9" t="s">
        <v>30</v>
      </c>
      <c r="M80" s="9"/>
      <c r="N80" s="9" t="s">
        <v>41</v>
      </c>
      <c r="O80" s="17">
        <v>16</v>
      </c>
      <c r="P80" s="27"/>
    </row>
    <row r="81" spans="1:16" s="2" customFormat="1" ht="24.95" customHeight="1" x14ac:dyDescent="0.25">
      <c r="A81" s="13" t="s">
        <v>38</v>
      </c>
      <c r="B81" s="41"/>
      <c r="C81" s="19" t="s">
        <v>8</v>
      </c>
      <c r="D81" s="8" t="s">
        <v>459</v>
      </c>
      <c r="E81" s="8">
        <f>VLOOKUP(F81,'Données Registre P-38'!$A$2:$B$19,2,0)</f>
        <v>1</v>
      </c>
      <c r="F81" s="9" t="s">
        <v>21</v>
      </c>
      <c r="G81" s="10">
        <v>43568</v>
      </c>
      <c r="H81" s="38">
        <f>IF(G81&lt;&gt;"",G81,"")</f>
        <v>43568</v>
      </c>
      <c r="I81" s="30" t="s">
        <v>460</v>
      </c>
      <c r="J81" s="9"/>
      <c r="K81" s="9" t="s">
        <v>44</v>
      </c>
      <c r="L81" s="9" t="s">
        <v>29</v>
      </c>
      <c r="M81" s="9">
        <v>26</v>
      </c>
      <c r="N81" s="9" t="s">
        <v>41</v>
      </c>
      <c r="O81" s="17">
        <v>31</v>
      </c>
      <c r="P81" s="27"/>
    </row>
    <row r="82" spans="1:16" s="2" customFormat="1" ht="24.95" customHeight="1" x14ac:dyDescent="0.25">
      <c r="A82" s="13" t="s">
        <v>38</v>
      </c>
      <c r="B82" s="41"/>
      <c r="C82" s="19" t="s">
        <v>8</v>
      </c>
      <c r="D82" s="8" t="s">
        <v>1188</v>
      </c>
      <c r="E82" s="8">
        <f>VLOOKUP(F82,'Données Registre P-38'!$A$2:$B$19,2,0)</f>
        <v>1</v>
      </c>
      <c r="F82" s="9" t="s">
        <v>21</v>
      </c>
      <c r="G82" s="10">
        <v>43732</v>
      </c>
      <c r="H82" s="38">
        <f>IF(G82&lt;&gt;"",G82,"")</f>
        <v>43732</v>
      </c>
      <c r="I82" s="30" t="s">
        <v>614</v>
      </c>
      <c r="J82" s="9" t="s">
        <v>112</v>
      </c>
      <c r="K82" s="9" t="s">
        <v>36</v>
      </c>
      <c r="L82" s="9" t="s">
        <v>30</v>
      </c>
      <c r="M82" s="9"/>
      <c r="N82" s="9" t="s">
        <v>42</v>
      </c>
      <c r="O82" s="17">
        <v>34</v>
      </c>
      <c r="P82" s="27"/>
    </row>
    <row r="83" spans="1:16" s="2" customFormat="1" ht="24.95" customHeight="1" x14ac:dyDescent="0.25">
      <c r="A83" s="13" t="s">
        <v>38</v>
      </c>
      <c r="B83" s="41"/>
      <c r="C83" s="19" t="s">
        <v>8</v>
      </c>
      <c r="D83" s="8" t="s">
        <v>527</v>
      </c>
      <c r="E83" s="8">
        <f>VLOOKUP(F83,'Données Registre P-38'!$A$2:$B$19,2,0)</f>
        <v>1</v>
      </c>
      <c r="F83" s="9" t="s">
        <v>21</v>
      </c>
      <c r="G83" s="10">
        <v>43584</v>
      </c>
      <c r="H83" s="38">
        <f>IF(G83&lt;&gt;"",G83,"")</f>
        <v>43584</v>
      </c>
      <c r="I83" s="30" t="s">
        <v>528</v>
      </c>
      <c r="J83" s="9" t="s">
        <v>112</v>
      </c>
      <c r="K83" s="9" t="s">
        <v>32</v>
      </c>
      <c r="L83" s="9" t="s">
        <v>29</v>
      </c>
      <c r="M83" s="9" t="s">
        <v>76</v>
      </c>
      <c r="N83" s="9" t="s">
        <v>41</v>
      </c>
      <c r="O83" s="17">
        <v>39</v>
      </c>
      <c r="P83" s="27"/>
    </row>
    <row r="84" spans="1:16" s="2" customFormat="1" ht="24.95" customHeight="1" x14ac:dyDescent="0.25">
      <c r="A84" s="13" t="s">
        <v>38</v>
      </c>
      <c r="B84" s="41"/>
      <c r="C84" s="19" t="s">
        <v>8</v>
      </c>
      <c r="D84" s="8" t="s">
        <v>540</v>
      </c>
      <c r="E84" s="8">
        <f>VLOOKUP(F84,'Données Registre P-38'!$A$2:$B$19,2,0)</f>
        <v>1</v>
      </c>
      <c r="F84" s="9" t="s">
        <v>21</v>
      </c>
      <c r="G84" s="10">
        <v>43587</v>
      </c>
      <c r="H84" s="38">
        <f>IF(G84&lt;&gt;"",G84,"")</f>
        <v>43587</v>
      </c>
      <c r="I84" s="30" t="s">
        <v>541</v>
      </c>
      <c r="J84" s="9"/>
      <c r="K84" s="9" t="s">
        <v>44</v>
      </c>
      <c r="L84" s="9" t="s">
        <v>29</v>
      </c>
      <c r="M84" s="9">
        <v>50</v>
      </c>
      <c r="N84" s="9" t="s">
        <v>41</v>
      </c>
      <c r="O84" s="17">
        <v>18</v>
      </c>
      <c r="P84" s="27"/>
    </row>
    <row r="85" spans="1:16" s="2" customFormat="1" ht="24.95" customHeight="1" x14ac:dyDescent="0.25">
      <c r="A85" s="13" t="s">
        <v>38</v>
      </c>
      <c r="B85" s="41"/>
      <c r="C85" s="19" t="s">
        <v>8</v>
      </c>
      <c r="D85" s="8" t="s">
        <v>582</v>
      </c>
      <c r="E85" s="8">
        <f>VLOOKUP(F85,'Données Registre P-38'!$A$2:$B$19,2,0)</f>
        <v>1</v>
      </c>
      <c r="F85" s="9" t="s">
        <v>21</v>
      </c>
      <c r="G85" s="10">
        <v>43596</v>
      </c>
      <c r="H85" s="38">
        <f>IF(G85&lt;&gt;"",G85,"")</f>
        <v>43596</v>
      </c>
      <c r="I85" s="30" t="s">
        <v>583</v>
      </c>
      <c r="J85" s="9" t="s">
        <v>112</v>
      </c>
      <c r="K85" s="9" t="s">
        <v>32</v>
      </c>
      <c r="L85" s="9" t="s">
        <v>29</v>
      </c>
      <c r="M85" s="9">
        <v>61</v>
      </c>
      <c r="N85" s="9" t="s">
        <v>41</v>
      </c>
      <c r="O85" s="17">
        <v>38</v>
      </c>
      <c r="P85" s="27"/>
    </row>
    <row r="86" spans="1:16" s="2" customFormat="1" ht="24.95" customHeight="1" x14ac:dyDescent="0.25">
      <c r="A86" s="13" t="s">
        <v>38</v>
      </c>
      <c r="B86" s="41"/>
      <c r="C86" s="19" t="s">
        <v>8</v>
      </c>
      <c r="D86" s="8" t="s">
        <v>629</v>
      </c>
      <c r="E86" s="8">
        <f>VLOOKUP(F86,'Données Registre P-38'!$A$2:$B$19,2,0)</f>
        <v>1</v>
      </c>
      <c r="F86" s="9" t="s">
        <v>21</v>
      </c>
      <c r="G86" s="10">
        <v>43606</v>
      </c>
      <c r="H86" s="38">
        <f>IF(G86&lt;&gt;"",G86,"")</f>
        <v>43606</v>
      </c>
      <c r="I86" s="30" t="s">
        <v>630</v>
      </c>
      <c r="J86" s="9" t="s">
        <v>112</v>
      </c>
      <c r="K86" s="9" t="s">
        <v>32</v>
      </c>
      <c r="L86" s="9" t="s">
        <v>29</v>
      </c>
      <c r="M86" s="9">
        <v>35</v>
      </c>
      <c r="N86" s="9" t="s">
        <v>41</v>
      </c>
      <c r="O86" s="17">
        <v>31</v>
      </c>
      <c r="P86" s="27"/>
    </row>
    <row r="87" spans="1:16" s="2" customFormat="1" ht="24.95" customHeight="1" x14ac:dyDescent="0.25">
      <c r="A87" s="13" t="s">
        <v>38</v>
      </c>
      <c r="B87" s="41"/>
      <c r="C87" s="19" t="s">
        <v>8</v>
      </c>
      <c r="D87" s="8" t="s">
        <v>1103</v>
      </c>
      <c r="E87" s="8">
        <f>VLOOKUP(F87,'Données Registre P-38'!$A$2:$B$19,2,0)</f>
        <v>1</v>
      </c>
      <c r="F87" s="9" t="s">
        <v>21</v>
      </c>
      <c r="G87" s="10">
        <v>43710</v>
      </c>
      <c r="H87" s="38">
        <f>IF(G87&lt;&gt;"",G87,"")</f>
        <v>43710</v>
      </c>
      <c r="I87" s="30" t="s">
        <v>309</v>
      </c>
      <c r="J87" s="9" t="s">
        <v>112</v>
      </c>
      <c r="K87" s="9" t="s">
        <v>36</v>
      </c>
      <c r="L87" s="9" t="s">
        <v>30</v>
      </c>
      <c r="M87" s="9"/>
      <c r="N87" s="9" t="s">
        <v>41</v>
      </c>
      <c r="O87" s="17">
        <v>41</v>
      </c>
      <c r="P87" s="27"/>
    </row>
    <row r="88" spans="1:16" s="2" customFormat="1" ht="24.95" customHeight="1" x14ac:dyDescent="0.25">
      <c r="A88" s="13" t="s">
        <v>38</v>
      </c>
      <c r="B88" s="41"/>
      <c r="C88" s="19" t="s">
        <v>8</v>
      </c>
      <c r="D88" s="8" t="s">
        <v>1098</v>
      </c>
      <c r="E88" s="8">
        <f>VLOOKUP(F88,'Données Registre P-38'!$A$2:$B$19,2,0)</f>
        <v>1</v>
      </c>
      <c r="F88" s="9" t="s">
        <v>21</v>
      </c>
      <c r="G88" s="10">
        <v>43709</v>
      </c>
      <c r="H88" s="38">
        <f>IF(G88&lt;&gt;"",G88,"")</f>
        <v>43709</v>
      </c>
      <c r="I88" s="30" t="s">
        <v>143</v>
      </c>
      <c r="J88" s="9" t="s">
        <v>112</v>
      </c>
      <c r="K88" s="9" t="s">
        <v>36</v>
      </c>
      <c r="L88" s="9" t="s">
        <v>30</v>
      </c>
      <c r="M88" s="9"/>
      <c r="N88" s="9" t="s">
        <v>41</v>
      </c>
      <c r="O88" s="17">
        <v>41</v>
      </c>
      <c r="P88" s="27"/>
    </row>
    <row r="89" spans="1:16" s="2" customFormat="1" ht="24.95" customHeight="1" x14ac:dyDescent="0.25">
      <c r="A89" s="13" t="s">
        <v>38</v>
      </c>
      <c r="B89" s="41"/>
      <c r="C89" s="19" t="s">
        <v>8</v>
      </c>
      <c r="D89" s="8" t="s">
        <v>1106</v>
      </c>
      <c r="E89" s="8">
        <f>VLOOKUP(F89,'Données Registre P-38'!$A$2:$B$19,2,0)</f>
        <v>1</v>
      </c>
      <c r="F89" s="9" t="s">
        <v>21</v>
      </c>
      <c r="G89" s="10">
        <v>43707</v>
      </c>
      <c r="H89" s="38">
        <f>IF(G89&lt;&gt;"",G89,"")</f>
        <v>43707</v>
      </c>
      <c r="I89" s="30" t="s">
        <v>267</v>
      </c>
      <c r="J89" s="9" t="s">
        <v>112</v>
      </c>
      <c r="K89" s="9" t="s">
        <v>36</v>
      </c>
      <c r="L89" s="9" t="s">
        <v>30</v>
      </c>
      <c r="M89" s="9"/>
      <c r="N89" s="9" t="s">
        <v>41</v>
      </c>
      <c r="O89" s="17">
        <v>41</v>
      </c>
      <c r="P89" s="27"/>
    </row>
    <row r="90" spans="1:16" s="2" customFormat="1" ht="24.95" customHeight="1" x14ac:dyDescent="0.25">
      <c r="A90" s="13" t="s">
        <v>38</v>
      </c>
      <c r="B90" s="41"/>
      <c r="C90" s="19" t="s">
        <v>8</v>
      </c>
      <c r="D90" s="8" t="s">
        <v>1074</v>
      </c>
      <c r="E90" s="8">
        <f>VLOOKUP(F90,'Données Registre P-38'!$A$2:$B$19,2,0)</f>
        <v>1</v>
      </c>
      <c r="F90" s="9" t="s">
        <v>21</v>
      </c>
      <c r="G90" s="10">
        <v>43703</v>
      </c>
      <c r="H90" s="38">
        <f>IF(G90&lt;&gt;"",G90,"")</f>
        <v>43703</v>
      </c>
      <c r="I90" s="30" t="s">
        <v>212</v>
      </c>
      <c r="J90" s="9" t="s">
        <v>112</v>
      </c>
      <c r="K90" s="9" t="s">
        <v>36</v>
      </c>
      <c r="L90" s="9" t="s">
        <v>30</v>
      </c>
      <c r="M90" s="9"/>
      <c r="N90" s="9" t="s">
        <v>42</v>
      </c>
      <c r="O90" s="17">
        <v>40</v>
      </c>
      <c r="P90" s="27"/>
    </row>
    <row r="91" spans="1:16" s="2" customFormat="1" ht="24.95" customHeight="1" x14ac:dyDescent="0.25">
      <c r="A91" s="13" t="s">
        <v>38</v>
      </c>
      <c r="B91" s="41"/>
      <c r="C91" s="19" t="s">
        <v>8</v>
      </c>
      <c r="D91" s="8" t="s">
        <v>1055</v>
      </c>
      <c r="E91" s="8">
        <f>VLOOKUP(F91,'Données Registre P-38'!$A$2:$B$19,2,0)</f>
        <v>1</v>
      </c>
      <c r="F91" s="9" t="s">
        <v>21</v>
      </c>
      <c r="G91" s="10">
        <v>43700</v>
      </c>
      <c r="H91" s="38">
        <f>IF(G91&lt;&gt;"",G91,"")</f>
        <v>43700</v>
      </c>
      <c r="I91" s="30" t="s">
        <v>398</v>
      </c>
      <c r="J91" s="9" t="s">
        <v>112</v>
      </c>
      <c r="K91" s="9" t="s">
        <v>36</v>
      </c>
      <c r="L91" s="9" t="s">
        <v>30</v>
      </c>
      <c r="M91" s="9"/>
      <c r="N91" s="9" t="s">
        <v>41</v>
      </c>
      <c r="O91" s="17">
        <v>37</v>
      </c>
      <c r="P91" s="27"/>
    </row>
    <row r="92" spans="1:16" s="2" customFormat="1" ht="24.95" customHeight="1" x14ac:dyDescent="0.25">
      <c r="A92" s="13" t="s">
        <v>38</v>
      </c>
      <c r="B92" s="41"/>
      <c r="C92" s="19" t="s">
        <v>8</v>
      </c>
      <c r="D92" s="8" t="s">
        <v>1049</v>
      </c>
      <c r="E92" s="8">
        <f>VLOOKUP(F92,'Données Registre P-38'!$A$2:$B$19,2,0)</f>
        <v>1</v>
      </c>
      <c r="F92" s="9" t="s">
        <v>21</v>
      </c>
      <c r="G92" s="10">
        <v>43699</v>
      </c>
      <c r="H92" s="38">
        <f>IF(G92&lt;&gt;"",G92,"")</f>
        <v>43699</v>
      </c>
      <c r="I92" s="30" t="s">
        <v>1050</v>
      </c>
      <c r="J92" s="9" t="s">
        <v>112</v>
      </c>
      <c r="K92" s="9" t="s">
        <v>37</v>
      </c>
      <c r="L92" s="9" t="s">
        <v>30</v>
      </c>
      <c r="M92" s="9"/>
      <c r="N92" s="9" t="s">
        <v>41</v>
      </c>
      <c r="O92" s="17">
        <v>28</v>
      </c>
      <c r="P92" s="27"/>
    </row>
    <row r="93" spans="1:16" s="2" customFormat="1" ht="24.95" customHeight="1" x14ac:dyDescent="0.25">
      <c r="A93" s="13" t="s">
        <v>38</v>
      </c>
      <c r="B93" s="41"/>
      <c r="C93" s="19" t="s">
        <v>8</v>
      </c>
      <c r="D93" s="8" t="s">
        <v>650</v>
      </c>
      <c r="E93" s="8">
        <f>VLOOKUP(F93,'Données Registre P-38'!$A$2:$B$19,2,0)</f>
        <v>1</v>
      </c>
      <c r="F93" s="9" t="s">
        <v>21</v>
      </c>
      <c r="G93" s="10">
        <v>43612</v>
      </c>
      <c r="H93" s="38">
        <f>IF(G93&lt;&gt;"",G93,"")</f>
        <v>43612</v>
      </c>
      <c r="I93" s="30" t="s">
        <v>242</v>
      </c>
      <c r="J93" s="9"/>
      <c r="K93" s="9" t="s">
        <v>32</v>
      </c>
      <c r="L93" s="9" t="s">
        <v>29</v>
      </c>
      <c r="M93" s="9">
        <v>45</v>
      </c>
      <c r="N93" s="9" t="s">
        <v>41</v>
      </c>
      <c r="O93" s="17">
        <v>25</v>
      </c>
      <c r="P93" s="27"/>
    </row>
    <row r="94" spans="1:16" s="2" customFormat="1" ht="24.95" customHeight="1" x14ac:dyDescent="0.25">
      <c r="A94" s="13" t="s">
        <v>38</v>
      </c>
      <c r="B94" s="41"/>
      <c r="C94" s="19" t="s">
        <v>8</v>
      </c>
      <c r="D94" s="8" t="s">
        <v>957</v>
      </c>
      <c r="E94" s="8">
        <f>VLOOKUP(F94,'Données Registre P-38'!$A$2:$B$19,2,0)</f>
        <v>1</v>
      </c>
      <c r="F94" s="9" t="s">
        <v>21</v>
      </c>
      <c r="G94" s="10">
        <v>43679</v>
      </c>
      <c r="H94" s="38">
        <f>IF(G94&lt;&gt;"",G94,"")</f>
        <v>43679</v>
      </c>
      <c r="I94" s="30" t="s">
        <v>340</v>
      </c>
      <c r="J94" s="9" t="s">
        <v>112</v>
      </c>
      <c r="K94" s="9" t="s">
        <v>36</v>
      </c>
      <c r="L94" s="9" t="s">
        <v>30</v>
      </c>
      <c r="M94" s="9"/>
      <c r="N94" s="9" t="s">
        <v>41</v>
      </c>
      <c r="O94" s="17">
        <v>28</v>
      </c>
      <c r="P94" s="27"/>
    </row>
    <row r="95" spans="1:16" s="2" customFormat="1" ht="24.95" customHeight="1" x14ac:dyDescent="0.25">
      <c r="A95" s="13" t="s">
        <v>38</v>
      </c>
      <c r="B95" s="41"/>
      <c r="C95" s="19" t="s">
        <v>8</v>
      </c>
      <c r="D95" s="8" t="s">
        <v>951</v>
      </c>
      <c r="E95" s="8">
        <f>VLOOKUP(F95,'Données Registre P-38'!$A$2:$B$19,2,0)</f>
        <v>1</v>
      </c>
      <c r="F95" s="9" t="s">
        <v>21</v>
      </c>
      <c r="G95" s="10">
        <v>43677</v>
      </c>
      <c r="H95" s="38">
        <f>IF(G95&lt;&gt;"",G95,"")</f>
        <v>43677</v>
      </c>
      <c r="I95" s="30" t="s">
        <v>952</v>
      </c>
      <c r="J95" s="9" t="s">
        <v>112</v>
      </c>
      <c r="K95" s="9" t="s">
        <v>36</v>
      </c>
      <c r="L95" s="9" t="s">
        <v>30</v>
      </c>
      <c r="M95" s="9"/>
      <c r="N95" s="9" t="s">
        <v>41</v>
      </c>
      <c r="O95" s="17">
        <v>47</v>
      </c>
      <c r="P95" s="27"/>
    </row>
    <row r="96" spans="1:16" s="2" customFormat="1" ht="24.95" customHeight="1" x14ac:dyDescent="0.25">
      <c r="A96" s="13" t="s">
        <v>38</v>
      </c>
      <c r="B96" s="41"/>
      <c r="C96" s="19" t="s">
        <v>8</v>
      </c>
      <c r="D96" s="8" t="s">
        <v>937</v>
      </c>
      <c r="E96" s="8">
        <f>VLOOKUP(F96,'Données Registre P-38'!$A$2:$B$19,2,0)</f>
        <v>1</v>
      </c>
      <c r="F96" s="9" t="s">
        <v>21</v>
      </c>
      <c r="G96" s="10">
        <v>43674</v>
      </c>
      <c r="H96" s="38">
        <f>IF(G96&lt;&gt;"",G96,"")</f>
        <v>43674</v>
      </c>
      <c r="I96" s="30" t="s">
        <v>164</v>
      </c>
      <c r="J96" s="9" t="s">
        <v>112</v>
      </c>
      <c r="K96" s="9" t="s">
        <v>36</v>
      </c>
      <c r="L96" s="9" t="s">
        <v>30</v>
      </c>
      <c r="M96" s="9"/>
      <c r="N96" s="9" t="s">
        <v>41</v>
      </c>
      <c r="O96" s="17">
        <v>36</v>
      </c>
      <c r="P96" s="27"/>
    </row>
    <row r="97" spans="1:16" s="2" customFormat="1" ht="24.95" customHeight="1" x14ac:dyDescent="0.25">
      <c r="A97" s="13" t="s">
        <v>38</v>
      </c>
      <c r="B97" s="41"/>
      <c r="C97" s="19" t="s">
        <v>8</v>
      </c>
      <c r="D97" s="8" t="s">
        <v>781</v>
      </c>
      <c r="E97" s="8">
        <f>VLOOKUP(F97,'Données Registre P-38'!$A$2:$B$19,2,0)</f>
        <v>1</v>
      </c>
      <c r="F97" s="9" t="s">
        <v>21</v>
      </c>
      <c r="G97" s="10">
        <v>43642</v>
      </c>
      <c r="H97" s="38">
        <f>IF(G97&lt;&gt;"",G97,"")</f>
        <v>43642</v>
      </c>
      <c r="I97" s="30" t="s">
        <v>782</v>
      </c>
      <c r="J97" s="9"/>
      <c r="K97" s="9" t="s">
        <v>44</v>
      </c>
      <c r="L97" s="9" t="s">
        <v>29</v>
      </c>
      <c r="M97" s="9">
        <v>24</v>
      </c>
      <c r="N97" s="9" t="s">
        <v>41</v>
      </c>
      <c r="O97" s="17">
        <v>25</v>
      </c>
      <c r="P97" s="27"/>
    </row>
    <row r="98" spans="1:16" s="2" customFormat="1" ht="24.95" customHeight="1" x14ac:dyDescent="0.25">
      <c r="A98" s="13" t="s">
        <v>38</v>
      </c>
      <c r="B98" s="41"/>
      <c r="C98" s="19" t="s">
        <v>8</v>
      </c>
      <c r="D98" s="8" t="s">
        <v>797</v>
      </c>
      <c r="E98" s="8">
        <f>VLOOKUP(F98,'Données Registre P-38'!$A$2:$B$19,2,0)</f>
        <v>1</v>
      </c>
      <c r="F98" s="9" t="s">
        <v>21</v>
      </c>
      <c r="G98" s="10">
        <v>43645</v>
      </c>
      <c r="H98" s="38">
        <f>IF(G98&lt;&gt;"",G98,"")</f>
        <v>43645</v>
      </c>
      <c r="I98" s="30" t="s">
        <v>798</v>
      </c>
      <c r="J98" s="9"/>
      <c r="K98" s="9" t="s">
        <v>44</v>
      </c>
      <c r="L98" s="9" t="s">
        <v>29</v>
      </c>
      <c r="M98" s="9">
        <v>25</v>
      </c>
      <c r="N98" s="9" t="s">
        <v>42</v>
      </c>
      <c r="O98" s="17">
        <v>53</v>
      </c>
      <c r="P98" s="27"/>
    </row>
    <row r="99" spans="1:16" s="2" customFormat="1" ht="24.95" customHeight="1" x14ac:dyDescent="0.25">
      <c r="A99" s="13" t="s">
        <v>38</v>
      </c>
      <c r="B99" s="41"/>
      <c r="C99" s="19" t="s">
        <v>8</v>
      </c>
      <c r="D99" s="8" t="s">
        <v>801</v>
      </c>
      <c r="E99" s="8">
        <f>VLOOKUP(F99,'Données Registre P-38'!$A$2:$B$19,2,0)</f>
        <v>1</v>
      </c>
      <c r="F99" s="9" t="s">
        <v>21</v>
      </c>
      <c r="G99" s="10">
        <v>43647</v>
      </c>
      <c r="H99" s="38">
        <f>IF(G99&lt;&gt;"",G99,"")</f>
        <v>43647</v>
      </c>
      <c r="I99" s="30" t="s">
        <v>802</v>
      </c>
      <c r="J99" s="9" t="s">
        <v>112</v>
      </c>
      <c r="K99" s="9" t="s">
        <v>32</v>
      </c>
      <c r="L99" s="9" t="s">
        <v>29</v>
      </c>
      <c r="M99" s="9">
        <v>44</v>
      </c>
      <c r="N99" s="9" t="s">
        <v>41</v>
      </c>
      <c r="O99" s="17">
        <v>25</v>
      </c>
      <c r="P99" s="27"/>
    </row>
    <row r="100" spans="1:16" s="2" customFormat="1" ht="24.95" customHeight="1" x14ac:dyDescent="0.25">
      <c r="A100" s="13" t="s">
        <v>38</v>
      </c>
      <c r="B100" s="41"/>
      <c r="C100" s="19" t="s">
        <v>8</v>
      </c>
      <c r="D100" s="8" t="s">
        <v>813</v>
      </c>
      <c r="E100" s="8">
        <f>VLOOKUP(F100,'Données Registre P-38'!$A$2:$B$19,2,0)</f>
        <v>1</v>
      </c>
      <c r="F100" s="9" t="s">
        <v>21</v>
      </c>
      <c r="G100" s="10">
        <v>43651</v>
      </c>
      <c r="H100" s="38">
        <f>IF(G100&lt;&gt;"",G100,"")</f>
        <v>43651</v>
      </c>
      <c r="I100" s="30" t="s">
        <v>418</v>
      </c>
      <c r="J100" s="9"/>
      <c r="K100" s="9" t="s">
        <v>44</v>
      </c>
      <c r="L100" s="9" t="s">
        <v>29</v>
      </c>
      <c r="M100" s="9">
        <v>25</v>
      </c>
      <c r="N100" s="9" t="s">
        <v>42</v>
      </c>
      <c r="O100" s="17">
        <v>46</v>
      </c>
      <c r="P100" s="27"/>
    </row>
    <row r="101" spans="1:16" s="2" customFormat="1" ht="24.95" customHeight="1" x14ac:dyDescent="0.25">
      <c r="A101" s="13" t="s">
        <v>38</v>
      </c>
      <c r="B101" s="41"/>
      <c r="C101" s="19" t="s">
        <v>8</v>
      </c>
      <c r="D101" s="8" t="s">
        <v>844</v>
      </c>
      <c r="E101" s="8">
        <f>VLOOKUP(F101,'Données Registre P-38'!$A$2:$B$19,2,0)</f>
        <v>1</v>
      </c>
      <c r="F101" s="9" t="s">
        <v>21</v>
      </c>
      <c r="G101" s="10">
        <v>43656</v>
      </c>
      <c r="H101" s="38">
        <f>IF(G101&lt;&gt;"",G101,"")</f>
        <v>43656</v>
      </c>
      <c r="I101" s="30" t="s">
        <v>350</v>
      </c>
      <c r="J101" s="9" t="s">
        <v>112</v>
      </c>
      <c r="K101" s="9" t="s">
        <v>32</v>
      </c>
      <c r="L101" s="9" t="s">
        <v>29</v>
      </c>
      <c r="M101" s="9">
        <v>27</v>
      </c>
      <c r="N101" s="9" t="s">
        <v>42</v>
      </c>
      <c r="O101" s="17">
        <v>56</v>
      </c>
      <c r="P101" s="27"/>
    </row>
    <row r="102" spans="1:16" s="2" customFormat="1" ht="24.95" customHeight="1" x14ac:dyDescent="0.25">
      <c r="A102" s="13" t="s">
        <v>38</v>
      </c>
      <c r="B102" s="41"/>
      <c r="C102" s="19" t="s">
        <v>8</v>
      </c>
      <c r="D102" s="8" t="s">
        <v>866</v>
      </c>
      <c r="E102" s="8">
        <f>VLOOKUP(F102,'Données Registre P-38'!$A$2:$B$19,2,0)</f>
        <v>1</v>
      </c>
      <c r="F102" s="9" t="s">
        <v>21</v>
      </c>
      <c r="G102" s="10">
        <v>43662</v>
      </c>
      <c r="H102" s="38">
        <f>IF(G102&lt;&gt;"",G102,"")</f>
        <v>43662</v>
      </c>
      <c r="I102" s="30" t="s">
        <v>867</v>
      </c>
      <c r="J102" s="9" t="s">
        <v>112</v>
      </c>
      <c r="K102" s="9" t="s">
        <v>36</v>
      </c>
      <c r="L102" s="9" t="s">
        <v>30</v>
      </c>
      <c r="M102" s="9"/>
      <c r="N102" s="9" t="s">
        <v>41</v>
      </c>
      <c r="O102" s="17">
        <v>33</v>
      </c>
      <c r="P102" s="27"/>
    </row>
    <row r="103" spans="1:16" s="2" customFormat="1" ht="24.95" customHeight="1" x14ac:dyDescent="0.25">
      <c r="A103" s="13" t="s">
        <v>38</v>
      </c>
      <c r="B103" s="41"/>
      <c r="C103" s="19" t="s">
        <v>8</v>
      </c>
      <c r="D103" s="8" t="s">
        <v>834</v>
      </c>
      <c r="E103" s="8">
        <f>VLOOKUP(F103,'Données Registre P-38'!$A$2:$B$19,2,0)</f>
        <v>1</v>
      </c>
      <c r="F103" s="9" t="s">
        <v>21</v>
      </c>
      <c r="G103" s="10">
        <v>43654</v>
      </c>
      <c r="H103" s="38">
        <f>IF(G103&lt;&gt;"",G103,"")</f>
        <v>43654</v>
      </c>
      <c r="I103" s="30" t="s">
        <v>835</v>
      </c>
      <c r="J103" s="9" t="s">
        <v>112</v>
      </c>
      <c r="K103" s="9" t="s">
        <v>36</v>
      </c>
      <c r="L103" s="9" t="s">
        <v>30</v>
      </c>
      <c r="M103" s="9"/>
      <c r="N103" s="9" t="s">
        <v>41</v>
      </c>
      <c r="O103" s="17">
        <v>44</v>
      </c>
      <c r="P103" s="27"/>
    </row>
    <row r="104" spans="1:16" s="2" customFormat="1" ht="24.95" customHeight="1" x14ac:dyDescent="0.25">
      <c r="A104" s="13" t="s">
        <v>38</v>
      </c>
      <c r="B104" s="41"/>
      <c r="C104" s="19" t="s">
        <v>8</v>
      </c>
      <c r="D104" s="8" t="s">
        <v>826</v>
      </c>
      <c r="E104" s="8">
        <f>VLOOKUP(F104,'Données Registre P-38'!$A$2:$B$19,2,0)</f>
        <v>1</v>
      </c>
      <c r="F104" s="9" t="s">
        <v>21</v>
      </c>
      <c r="G104" s="10">
        <v>43652</v>
      </c>
      <c r="H104" s="38">
        <f>IF(G104&lt;&gt;"",G104,"")</f>
        <v>43652</v>
      </c>
      <c r="I104" s="30" t="s">
        <v>827</v>
      </c>
      <c r="J104" s="9" t="s">
        <v>112</v>
      </c>
      <c r="K104" s="9" t="s">
        <v>37</v>
      </c>
      <c r="L104" s="9" t="s">
        <v>30</v>
      </c>
      <c r="M104" s="9"/>
      <c r="N104" s="9" t="s">
        <v>41</v>
      </c>
      <c r="O104" s="17">
        <v>33</v>
      </c>
      <c r="P104" s="27"/>
    </row>
    <row r="105" spans="1:16" s="2" customFormat="1" ht="24.95" customHeight="1" x14ac:dyDescent="0.25">
      <c r="A105" s="13" t="s">
        <v>38</v>
      </c>
      <c r="B105" s="41"/>
      <c r="C105" s="19" t="s">
        <v>8</v>
      </c>
      <c r="D105" s="8" t="s">
        <v>685</v>
      </c>
      <c r="E105" s="8">
        <f>VLOOKUP(F105,'Données Registre P-38'!$A$2:$B$19,2,0)</f>
        <v>1</v>
      </c>
      <c r="F105" s="9" t="s">
        <v>21</v>
      </c>
      <c r="G105" s="10">
        <v>43618</v>
      </c>
      <c r="H105" s="38">
        <f>IF(G105&lt;&gt;"",G105,"")</f>
        <v>43618</v>
      </c>
      <c r="I105" s="30" t="s">
        <v>684</v>
      </c>
      <c r="J105" s="9" t="s">
        <v>26</v>
      </c>
      <c r="K105" s="9" t="s">
        <v>36</v>
      </c>
      <c r="L105" s="9" t="s">
        <v>30</v>
      </c>
      <c r="M105" s="9"/>
      <c r="N105" s="9" t="s">
        <v>41</v>
      </c>
      <c r="O105" s="17">
        <v>19</v>
      </c>
      <c r="P105" s="27"/>
    </row>
    <row r="106" spans="1:16" s="2" customFormat="1" ht="24.95" customHeight="1" x14ac:dyDescent="0.25">
      <c r="A106" s="13" t="s">
        <v>38</v>
      </c>
      <c r="B106" s="41"/>
      <c r="C106" s="19" t="s">
        <v>8</v>
      </c>
      <c r="D106" s="8" t="s">
        <v>676</v>
      </c>
      <c r="E106" s="8">
        <f>VLOOKUP(F106,'Données Registre P-38'!$A$2:$B$19,2,0)</f>
        <v>1</v>
      </c>
      <c r="F106" s="9" t="s">
        <v>21</v>
      </c>
      <c r="G106" s="10">
        <v>43616</v>
      </c>
      <c r="H106" s="38">
        <f>IF(G106&lt;&gt;"",G106,"")</f>
        <v>43616</v>
      </c>
      <c r="I106" s="30" t="s">
        <v>677</v>
      </c>
      <c r="J106" s="9" t="s">
        <v>112</v>
      </c>
      <c r="K106" s="9" t="s">
        <v>36</v>
      </c>
      <c r="L106" s="9" t="s">
        <v>30</v>
      </c>
      <c r="M106" s="9"/>
      <c r="N106" s="9" t="s">
        <v>42</v>
      </c>
      <c r="O106" s="17">
        <v>36</v>
      </c>
      <c r="P106" s="27"/>
    </row>
    <row r="107" spans="1:16" s="2" customFormat="1" ht="24.95" customHeight="1" x14ac:dyDescent="0.25">
      <c r="A107" s="13" t="s">
        <v>38</v>
      </c>
      <c r="B107" s="41"/>
      <c r="C107" s="19" t="s">
        <v>8</v>
      </c>
      <c r="D107" s="8" t="s">
        <v>598</v>
      </c>
      <c r="E107" s="8">
        <f>VLOOKUP(F107,'Données Registre P-38'!$A$2:$B$19,2,0)</f>
        <v>1</v>
      </c>
      <c r="F107" s="9" t="s">
        <v>21</v>
      </c>
      <c r="G107" s="10">
        <v>43601</v>
      </c>
      <c r="H107" s="38">
        <f>IF(G107&lt;&gt;"",G107,"")</f>
        <v>43601</v>
      </c>
      <c r="I107" s="30" t="s">
        <v>252</v>
      </c>
      <c r="J107" s="9" t="s">
        <v>28</v>
      </c>
      <c r="K107" s="9" t="s">
        <v>36</v>
      </c>
      <c r="L107" s="9" t="s">
        <v>30</v>
      </c>
      <c r="M107" s="9"/>
      <c r="N107" s="9" t="s">
        <v>41</v>
      </c>
      <c r="O107" s="17">
        <v>14</v>
      </c>
      <c r="P107" s="27"/>
    </row>
    <row r="108" spans="1:16" s="2" customFormat="1" ht="24.95" customHeight="1" x14ac:dyDescent="0.25">
      <c r="A108" s="13" t="s">
        <v>38</v>
      </c>
      <c r="B108" s="41"/>
      <c r="C108" s="19" t="s">
        <v>8</v>
      </c>
      <c r="D108" s="8" t="s">
        <v>558</v>
      </c>
      <c r="E108" s="8">
        <f>VLOOKUP(F108,'Données Registre P-38'!$A$2:$B$19,2,0)</f>
        <v>1</v>
      </c>
      <c r="F108" s="9" t="s">
        <v>21</v>
      </c>
      <c r="G108" s="10">
        <v>43594</v>
      </c>
      <c r="H108" s="38">
        <f>IF(G108&lt;&gt;"",G108,"")</f>
        <v>43594</v>
      </c>
      <c r="I108" s="30" t="s">
        <v>559</v>
      </c>
      <c r="J108" s="9" t="s">
        <v>112</v>
      </c>
      <c r="K108" s="9" t="s">
        <v>36</v>
      </c>
      <c r="L108" s="9" t="s">
        <v>30</v>
      </c>
      <c r="M108" s="9"/>
      <c r="N108" s="9" t="s">
        <v>41</v>
      </c>
      <c r="O108" s="17">
        <v>51</v>
      </c>
      <c r="P108" s="27"/>
    </row>
    <row r="109" spans="1:16" s="2" customFormat="1" ht="24.95" customHeight="1" x14ac:dyDescent="0.25">
      <c r="A109" s="13" t="s">
        <v>38</v>
      </c>
      <c r="B109" s="41"/>
      <c r="C109" s="19" t="s">
        <v>8</v>
      </c>
      <c r="D109" s="8" t="s">
        <v>548</v>
      </c>
      <c r="E109" s="8">
        <f>VLOOKUP(F109,'Données Registre P-38'!$A$2:$B$19,2,0)</f>
        <v>1</v>
      </c>
      <c r="F109" s="9" t="s">
        <v>21</v>
      </c>
      <c r="G109" s="10">
        <v>43593</v>
      </c>
      <c r="H109" s="38">
        <f>IF(G109&lt;&gt;"",G109,"")</f>
        <v>43593</v>
      </c>
      <c r="I109" s="30" t="s">
        <v>242</v>
      </c>
      <c r="J109" s="9" t="s">
        <v>112</v>
      </c>
      <c r="K109" s="9" t="s">
        <v>37</v>
      </c>
      <c r="L109" s="9" t="s">
        <v>30</v>
      </c>
      <c r="M109" s="9"/>
      <c r="N109" s="9" t="s">
        <v>41</v>
      </c>
      <c r="O109" s="17">
        <v>34</v>
      </c>
      <c r="P109" s="27"/>
    </row>
    <row r="110" spans="1:16" s="2" customFormat="1" ht="24.95" customHeight="1" x14ac:dyDescent="0.25">
      <c r="A110" s="13" t="s">
        <v>38</v>
      </c>
      <c r="B110" s="41"/>
      <c r="C110" s="19" t="s">
        <v>8</v>
      </c>
      <c r="D110" s="8" t="s">
        <v>504</v>
      </c>
      <c r="E110" s="8">
        <f>VLOOKUP(F110,'Données Registre P-38'!$A$2:$B$19,2,0)</f>
        <v>1</v>
      </c>
      <c r="F110" s="9" t="s">
        <v>21</v>
      </c>
      <c r="G110" s="10">
        <v>43580</v>
      </c>
      <c r="H110" s="38">
        <f>IF(G110&lt;&gt;"",G110,"")</f>
        <v>43580</v>
      </c>
      <c r="I110" s="30" t="s">
        <v>505</v>
      </c>
      <c r="J110" s="9" t="s">
        <v>112</v>
      </c>
      <c r="K110" s="9" t="s">
        <v>36</v>
      </c>
      <c r="L110" s="9" t="s">
        <v>30</v>
      </c>
      <c r="M110" s="9"/>
      <c r="N110" s="9" t="s">
        <v>41</v>
      </c>
      <c r="O110" s="17">
        <v>23</v>
      </c>
      <c r="P110" s="27"/>
    </row>
    <row r="111" spans="1:16" s="2" customFormat="1" ht="24.95" customHeight="1" x14ac:dyDescent="0.25">
      <c r="A111" s="13" t="s">
        <v>38</v>
      </c>
      <c r="B111" s="41"/>
      <c r="C111" s="19" t="s">
        <v>8</v>
      </c>
      <c r="D111" s="8" t="s">
        <v>500</v>
      </c>
      <c r="E111" s="8">
        <f>VLOOKUP(F111,'Données Registre P-38'!$A$2:$B$19,2,0)</f>
        <v>1</v>
      </c>
      <c r="F111" s="9" t="s">
        <v>21</v>
      </c>
      <c r="G111" s="10">
        <v>43578</v>
      </c>
      <c r="H111" s="38">
        <f>IF(G111&lt;&gt;"",G111,"")</f>
        <v>43578</v>
      </c>
      <c r="I111" s="30" t="s">
        <v>350</v>
      </c>
      <c r="J111" s="9" t="s">
        <v>28</v>
      </c>
      <c r="K111" s="9"/>
      <c r="L111" s="9" t="s">
        <v>30</v>
      </c>
      <c r="M111" s="9"/>
      <c r="N111" s="9" t="s">
        <v>42</v>
      </c>
      <c r="O111" s="17">
        <v>16</v>
      </c>
      <c r="P111" s="27"/>
    </row>
    <row r="112" spans="1:16" s="2" customFormat="1" ht="24.95" customHeight="1" x14ac:dyDescent="0.25">
      <c r="A112" s="13" t="s">
        <v>38</v>
      </c>
      <c r="B112" s="41"/>
      <c r="C112" s="19" t="s">
        <v>8</v>
      </c>
      <c r="D112" s="8" t="s">
        <v>472</v>
      </c>
      <c r="E112" s="8">
        <f>VLOOKUP(F112,'Données Registre P-38'!$A$2:$B$19,2,0)</f>
        <v>1</v>
      </c>
      <c r="F112" s="9" t="s">
        <v>21</v>
      </c>
      <c r="G112" s="10">
        <v>43572</v>
      </c>
      <c r="H112" s="38">
        <f>IF(G112&lt;&gt;"",G112,"")</f>
        <v>43572</v>
      </c>
      <c r="I112" s="30" t="s">
        <v>359</v>
      </c>
      <c r="J112" s="9" t="s">
        <v>112</v>
      </c>
      <c r="K112" s="9" t="s">
        <v>37</v>
      </c>
      <c r="L112" s="9" t="s">
        <v>30</v>
      </c>
      <c r="M112" s="9"/>
      <c r="N112" s="9" t="s">
        <v>41</v>
      </c>
      <c r="O112" s="17">
        <v>19</v>
      </c>
      <c r="P112" s="27"/>
    </row>
    <row r="113" spans="1:16" s="2" customFormat="1" ht="24.95" customHeight="1" x14ac:dyDescent="0.25">
      <c r="A113" s="13" t="s">
        <v>38</v>
      </c>
      <c r="B113" s="41"/>
      <c r="C113" s="19" t="s">
        <v>8</v>
      </c>
      <c r="D113" s="8" t="s">
        <v>365</v>
      </c>
      <c r="E113" s="8">
        <f>VLOOKUP(F113,'Données Registre P-38'!$A$2:$B$19,2,0)</f>
        <v>1</v>
      </c>
      <c r="F113" s="9" t="s">
        <v>21</v>
      </c>
      <c r="G113" s="10">
        <v>43568</v>
      </c>
      <c r="H113" s="38">
        <f>IF(G113&lt;&gt;"",G113,"")</f>
        <v>43568</v>
      </c>
      <c r="I113" s="30" t="s">
        <v>366</v>
      </c>
      <c r="J113" s="9" t="s">
        <v>28</v>
      </c>
      <c r="K113" s="9" t="s">
        <v>36</v>
      </c>
      <c r="L113" s="9" t="s">
        <v>30</v>
      </c>
      <c r="M113" s="9"/>
      <c r="N113" s="9" t="s">
        <v>367</v>
      </c>
      <c r="O113" s="17">
        <v>28</v>
      </c>
      <c r="P113" s="27"/>
    </row>
    <row r="114" spans="1:16" s="2" customFormat="1" ht="24.95" customHeight="1" x14ac:dyDescent="0.25">
      <c r="A114" s="13" t="s">
        <v>38</v>
      </c>
      <c r="B114" s="41"/>
      <c r="C114" s="19" t="s">
        <v>8</v>
      </c>
      <c r="D114" s="8" t="s">
        <v>399</v>
      </c>
      <c r="E114" s="8">
        <f>VLOOKUP(F114,'Données Registre P-38'!$A$2:$B$19,2,0)</f>
        <v>1</v>
      </c>
      <c r="F114" s="9" t="s">
        <v>21</v>
      </c>
      <c r="G114" s="10">
        <v>43561</v>
      </c>
      <c r="H114" s="38">
        <f>IF(G114&lt;&gt;"",G114,"")</f>
        <v>43561</v>
      </c>
      <c r="I114" s="30" t="s">
        <v>400</v>
      </c>
      <c r="J114" s="9" t="s">
        <v>112</v>
      </c>
      <c r="K114" s="9" t="s">
        <v>37</v>
      </c>
      <c r="L114" s="9" t="s">
        <v>30</v>
      </c>
      <c r="M114" s="9"/>
      <c r="N114" s="9" t="s">
        <v>41</v>
      </c>
      <c r="O114" s="17">
        <v>33</v>
      </c>
      <c r="P114" s="27"/>
    </row>
    <row r="115" spans="1:16" s="2" customFormat="1" ht="24.95" customHeight="1" x14ac:dyDescent="0.25">
      <c r="A115" s="13" t="s">
        <v>38</v>
      </c>
      <c r="B115" s="41"/>
      <c r="C115" s="19" t="s">
        <v>8</v>
      </c>
      <c r="D115" s="8" t="s">
        <v>1306</v>
      </c>
      <c r="E115" s="8">
        <f>VLOOKUP(F115,'Données Registre P-38'!$A$2:$B$19,2,0)</f>
        <v>1</v>
      </c>
      <c r="F115" s="9" t="s">
        <v>21</v>
      </c>
      <c r="G115" s="10">
        <v>43769</v>
      </c>
      <c r="H115" s="38">
        <f>IF(G115&lt;&gt;"",G115,"")</f>
        <v>43769</v>
      </c>
      <c r="I115" s="30" t="s">
        <v>1307</v>
      </c>
      <c r="J115" s="9" t="s">
        <v>112</v>
      </c>
      <c r="K115" s="9" t="s">
        <v>32</v>
      </c>
      <c r="L115" s="9" t="s">
        <v>29</v>
      </c>
      <c r="M115" s="9">
        <v>49</v>
      </c>
      <c r="N115" s="9" t="s">
        <v>41</v>
      </c>
      <c r="O115" s="17">
        <v>18</v>
      </c>
      <c r="P115" s="27"/>
    </row>
    <row r="116" spans="1:16" s="2" customFormat="1" ht="24.95" customHeight="1" x14ac:dyDescent="0.25">
      <c r="A116" s="13" t="s">
        <v>38</v>
      </c>
      <c r="B116" s="41"/>
      <c r="C116" s="19" t="s">
        <v>8</v>
      </c>
      <c r="D116" s="8" t="s">
        <v>1308</v>
      </c>
      <c r="E116" s="8">
        <f>VLOOKUP(F116,'Données Registre P-38'!$A$2:$B$19,2,0)</f>
        <v>1</v>
      </c>
      <c r="F116" s="9" t="s">
        <v>21</v>
      </c>
      <c r="G116" s="10">
        <v>43769</v>
      </c>
      <c r="H116" s="38">
        <f>IF(G116&lt;&gt;"",G116,"")</f>
        <v>43769</v>
      </c>
      <c r="I116" s="30"/>
      <c r="J116" s="9"/>
      <c r="K116" s="9" t="s">
        <v>44</v>
      </c>
      <c r="L116" s="9" t="s">
        <v>29</v>
      </c>
      <c r="M116" s="9">
        <v>24</v>
      </c>
      <c r="N116" s="9" t="s">
        <v>41</v>
      </c>
      <c r="O116" s="17">
        <v>42</v>
      </c>
      <c r="P116" s="27"/>
    </row>
    <row r="117" spans="1:16" s="2" customFormat="1" ht="24.95" customHeight="1" x14ac:dyDescent="0.25">
      <c r="A117" s="13" t="s">
        <v>38</v>
      </c>
      <c r="B117" s="41"/>
      <c r="C117" s="19" t="s">
        <v>8</v>
      </c>
      <c r="D117" s="8" t="s">
        <v>243</v>
      </c>
      <c r="E117" s="8">
        <f>VLOOKUP(F117,'Données Registre P-38'!$A$2:$B$19,2,0)</f>
        <v>1</v>
      </c>
      <c r="F117" s="9" t="s">
        <v>21</v>
      </c>
      <c r="G117" s="10">
        <v>43529</v>
      </c>
      <c r="H117" s="38">
        <f>IF(G117&lt;&gt;"",G117,"")</f>
        <v>43529</v>
      </c>
      <c r="I117" s="30" t="s">
        <v>234</v>
      </c>
      <c r="J117" s="9"/>
      <c r="K117" s="9" t="s">
        <v>33</v>
      </c>
      <c r="L117" s="9" t="s">
        <v>29</v>
      </c>
      <c r="M117" s="9">
        <v>70</v>
      </c>
      <c r="N117" s="9" t="s">
        <v>41</v>
      </c>
      <c r="O117" s="17">
        <v>29</v>
      </c>
      <c r="P117" s="27"/>
    </row>
    <row r="118" spans="1:16" s="2" customFormat="1" ht="24.95" customHeight="1" x14ac:dyDescent="0.25">
      <c r="A118" s="13" t="s">
        <v>38</v>
      </c>
      <c r="B118" s="41"/>
      <c r="C118" s="19" t="s">
        <v>8</v>
      </c>
      <c r="D118" s="8">
        <v>190303021</v>
      </c>
      <c r="E118" s="8">
        <f>VLOOKUP(F118,'Données Registre P-38'!$A$2:$B$19,2,0)</f>
        <v>1</v>
      </c>
      <c r="F118" s="9" t="s">
        <v>21</v>
      </c>
      <c r="G118" s="10">
        <v>43528</v>
      </c>
      <c r="H118" s="38">
        <f>IF(G118&lt;&gt;"",G118,"")</f>
        <v>43528</v>
      </c>
      <c r="I118" s="30" t="s">
        <v>242</v>
      </c>
      <c r="J118" s="9" t="s">
        <v>112</v>
      </c>
      <c r="K118" s="9" t="s">
        <v>37</v>
      </c>
      <c r="L118" s="9" t="s">
        <v>30</v>
      </c>
      <c r="M118" s="9"/>
      <c r="N118" s="9" t="s">
        <v>41</v>
      </c>
      <c r="O118" s="17">
        <v>35</v>
      </c>
      <c r="P118" s="27"/>
    </row>
    <row r="119" spans="1:16" s="2" customFormat="1" ht="24.95" customHeight="1" x14ac:dyDescent="0.25">
      <c r="A119" s="13" t="s">
        <v>38</v>
      </c>
      <c r="B119" s="41"/>
      <c r="C119" s="19" t="s">
        <v>8</v>
      </c>
      <c r="D119" s="8" t="s">
        <v>262</v>
      </c>
      <c r="E119" s="8">
        <f>VLOOKUP(F119,'Données Registre P-38'!$A$2:$B$19,2,0)</f>
        <v>1</v>
      </c>
      <c r="F119" s="9" t="s">
        <v>21</v>
      </c>
      <c r="G119" s="10">
        <v>43525</v>
      </c>
      <c r="H119" s="38">
        <f>IF(G119&lt;&gt;"",G119,"")</f>
        <v>43525</v>
      </c>
      <c r="I119" s="30" t="s">
        <v>263</v>
      </c>
      <c r="J119" s="9" t="s">
        <v>112</v>
      </c>
      <c r="K119" s="9" t="s">
        <v>36</v>
      </c>
      <c r="L119" s="9" t="s">
        <v>30</v>
      </c>
      <c r="M119" s="9"/>
      <c r="N119" s="9" t="s">
        <v>41</v>
      </c>
      <c r="O119" s="17">
        <v>28</v>
      </c>
      <c r="P119" s="27"/>
    </row>
    <row r="120" spans="1:16" s="2" customFormat="1" ht="24.95" customHeight="1" x14ac:dyDescent="0.25">
      <c r="A120" s="13" t="s">
        <v>38</v>
      </c>
      <c r="B120" s="41"/>
      <c r="C120" s="19" t="s">
        <v>8</v>
      </c>
      <c r="D120" s="8" t="s">
        <v>268</v>
      </c>
      <c r="E120" s="8">
        <f>VLOOKUP(F120,'Données Registre P-38'!$A$2:$B$19,2,0)</f>
        <v>1</v>
      </c>
      <c r="F120" s="9" t="s">
        <v>21</v>
      </c>
      <c r="G120" s="10">
        <v>43525</v>
      </c>
      <c r="H120" s="38">
        <f>IF(G120&lt;&gt;"",G120,"")</f>
        <v>43525</v>
      </c>
      <c r="I120" s="30" t="s">
        <v>269</v>
      </c>
      <c r="J120" s="9"/>
      <c r="K120" s="9" t="s">
        <v>33</v>
      </c>
      <c r="L120" s="9" t="s">
        <v>29</v>
      </c>
      <c r="M120" s="9">
        <v>33</v>
      </c>
      <c r="N120" s="9" t="s">
        <v>41</v>
      </c>
      <c r="O120" s="17">
        <v>28</v>
      </c>
      <c r="P120" s="27"/>
    </row>
    <row r="121" spans="1:16" s="2" customFormat="1" ht="24.95" customHeight="1" x14ac:dyDescent="0.25">
      <c r="A121" s="13" t="s">
        <v>38</v>
      </c>
      <c r="B121" s="41"/>
      <c r="C121" s="19" t="s">
        <v>8</v>
      </c>
      <c r="D121" s="8" t="s">
        <v>1438</v>
      </c>
      <c r="E121" s="8">
        <f>VLOOKUP(F121,'Données Registre P-38'!$A$2:$B$19,2,0)</f>
        <v>1</v>
      </c>
      <c r="F121" s="9" t="s">
        <v>21</v>
      </c>
      <c r="G121" s="10">
        <v>43803</v>
      </c>
      <c r="H121" s="38">
        <f>IF(G121&lt;&gt;"",G121,"")</f>
        <v>43803</v>
      </c>
      <c r="I121" s="30" t="s">
        <v>1062</v>
      </c>
      <c r="J121" s="9" t="s">
        <v>112</v>
      </c>
      <c r="K121" s="9" t="s">
        <v>32</v>
      </c>
      <c r="L121" s="9" t="s">
        <v>29</v>
      </c>
      <c r="M121" s="9">
        <v>50</v>
      </c>
      <c r="N121" s="9" t="s">
        <v>42</v>
      </c>
      <c r="O121" s="17">
        <v>33</v>
      </c>
      <c r="P121" s="27"/>
    </row>
    <row r="122" spans="1:16" s="2" customFormat="1" ht="24.95" customHeight="1" x14ac:dyDescent="0.25">
      <c r="A122" s="13" t="s">
        <v>38</v>
      </c>
      <c r="B122" s="41"/>
      <c r="C122" s="19" t="s">
        <v>8</v>
      </c>
      <c r="D122" s="8" t="s">
        <v>260</v>
      </c>
      <c r="E122" s="8">
        <f>VLOOKUP(F122,'Données Registre P-38'!$A$2:$B$19,2,0)</f>
        <v>1</v>
      </c>
      <c r="F122" s="9" t="s">
        <v>21</v>
      </c>
      <c r="G122" s="10">
        <v>43524</v>
      </c>
      <c r="H122" s="38">
        <f>IF(G122&lt;&gt;"",G122,"")</f>
        <v>43524</v>
      </c>
      <c r="I122" s="30" t="s">
        <v>261</v>
      </c>
      <c r="J122" s="9" t="s">
        <v>112</v>
      </c>
      <c r="K122" s="9" t="s">
        <v>36</v>
      </c>
      <c r="L122" s="9" t="s">
        <v>30</v>
      </c>
      <c r="M122" s="9"/>
      <c r="N122" s="9" t="s">
        <v>42</v>
      </c>
      <c r="O122" s="17">
        <v>39</v>
      </c>
      <c r="P122" s="27"/>
    </row>
    <row r="123" spans="1:16" s="2" customFormat="1" ht="24.95" customHeight="1" x14ac:dyDescent="0.25">
      <c r="A123" s="13" t="s">
        <v>38</v>
      </c>
      <c r="B123" s="41"/>
      <c r="C123" s="19" t="s">
        <v>8</v>
      </c>
      <c r="D123" s="8" t="s">
        <v>191</v>
      </c>
      <c r="E123" s="8">
        <f>VLOOKUP(F123,'Données Registre P-38'!$A$2:$B$19,2,0)</f>
        <v>1</v>
      </c>
      <c r="F123" s="9" t="s">
        <v>21</v>
      </c>
      <c r="G123" s="10">
        <v>43503</v>
      </c>
      <c r="H123" s="38">
        <f>IF(G123&lt;&gt;"",G123,"")</f>
        <v>43503</v>
      </c>
      <c r="I123" s="30" t="s">
        <v>192</v>
      </c>
      <c r="J123" s="9" t="s">
        <v>112</v>
      </c>
      <c r="K123" s="9" t="s">
        <v>36</v>
      </c>
      <c r="L123" s="9" t="s">
        <v>30</v>
      </c>
      <c r="M123" s="9"/>
      <c r="N123" s="9" t="s">
        <v>41</v>
      </c>
      <c r="O123" s="17">
        <v>55</v>
      </c>
      <c r="P123" s="27"/>
    </row>
    <row r="124" spans="1:16" s="2" customFormat="1" ht="24.95" customHeight="1" x14ac:dyDescent="0.25">
      <c r="A124" s="13" t="s">
        <v>38</v>
      </c>
      <c r="B124" s="41"/>
      <c r="C124" s="19" t="s">
        <v>8</v>
      </c>
      <c r="D124" s="8" t="s">
        <v>1478</v>
      </c>
      <c r="E124" s="8">
        <f>VLOOKUP(F124,'Données Registre P-38'!$A$2:$B$19,2,0)</f>
        <v>1</v>
      </c>
      <c r="F124" s="9" t="s">
        <v>21</v>
      </c>
      <c r="G124" s="10">
        <v>43815</v>
      </c>
      <c r="H124" s="38">
        <f>IF(G124&lt;&gt;"",G124,"")</f>
        <v>43815</v>
      </c>
      <c r="I124" s="30" t="s">
        <v>1479</v>
      </c>
      <c r="J124" s="9"/>
      <c r="K124" s="9" t="s">
        <v>44</v>
      </c>
      <c r="L124" s="9" t="s">
        <v>29</v>
      </c>
      <c r="M124" s="9">
        <v>50</v>
      </c>
      <c r="N124" s="9" t="s">
        <v>42</v>
      </c>
      <c r="O124" s="17">
        <v>26</v>
      </c>
      <c r="P124" s="27"/>
    </row>
    <row r="125" spans="1:16" s="2" customFormat="1" ht="24.95" customHeight="1" x14ac:dyDescent="0.25">
      <c r="A125" s="13" t="s">
        <v>38</v>
      </c>
      <c r="B125" s="41"/>
      <c r="C125" s="19" t="s">
        <v>8</v>
      </c>
      <c r="D125" s="8" t="s">
        <v>173</v>
      </c>
      <c r="E125" s="8">
        <f>VLOOKUP(F125,'Données Registre P-38'!$A$2:$B$19,2,0)</f>
        <v>1</v>
      </c>
      <c r="F125" s="9" t="s">
        <v>21</v>
      </c>
      <c r="G125" s="10">
        <v>43500</v>
      </c>
      <c r="H125" s="38">
        <f>IF(G125&lt;&gt;"",G125,"")</f>
        <v>43500</v>
      </c>
      <c r="I125" s="30" t="s">
        <v>174</v>
      </c>
      <c r="J125" s="9" t="s">
        <v>26</v>
      </c>
      <c r="K125" s="9" t="s">
        <v>34</v>
      </c>
      <c r="L125" s="9" t="s">
        <v>30</v>
      </c>
      <c r="M125" s="9"/>
      <c r="N125" s="9" t="s">
        <v>42</v>
      </c>
      <c r="O125" s="17">
        <v>36</v>
      </c>
      <c r="P125" s="27"/>
    </row>
    <row r="126" spans="1:16" s="2" customFormat="1" ht="24.95" customHeight="1" x14ac:dyDescent="0.25">
      <c r="A126" s="13" t="s">
        <v>38</v>
      </c>
      <c r="B126" s="41"/>
      <c r="C126" s="19" t="s">
        <v>8</v>
      </c>
      <c r="D126" s="8" t="s">
        <v>146</v>
      </c>
      <c r="E126" s="8">
        <f>VLOOKUP(F126,'Données Registre P-38'!$A$2:$B$19,2,0)</f>
        <v>1</v>
      </c>
      <c r="F126" s="9" t="s">
        <v>21</v>
      </c>
      <c r="G126" s="10">
        <v>43491</v>
      </c>
      <c r="H126" s="38">
        <f>IF(G126&lt;&gt;"",G126,"")</f>
        <v>43491</v>
      </c>
      <c r="I126" s="30" t="s">
        <v>92</v>
      </c>
      <c r="J126" s="9" t="s">
        <v>112</v>
      </c>
      <c r="K126" s="9" t="s">
        <v>33</v>
      </c>
      <c r="L126" s="9" t="s">
        <v>29</v>
      </c>
      <c r="M126" s="9">
        <v>25</v>
      </c>
      <c r="N126" s="9" t="s">
        <v>42</v>
      </c>
      <c r="O126" s="17">
        <v>26</v>
      </c>
      <c r="P126" s="27"/>
    </row>
    <row r="127" spans="1:16" s="2" customFormat="1" ht="24.95" customHeight="1" x14ac:dyDescent="0.25">
      <c r="A127" s="13" t="s">
        <v>38</v>
      </c>
      <c r="B127" s="41"/>
      <c r="C127" s="19" t="s">
        <v>8</v>
      </c>
      <c r="D127" s="8" t="s">
        <v>138</v>
      </c>
      <c r="E127" s="8">
        <f>VLOOKUP(F127,'Données Registre P-38'!$A$2:$B$19,2,0)</f>
        <v>1</v>
      </c>
      <c r="F127" s="9" t="s">
        <v>21</v>
      </c>
      <c r="G127" s="10">
        <v>43489</v>
      </c>
      <c r="H127" s="38">
        <f>IF(G127&lt;&gt;"",G127,"")</f>
        <v>43489</v>
      </c>
      <c r="I127" s="30" t="s">
        <v>139</v>
      </c>
      <c r="J127" s="9" t="s">
        <v>28</v>
      </c>
      <c r="K127" s="9" t="s">
        <v>34</v>
      </c>
      <c r="L127" s="9" t="s">
        <v>30</v>
      </c>
      <c r="M127" s="9"/>
      <c r="N127" s="9" t="s">
        <v>42</v>
      </c>
      <c r="O127" s="17">
        <v>12</v>
      </c>
      <c r="P127" s="27"/>
    </row>
    <row r="128" spans="1:16" s="2" customFormat="1" ht="24.95" customHeight="1" x14ac:dyDescent="0.25">
      <c r="A128" s="13" t="s">
        <v>38</v>
      </c>
      <c r="B128" s="41"/>
      <c r="C128" s="19" t="s">
        <v>8</v>
      </c>
      <c r="D128" s="8" t="s">
        <v>127</v>
      </c>
      <c r="E128" s="8">
        <f>VLOOKUP(F128,'Données Registre P-38'!$A$2:$B$19,2,0)</f>
        <v>1</v>
      </c>
      <c r="F128" s="9" t="s">
        <v>21</v>
      </c>
      <c r="G128" s="10">
        <v>43485</v>
      </c>
      <c r="H128" s="38">
        <f>IF(G128&lt;&gt;"",G128,"")</f>
        <v>43485</v>
      </c>
      <c r="I128" s="30" t="s">
        <v>128</v>
      </c>
      <c r="J128" s="9"/>
      <c r="K128" s="9" t="s">
        <v>37</v>
      </c>
      <c r="L128" s="9" t="s">
        <v>29</v>
      </c>
      <c r="M128" s="9" t="s">
        <v>88</v>
      </c>
      <c r="N128" s="9" t="s">
        <v>42</v>
      </c>
      <c r="O128" s="17">
        <v>46</v>
      </c>
      <c r="P128" s="27"/>
    </row>
    <row r="129" spans="1:16" s="2" customFormat="1" ht="24.95" customHeight="1" x14ac:dyDescent="0.25">
      <c r="A129" s="13" t="s">
        <v>38</v>
      </c>
      <c r="B129" s="41"/>
      <c r="C129" s="19" t="s">
        <v>8</v>
      </c>
      <c r="D129" s="8" t="s">
        <v>1491</v>
      </c>
      <c r="E129" s="8">
        <f>VLOOKUP(F129,'Données Registre P-38'!$A$2:$B$19,2,0)</f>
        <v>1</v>
      </c>
      <c r="F129" s="9" t="s">
        <v>21</v>
      </c>
      <c r="G129" s="10">
        <v>43817</v>
      </c>
      <c r="H129" s="38">
        <f>IF(G129&lt;&gt;"",G129,"")</f>
        <v>43817</v>
      </c>
      <c r="I129" s="30" t="s">
        <v>118</v>
      </c>
      <c r="J129" s="9" t="s">
        <v>112</v>
      </c>
      <c r="K129" s="9" t="s">
        <v>32</v>
      </c>
      <c r="L129" s="9" t="s">
        <v>29</v>
      </c>
      <c r="M129" s="9">
        <v>15</v>
      </c>
      <c r="N129" s="9" t="s">
        <v>42</v>
      </c>
      <c r="O129" s="17">
        <v>29</v>
      </c>
      <c r="P129" s="27"/>
    </row>
    <row r="130" spans="1:16" s="2" customFormat="1" ht="24.95" customHeight="1" x14ac:dyDescent="0.25">
      <c r="A130" s="13" t="s">
        <v>38</v>
      </c>
      <c r="B130" s="41"/>
      <c r="C130" s="19" t="s">
        <v>8</v>
      </c>
      <c r="D130" s="8" t="s">
        <v>1512</v>
      </c>
      <c r="E130" s="8">
        <f>VLOOKUP(F130,'Données Registre P-38'!$A$2:$B$19,2,0)</f>
        <v>1</v>
      </c>
      <c r="F130" s="9" t="s">
        <v>13</v>
      </c>
      <c r="G130" s="10">
        <v>43826</v>
      </c>
      <c r="H130" s="38">
        <f>IF(G130&lt;&gt;"",G130,"")</f>
        <v>43826</v>
      </c>
      <c r="I130" s="30" t="s">
        <v>749</v>
      </c>
      <c r="J130" s="9"/>
      <c r="K130" s="9" t="s">
        <v>37</v>
      </c>
      <c r="L130" s="9" t="s">
        <v>30</v>
      </c>
      <c r="M130" s="9"/>
      <c r="N130" s="9" t="s">
        <v>41</v>
      </c>
      <c r="O130" s="17">
        <v>17</v>
      </c>
      <c r="P130" s="27"/>
    </row>
    <row r="131" spans="1:16" s="2" customFormat="1" ht="24.95" customHeight="1" x14ac:dyDescent="0.25">
      <c r="A131" s="13" t="s">
        <v>38</v>
      </c>
      <c r="B131" s="41"/>
      <c r="C131" s="19" t="s">
        <v>8</v>
      </c>
      <c r="D131" s="8" t="s">
        <v>134</v>
      </c>
      <c r="E131" s="8">
        <f>VLOOKUP(F131,'Données Registre P-38'!$A$2:$B$19,2,0)</f>
        <v>1</v>
      </c>
      <c r="F131" s="9" t="s">
        <v>13</v>
      </c>
      <c r="G131" s="10">
        <v>43486</v>
      </c>
      <c r="H131" s="38">
        <f>IF(G131&lt;&gt;"",G131,"")</f>
        <v>43486</v>
      </c>
      <c r="I131" s="30" t="s">
        <v>135</v>
      </c>
      <c r="J131" s="9"/>
      <c r="K131" s="9" t="s">
        <v>32</v>
      </c>
      <c r="L131" s="9" t="s">
        <v>29</v>
      </c>
      <c r="M131" s="9" t="s">
        <v>76</v>
      </c>
      <c r="N131" s="9" t="s">
        <v>41</v>
      </c>
      <c r="O131" s="17">
        <v>17</v>
      </c>
      <c r="P131" s="27"/>
    </row>
    <row r="132" spans="1:16" s="2" customFormat="1" ht="24.95" customHeight="1" x14ac:dyDescent="0.25">
      <c r="A132" s="13" t="s">
        <v>38</v>
      </c>
      <c r="B132" s="41"/>
      <c r="C132" s="19" t="s">
        <v>8</v>
      </c>
      <c r="D132" s="8" t="s">
        <v>183</v>
      </c>
      <c r="E132" s="8">
        <f>VLOOKUP(F132,'Données Registre P-38'!$A$2:$B$19,2,0)</f>
        <v>1</v>
      </c>
      <c r="F132" s="9" t="s">
        <v>13</v>
      </c>
      <c r="G132" s="10">
        <v>43502</v>
      </c>
      <c r="H132" s="38">
        <f>IF(G132&lt;&gt;"",G132,"")</f>
        <v>43502</v>
      </c>
      <c r="I132" s="30" t="s">
        <v>184</v>
      </c>
      <c r="J132" s="9" t="s">
        <v>28</v>
      </c>
      <c r="K132" s="9" t="s">
        <v>32</v>
      </c>
      <c r="L132" s="9" t="s">
        <v>29</v>
      </c>
      <c r="M132" s="9">
        <v>28</v>
      </c>
      <c r="N132" s="9" t="s">
        <v>41</v>
      </c>
      <c r="O132" s="17">
        <v>10</v>
      </c>
      <c r="P132" s="27"/>
    </row>
    <row r="133" spans="1:16" s="2" customFormat="1" ht="24.95" customHeight="1" x14ac:dyDescent="0.25">
      <c r="A133" s="13" t="s">
        <v>38</v>
      </c>
      <c r="B133" s="41"/>
      <c r="C133" s="19" t="s">
        <v>8</v>
      </c>
      <c r="D133" s="8" t="s">
        <v>228</v>
      </c>
      <c r="E133" s="8">
        <f>VLOOKUP(F133,'Données Registre P-38'!$A$2:$B$19,2,0)</f>
        <v>1</v>
      </c>
      <c r="F133" s="9" t="s">
        <v>13</v>
      </c>
      <c r="G133" s="10">
        <v>43509</v>
      </c>
      <c r="H133" s="38">
        <f>IF(G133&lt;&gt;"",G133,"")</f>
        <v>43509</v>
      </c>
      <c r="I133" s="30" t="s">
        <v>227</v>
      </c>
      <c r="J133" s="9"/>
      <c r="K133" s="9" t="s">
        <v>32</v>
      </c>
      <c r="L133" s="9" t="s">
        <v>29</v>
      </c>
      <c r="M133" s="9">
        <v>73</v>
      </c>
      <c r="N133" s="9" t="s">
        <v>42</v>
      </c>
      <c r="O133" s="17">
        <v>44</v>
      </c>
      <c r="P133" s="27"/>
    </row>
    <row r="134" spans="1:16" s="2" customFormat="1" ht="24.95" customHeight="1" x14ac:dyDescent="0.25">
      <c r="A134" s="13" t="s">
        <v>38</v>
      </c>
      <c r="B134" s="41"/>
      <c r="C134" s="19" t="s">
        <v>8</v>
      </c>
      <c r="D134" s="8" t="s">
        <v>1410</v>
      </c>
      <c r="E134" s="8">
        <f>VLOOKUP(F134,'Données Registre P-38'!$A$2:$B$19,2,0)</f>
        <v>1</v>
      </c>
      <c r="F134" s="9" t="s">
        <v>13</v>
      </c>
      <c r="G134" s="10">
        <v>43515</v>
      </c>
      <c r="H134" s="38">
        <f>IF(G134&lt;&gt;"",G134,"")</f>
        <v>43515</v>
      </c>
      <c r="I134" s="30" t="s">
        <v>484</v>
      </c>
      <c r="J134" s="9" t="s">
        <v>26</v>
      </c>
      <c r="K134" s="9" t="s">
        <v>44</v>
      </c>
      <c r="L134" s="9" t="s">
        <v>29</v>
      </c>
      <c r="M134" s="9">
        <v>20</v>
      </c>
      <c r="N134" s="9" t="s">
        <v>41</v>
      </c>
      <c r="O134" s="17">
        <v>53</v>
      </c>
      <c r="P134" s="27"/>
    </row>
    <row r="135" spans="1:16" s="2" customFormat="1" ht="24.95" customHeight="1" x14ac:dyDescent="0.25">
      <c r="A135" s="13" t="s">
        <v>38</v>
      </c>
      <c r="B135" s="41"/>
      <c r="C135" s="19" t="s">
        <v>8</v>
      </c>
      <c r="D135" s="8" t="s">
        <v>247</v>
      </c>
      <c r="E135" s="8">
        <f>VLOOKUP(F135,'Données Registre P-38'!$A$2:$B$19,2,0)</f>
        <v>1</v>
      </c>
      <c r="F135" s="9" t="s">
        <v>13</v>
      </c>
      <c r="G135" s="10">
        <v>43530</v>
      </c>
      <c r="H135" s="38">
        <f>IF(G135&lt;&gt;"",G135,"")</f>
        <v>43530</v>
      </c>
      <c r="I135" s="30" t="s">
        <v>248</v>
      </c>
      <c r="J135" s="9" t="s">
        <v>28</v>
      </c>
      <c r="K135" s="9" t="s">
        <v>44</v>
      </c>
      <c r="L135" s="9" t="s">
        <v>29</v>
      </c>
      <c r="M135" s="9">
        <v>45</v>
      </c>
      <c r="N135" s="9" t="s">
        <v>41</v>
      </c>
      <c r="O135" s="17">
        <v>18</v>
      </c>
      <c r="P135" s="27"/>
    </row>
    <row r="136" spans="1:16" s="2" customFormat="1" ht="24.95" customHeight="1" x14ac:dyDescent="0.25">
      <c r="A136" s="13" t="s">
        <v>38</v>
      </c>
      <c r="B136" s="41"/>
      <c r="C136" s="19" t="s">
        <v>8</v>
      </c>
      <c r="D136" s="8" t="s">
        <v>1393</v>
      </c>
      <c r="E136" s="8">
        <f>VLOOKUP(F136,'Données Registre P-38'!$A$2:$B$19,2,0)</f>
        <v>1</v>
      </c>
      <c r="F136" s="9" t="s">
        <v>13</v>
      </c>
      <c r="G136" s="10">
        <v>43794</v>
      </c>
      <c r="H136" s="38">
        <f>IF(G136&lt;&gt;"",G136,"")</f>
        <v>43794</v>
      </c>
      <c r="I136" s="30" t="s">
        <v>1394</v>
      </c>
      <c r="J136" s="9" t="s">
        <v>112</v>
      </c>
      <c r="K136" s="9" t="s">
        <v>36</v>
      </c>
      <c r="L136" s="9" t="s">
        <v>30</v>
      </c>
      <c r="M136" s="9"/>
      <c r="N136" s="9" t="s">
        <v>42</v>
      </c>
      <c r="O136" s="17">
        <v>19</v>
      </c>
      <c r="P136" s="27"/>
    </row>
    <row r="137" spans="1:16" s="2" customFormat="1" ht="24.95" customHeight="1" x14ac:dyDescent="0.25">
      <c r="A137" s="13" t="s">
        <v>38</v>
      </c>
      <c r="B137" s="41"/>
      <c r="C137" s="19" t="s">
        <v>8</v>
      </c>
      <c r="D137" s="8" t="s">
        <v>273</v>
      </c>
      <c r="E137" s="8">
        <f>VLOOKUP(F137,'Données Registre P-38'!$A$2:$B$19,2,0)</f>
        <v>1</v>
      </c>
      <c r="F137" s="9" t="s">
        <v>13</v>
      </c>
      <c r="G137" s="10">
        <v>43532</v>
      </c>
      <c r="H137" s="38">
        <f>IF(G137&lt;&gt;"",G137,"")</f>
        <v>43532</v>
      </c>
      <c r="I137" s="30" t="s">
        <v>274</v>
      </c>
      <c r="J137" s="9"/>
      <c r="K137" s="9" t="s">
        <v>44</v>
      </c>
      <c r="L137" s="9" t="s">
        <v>29</v>
      </c>
      <c r="M137" s="9">
        <v>41</v>
      </c>
      <c r="N137" s="9" t="s">
        <v>41</v>
      </c>
      <c r="O137" s="17">
        <v>25</v>
      </c>
      <c r="P137" s="27"/>
    </row>
    <row r="138" spans="1:16" s="2" customFormat="1" ht="24.95" customHeight="1" x14ac:dyDescent="0.25">
      <c r="A138" s="13" t="s">
        <v>38</v>
      </c>
      <c r="B138" s="41"/>
      <c r="C138" s="19" t="s">
        <v>8</v>
      </c>
      <c r="D138" s="8" t="s">
        <v>1368</v>
      </c>
      <c r="E138" s="8">
        <f>VLOOKUP(F138,'Données Registre P-38'!$A$2:$B$19,2,0)</f>
        <v>1</v>
      </c>
      <c r="F138" s="9" t="s">
        <v>13</v>
      </c>
      <c r="G138" s="10">
        <v>43788</v>
      </c>
      <c r="H138" s="38">
        <f>IF(G138&lt;&gt;"",G138,"")</f>
        <v>43788</v>
      </c>
      <c r="I138" s="30" t="s">
        <v>1369</v>
      </c>
      <c r="J138" s="9" t="s">
        <v>112</v>
      </c>
      <c r="K138" s="9" t="s">
        <v>1370</v>
      </c>
      <c r="L138" s="9" t="s">
        <v>30</v>
      </c>
      <c r="M138" s="9"/>
      <c r="N138" s="9" t="s">
        <v>41</v>
      </c>
      <c r="O138" s="17">
        <v>19</v>
      </c>
      <c r="P138" s="27"/>
    </row>
    <row r="139" spans="1:16" s="2" customFormat="1" ht="24.95" customHeight="1" x14ac:dyDescent="0.25">
      <c r="A139" s="13" t="s">
        <v>38</v>
      </c>
      <c r="B139" s="41"/>
      <c r="C139" s="19" t="s">
        <v>8</v>
      </c>
      <c r="D139" s="8" t="s">
        <v>1366</v>
      </c>
      <c r="E139" s="8">
        <f>VLOOKUP(F139,'Données Registre P-38'!$A$2:$B$19,2,0)</f>
        <v>1</v>
      </c>
      <c r="F139" s="9" t="s">
        <v>13</v>
      </c>
      <c r="G139" s="10">
        <v>43786</v>
      </c>
      <c r="H139" s="38">
        <f>IF(G139&lt;&gt;"",G139,"")</f>
        <v>43786</v>
      </c>
      <c r="I139" s="30"/>
      <c r="J139" s="9" t="s">
        <v>112</v>
      </c>
      <c r="K139" s="9" t="s">
        <v>36</v>
      </c>
      <c r="L139" s="9" t="s">
        <v>30</v>
      </c>
      <c r="M139" s="9"/>
      <c r="N139" s="9" t="s">
        <v>42</v>
      </c>
      <c r="O139" s="17">
        <v>22</v>
      </c>
      <c r="P139" s="27"/>
    </row>
    <row r="140" spans="1:16" s="2" customFormat="1" ht="24.95" customHeight="1" x14ac:dyDescent="0.25">
      <c r="A140" s="13" t="s">
        <v>38</v>
      </c>
      <c r="B140" s="41"/>
      <c r="C140" s="19" t="s">
        <v>8</v>
      </c>
      <c r="D140" s="8" t="s">
        <v>1359</v>
      </c>
      <c r="E140" s="8">
        <f>VLOOKUP(F140,'Données Registre P-38'!$A$2:$B$19,2,0)</f>
        <v>1</v>
      </c>
      <c r="F140" s="9" t="s">
        <v>13</v>
      </c>
      <c r="G140" s="10">
        <v>43783</v>
      </c>
      <c r="H140" s="38">
        <f>IF(G140&lt;&gt;"",G140,"")</f>
        <v>43783</v>
      </c>
      <c r="I140" s="30" t="s">
        <v>297</v>
      </c>
      <c r="J140" s="9" t="s">
        <v>112</v>
      </c>
      <c r="K140" s="9" t="s">
        <v>37</v>
      </c>
      <c r="L140" s="9" t="s">
        <v>30</v>
      </c>
      <c r="M140" s="9"/>
      <c r="N140" s="9" t="s">
        <v>42</v>
      </c>
      <c r="O140" s="17">
        <v>58</v>
      </c>
      <c r="P140" s="27"/>
    </row>
    <row r="141" spans="1:16" s="2" customFormat="1" ht="24.95" customHeight="1" x14ac:dyDescent="0.25">
      <c r="A141" s="13" t="s">
        <v>38</v>
      </c>
      <c r="B141" s="41"/>
      <c r="C141" s="19" t="s">
        <v>8</v>
      </c>
      <c r="D141" s="8" t="s">
        <v>1309</v>
      </c>
      <c r="E141" s="8">
        <f>VLOOKUP(F141,'Données Registre P-38'!$A$2:$B$19,2,0)</f>
        <v>1</v>
      </c>
      <c r="F141" s="9" t="s">
        <v>13</v>
      </c>
      <c r="G141" s="10">
        <v>43770</v>
      </c>
      <c r="H141" s="38">
        <f>IF(G141&lt;&gt;"",G141,"")</f>
        <v>43770</v>
      </c>
      <c r="I141" s="30" t="s">
        <v>1310</v>
      </c>
      <c r="J141" s="9" t="s">
        <v>112</v>
      </c>
      <c r="K141" s="9" t="s">
        <v>35</v>
      </c>
      <c r="L141" s="9" t="s">
        <v>30</v>
      </c>
      <c r="M141" s="9"/>
      <c r="N141" s="9" t="s">
        <v>41</v>
      </c>
      <c r="O141" s="17">
        <v>43</v>
      </c>
      <c r="P141" s="27"/>
    </row>
    <row r="142" spans="1:16" s="2" customFormat="1" ht="24.95" customHeight="1" x14ac:dyDescent="0.25">
      <c r="A142" s="13" t="s">
        <v>38</v>
      </c>
      <c r="B142" s="41"/>
      <c r="C142" s="19" t="s">
        <v>8</v>
      </c>
      <c r="D142" s="8" t="s">
        <v>305</v>
      </c>
      <c r="E142" s="8">
        <f>VLOOKUP(F142,'Données Registre P-38'!$A$2:$B$19,2,0)</f>
        <v>1</v>
      </c>
      <c r="F142" s="9" t="s">
        <v>13</v>
      </c>
      <c r="G142" s="10">
        <v>43539</v>
      </c>
      <c r="H142" s="38">
        <f>IF(G142&lt;&gt;"",G142,"")</f>
        <v>43539</v>
      </c>
      <c r="I142" s="30" t="s">
        <v>197</v>
      </c>
      <c r="J142" s="9"/>
      <c r="K142" s="9" t="s">
        <v>32</v>
      </c>
      <c r="L142" s="9" t="s">
        <v>29</v>
      </c>
      <c r="M142" s="9">
        <v>56</v>
      </c>
      <c r="N142" s="9" t="s">
        <v>42</v>
      </c>
      <c r="O142" s="17">
        <v>71</v>
      </c>
      <c r="P142" s="27"/>
    </row>
    <row r="143" spans="1:16" s="2" customFormat="1" ht="24.95" customHeight="1" x14ac:dyDescent="0.25">
      <c r="A143" s="13" t="s">
        <v>38</v>
      </c>
      <c r="B143" s="41"/>
      <c r="C143" s="19" t="s">
        <v>8</v>
      </c>
      <c r="D143" s="8" t="s">
        <v>316</v>
      </c>
      <c r="E143" s="8">
        <f>VLOOKUP(F143,'Données Registre P-38'!$A$2:$B$19,2,0)</f>
        <v>1</v>
      </c>
      <c r="F143" s="9" t="s">
        <v>13</v>
      </c>
      <c r="G143" s="37">
        <v>43542</v>
      </c>
      <c r="H143" s="38">
        <f>IF(G143&lt;&gt;"",G143,"")</f>
        <v>43542</v>
      </c>
      <c r="I143" s="30" t="s">
        <v>317</v>
      </c>
      <c r="J143" s="9" t="s">
        <v>112</v>
      </c>
      <c r="K143" s="9" t="s">
        <v>32</v>
      </c>
      <c r="L143" s="9" t="s">
        <v>29</v>
      </c>
      <c r="M143" s="9">
        <v>37</v>
      </c>
      <c r="N143" s="9" t="s">
        <v>42</v>
      </c>
      <c r="O143" s="17">
        <v>46</v>
      </c>
      <c r="P143" s="27"/>
    </row>
    <row r="144" spans="1:16" s="2" customFormat="1" ht="24.95" customHeight="1" x14ac:dyDescent="0.25">
      <c r="A144" s="13" t="s">
        <v>38</v>
      </c>
      <c r="B144" s="41"/>
      <c r="C144" s="19" t="s">
        <v>8</v>
      </c>
      <c r="D144" s="8" t="s">
        <v>331</v>
      </c>
      <c r="E144" s="8">
        <f>VLOOKUP(F144,'Données Registre P-38'!$A$2:$B$19,2,0)</f>
        <v>1</v>
      </c>
      <c r="F144" s="9" t="s">
        <v>13</v>
      </c>
      <c r="G144" s="10">
        <v>43545</v>
      </c>
      <c r="H144" s="38">
        <f>IF(G144&lt;&gt;"",G144,"")</f>
        <v>43545</v>
      </c>
      <c r="I144" s="30" t="s">
        <v>332</v>
      </c>
      <c r="J144" s="9" t="s">
        <v>111</v>
      </c>
      <c r="K144" s="9" t="s">
        <v>32</v>
      </c>
      <c r="L144" s="9" t="s">
        <v>29</v>
      </c>
      <c r="M144" s="9">
        <v>41</v>
      </c>
      <c r="N144" s="9" t="s">
        <v>42</v>
      </c>
      <c r="O144" s="17">
        <v>23</v>
      </c>
      <c r="P144" s="27"/>
    </row>
    <row r="145" spans="1:16" s="2" customFormat="1" ht="24.95" customHeight="1" x14ac:dyDescent="0.25">
      <c r="A145" s="13" t="s">
        <v>38</v>
      </c>
      <c r="B145" s="41"/>
      <c r="C145" s="19" t="s">
        <v>8</v>
      </c>
      <c r="D145" s="8" t="s">
        <v>1305</v>
      </c>
      <c r="E145" s="8">
        <f>VLOOKUP(F145,'Données Registre P-38'!$A$2:$B$19,2,0)</f>
        <v>1</v>
      </c>
      <c r="F145" s="9" t="s">
        <v>13</v>
      </c>
      <c r="G145" s="10">
        <v>43768</v>
      </c>
      <c r="H145" s="38">
        <f>IF(G145&lt;&gt;"",G145,"")</f>
        <v>43768</v>
      </c>
      <c r="I145" s="30" t="s">
        <v>350</v>
      </c>
      <c r="J145" s="9" t="s">
        <v>112</v>
      </c>
      <c r="K145" s="9" t="s">
        <v>36</v>
      </c>
      <c r="L145" s="9" t="s">
        <v>30</v>
      </c>
      <c r="M145" s="9"/>
      <c r="N145" s="9" t="s">
        <v>42</v>
      </c>
      <c r="O145" s="17">
        <v>43</v>
      </c>
      <c r="P145" s="27"/>
    </row>
    <row r="146" spans="1:16" s="2" customFormat="1" ht="24.95" customHeight="1" x14ac:dyDescent="0.25">
      <c r="A146" s="13" t="s">
        <v>38</v>
      </c>
      <c r="B146" s="41"/>
      <c r="C146" s="19" t="s">
        <v>8</v>
      </c>
      <c r="D146" s="8" t="s">
        <v>1303</v>
      </c>
      <c r="E146" s="8">
        <f>VLOOKUP(F146,'Données Registre P-38'!$A$2:$B$19,2,0)</f>
        <v>1</v>
      </c>
      <c r="F146" s="9" t="s">
        <v>13</v>
      </c>
      <c r="G146" s="10">
        <v>43767</v>
      </c>
      <c r="H146" s="38">
        <f>IF(G146&lt;&gt;"",G146,"")</f>
        <v>43767</v>
      </c>
      <c r="I146" s="30" t="s">
        <v>464</v>
      </c>
      <c r="J146" s="9" t="s">
        <v>112</v>
      </c>
      <c r="K146" s="9" t="s">
        <v>36</v>
      </c>
      <c r="L146" s="9" t="s">
        <v>30</v>
      </c>
      <c r="M146" s="9"/>
      <c r="N146" s="9" t="s">
        <v>41</v>
      </c>
      <c r="O146" s="17">
        <v>55</v>
      </c>
      <c r="P146" s="27"/>
    </row>
    <row r="147" spans="1:16" s="2" customFormat="1" ht="24.95" customHeight="1" x14ac:dyDescent="0.25">
      <c r="A147" s="13" t="s">
        <v>38</v>
      </c>
      <c r="B147" s="41"/>
      <c r="C147" s="19" t="s">
        <v>8</v>
      </c>
      <c r="D147" s="22" t="s">
        <v>356</v>
      </c>
      <c r="E147" s="8">
        <f>VLOOKUP(F147,'Données Registre P-38'!$A$2:$B$19,2,0)</f>
        <v>1</v>
      </c>
      <c r="F147" s="9" t="s">
        <v>13</v>
      </c>
      <c r="G147" s="10">
        <v>43549</v>
      </c>
      <c r="H147" s="38">
        <f>IF(G147&lt;&gt;"",G147,"")</f>
        <v>43549</v>
      </c>
      <c r="I147" s="30" t="s">
        <v>357</v>
      </c>
      <c r="J147" s="9" t="s">
        <v>111</v>
      </c>
      <c r="K147" s="9" t="s">
        <v>32</v>
      </c>
      <c r="L147" s="9" t="s">
        <v>29</v>
      </c>
      <c r="M147" s="9">
        <v>41</v>
      </c>
      <c r="N147" s="9" t="s">
        <v>42</v>
      </c>
      <c r="O147" s="17">
        <v>32</v>
      </c>
      <c r="P147" s="27"/>
    </row>
    <row r="148" spans="1:16" s="2" customFormat="1" ht="24.95" customHeight="1" x14ac:dyDescent="0.25">
      <c r="A148" s="13" t="s">
        <v>38</v>
      </c>
      <c r="B148" s="41"/>
      <c r="C148" s="19" t="s">
        <v>8</v>
      </c>
      <c r="D148" s="8" t="s">
        <v>442</v>
      </c>
      <c r="E148" s="8">
        <f>VLOOKUP(F148,'Données Registre P-38'!$A$2:$B$19,2,0)</f>
        <v>1</v>
      </c>
      <c r="F148" s="9" t="s">
        <v>13</v>
      </c>
      <c r="G148" s="10">
        <v>43551</v>
      </c>
      <c r="H148" s="38">
        <f>IF(G148&lt;&gt;"",G148,"")</f>
        <v>43551</v>
      </c>
      <c r="I148" s="30" t="s">
        <v>443</v>
      </c>
      <c r="J148" s="9" t="s">
        <v>28</v>
      </c>
      <c r="K148" s="9" t="s">
        <v>32</v>
      </c>
      <c r="L148" s="9" t="s">
        <v>29</v>
      </c>
      <c r="M148" s="9">
        <v>20</v>
      </c>
      <c r="N148" s="9" t="s">
        <v>41</v>
      </c>
      <c r="O148" s="17">
        <v>21</v>
      </c>
      <c r="P148" s="27"/>
    </row>
    <row r="149" spans="1:16" s="2" customFormat="1" ht="24.95" customHeight="1" x14ac:dyDescent="0.25">
      <c r="A149" s="13" t="s">
        <v>38</v>
      </c>
      <c r="B149" s="41"/>
      <c r="C149" s="19" t="s">
        <v>8</v>
      </c>
      <c r="D149" s="8" t="s">
        <v>1292</v>
      </c>
      <c r="E149" s="8">
        <f>VLOOKUP(F149,'Données Registre P-38'!$A$2:$B$19,2,0)</f>
        <v>1</v>
      </c>
      <c r="F149" s="9" t="s">
        <v>13</v>
      </c>
      <c r="G149" s="10">
        <v>43763</v>
      </c>
      <c r="H149" s="38">
        <f>IF(G149&lt;&gt;"",G149,"")</f>
        <v>43763</v>
      </c>
      <c r="I149" s="30" t="s">
        <v>253</v>
      </c>
      <c r="J149" s="9"/>
      <c r="K149" s="9" t="s">
        <v>33</v>
      </c>
      <c r="L149" s="9" t="s">
        <v>29</v>
      </c>
      <c r="M149" s="9" t="s">
        <v>76</v>
      </c>
      <c r="N149" s="9" t="s">
        <v>41</v>
      </c>
      <c r="O149" s="17">
        <v>31</v>
      </c>
      <c r="P149" s="27"/>
    </row>
    <row r="150" spans="1:16" s="2" customFormat="1" ht="24.95" customHeight="1" x14ac:dyDescent="0.25">
      <c r="A150" s="13" t="s">
        <v>38</v>
      </c>
      <c r="B150" s="41"/>
      <c r="C150" s="19" t="s">
        <v>8</v>
      </c>
      <c r="D150" s="8" t="s">
        <v>1264</v>
      </c>
      <c r="E150" s="8">
        <f>VLOOKUP(F150,'Données Registre P-38'!$A$2:$B$19,2,0)</f>
        <v>1</v>
      </c>
      <c r="F150" s="9" t="s">
        <v>13</v>
      </c>
      <c r="G150" s="10">
        <v>43757</v>
      </c>
      <c r="H150" s="38">
        <f>IF(G150&lt;&gt;"",G150,"")</f>
        <v>43757</v>
      </c>
      <c r="I150" s="30" t="s">
        <v>1265</v>
      </c>
      <c r="J150" s="9" t="s">
        <v>112</v>
      </c>
      <c r="K150" s="9" t="s">
        <v>1263</v>
      </c>
      <c r="L150" s="9" t="s">
        <v>30</v>
      </c>
      <c r="M150" s="9"/>
      <c r="N150" s="9" t="s">
        <v>42</v>
      </c>
      <c r="O150" s="17">
        <v>57</v>
      </c>
      <c r="P150" s="27"/>
    </row>
    <row r="151" spans="1:16" s="2" customFormat="1" ht="24.95" customHeight="1" x14ac:dyDescent="0.25">
      <c r="A151" s="13" t="s">
        <v>38</v>
      </c>
      <c r="B151" s="41"/>
      <c r="C151" s="19" t="s">
        <v>8</v>
      </c>
      <c r="D151" s="8" t="s">
        <v>1244</v>
      </c>
      <c r="E151" s="8">
        <f>VLOOKUP(F151,'Données Registre P-38'!$A$2:$B$19,2,0)</f>
        <v>1</v>
      </c>
      <c r="F151" s="9" t="s">
        <v>13</v>
      </c>
      <c r="G151" s="10">
        <v>43750</v>
      </c>
      <c r="H151" s="38">
        <f>IF(G151&lt;&gt;"",G151,"")</f>
        <v>43750</v>
      </c>
      <c r="I151" s="30" t="s">
        <v>259</v>
      </c>
      <c r="J151" s="9" t="s">
        <v>28</v>
      </c>
      <c r="K151" s="9" t="s">
        <v>37</v>
      </c>
      <c r="L151" s="9" t="s">
        <v>30</v>
      </c>
      <c r="M151" s="9"/>
      <c r="N151" s="9" t="s">
        <v>42</v>
      </c>
      <c r="O151" s="17">
        <v>16</v>
      </c>
      <c r="P151" s="27"/>
    </row>
    <row r="152" spans="1:16" s="2" customFormat="1" ht="24.95" customHeight="1" x14ac:dyDescent="0.25">
      <c r="A152" s="13" t="s">
        <v>38</v>
      </c>
      <c r="B152" s="41"/>
      <c r="C152" s="19" t="s">
        <v>8</v>
      </c>
      <c r="D152" s="8" t="s">
        <v>1247</v>
      </c>
      <c r="E152" s="8">
        <f>VLOOKUP(F152,'Données Registre P-38'!$A$2:$B$19,2,0)</f>
        <v>1</v>
      </c>
      <c r="F152" s="9" t="s">
        <v>13</v>
      </c>
      <c r="G152" s="10">
        <v>43750</v>
      </c>
      <c r="H152" s="38">
        <f>IF(G152&lt;&gt;"",G152,"")</f>
        <v>43750</v>
      </c>
      <c r="I152" s="30" t="s">
        <v>623</v>
      </c>
      <c r="J152" s="9" t="s">
        <v>112</v>
      </c>
      <c r="K152" s="9" t="s">
        <v>36</v>
      </c>
      <c r="L152" s="9" t="s">
        <v>30</v>
      </c>
      <c r="M152" s="9"/>
      <c r="N152" s="9" t="s">
        <v>42</v>
      </c>
      <c r="O152" s="17">
        <v>45</v>
      </c>
      <c r="P152" s="27"/>
    </row>
    <row r="153" spans="1:16" s="2" customFormat="1" ht="24.95" customHeight="1" x14ac:dyDescent="0.25">
      <c r="A153" s="13" t="s">
        <v>38</v>
      </c>
      <c r="B153" s="41"/>
      <c r="C153" s="19" t="s">
        <v>8</v>
      </c>
      <c r="D153" s="8" t="s">
        <v>397</v>
      </c>
      <c r="E153" s="8">
        <f>VLOOKUP(F153,'Données Registre P-38'!$A$2:$B$19,2,0)</f>
        <v>1</v>
      </c>
      <c r="F153" s="9" t="s">
        <v>13</v>
      </c>
      <c r="G153" s="10">
        <v>43562</v>
      </c>
      <c r="H153" s="38">
        <f>IF(G153&lt;&gt;"",G153,"")</f>
        <v>43562</v>
      </c>
      <c r="I153" s="30" t="s">
        <v>398</v>
      </c>
      <c r="J153" s="9"/>
      <c r="K153" s="9" t="s">
        <v>32</v>
      </c>
      <c r="L153" s="9" t="s">
        <v>29</v>
      </c>
      <c r="M153" s="9">
        <v>15</v>
      </c>
      <c r="N153" s="9" t="s">
        <v>42</v>
      </c>
      <c r="O153" s="17">
        <v>54</v>
      </c>
      <c r="P153" s="27"/>
    </row>
    <row r="154" spans="1:16" s="2" customFormat="1" ht="24.95" customHeight="1" x14ac:dyDescent="0.25">
      <c r="A154" s="13" t="s">
        <v>38</v>
      </c>
      <c r="B154" s="41"/>
      <c r="C154" s="19" t="s">
        <v>8</v>
      </c>
      <c r="D154" s="8" t="s">
        <v>1240</v>
      </c>
      <c r="E154" s="8">
        <f>VLOOKUP(F154,'Données Registre P-38'!$A$2:$B$19,2,0)</f>
        <v>1</v>
      </c>
      <c r="F154" s="9" t="s">
        <v>13</v>
      </c>
      <c r="G154" s="10">
        <v>43748</v>
      </c>
      <c r="H154" s="38">
        <f>IF(G154&lt;&gt;"",G154,"")</f>
        <v>43748</v>
      </c>
      <c r="I154" s="30" t="s">
        <v>285</v>
      </c>
      <c r="J154" s="9" t="s">
        <v>26</v>
      </c>
      <c r="K154" s="9" t="s">
        <v>37</v>
      </c>
      <c r="L154" s="9" t="s">
        <v>30</v>
      </c>
      <c r="M154" s="9"/>
      <c r="N154" s="9" t="s">
        <v>42</v>
      </c>
      <c r="O154" s="17">
        <v>68</v>
      </c>
      <c r="P154" s="27"/>
    </row>
    <row r="155" spans="1:16" s="2" customFormat="1" ht="24.95" customHeight="1" x14ac:dyDescent="0.25">
      <c r="A155" s="13" t="s">
        <v>38</v>
      </c>
      <c r="B155" s="41"/>
      <c r="C155" s="19" t="s">
        <v>8</v>
      </c>
      <c r="D155" s="8" t="s">
        <v>1211</v>
      </c>
      <c r="E155" s="8">
        <f>VLOOKUP(F155,'Données Registre P-38'!$A$2:$B$19,2,0)</f>
        <v>1</v>
      </c>
      <c r="F155" s="9" t="s">
        <v>13</v>
      </c>
      <c r="G155" s="10">
        <v>43738</v>
      </c>
      <c r="H155" s="38">
        <f>IF(G155&lt;&gt;"",G155,"")</f>
        <v>43738</v>
      </c>
      <c r="I155" s="30" t="s">
        <v>59</v>
      </c>
      <c r="J155" s="9" t="s">
        <v>112</v>
      </c>
      <c r="K155" s="9" t="s">
        <v>36</v>
      </c>
      <c r="L155" s="9" t="s">
        <v>30</v>
      </c>
      <c r="M155" s="9"/>
      <c r="N155" s="9" t="s">
        <v>41</v>
      </c>
      <c r="O155" s="17">
        <v>30</v>
      </c>
      <c r="P155" s="27"/>
    </row>
    <row r="156" spans="1:16" s="2" customFormat="1" ht="24.95" customHeight="1" x14ac:dyDescent="0.25">
      <c r="A156" s="13" t="s">
        <v>38</v>
      </c>
      <c r="B156" s="41"/>
      <c r="C156" s="19" t="s">
        <v>8</v>
      </c>
      <c r="D156" s="8" t="s">
        <v>1199</v>
      </c>
      <c r="E156" s="8">
        <f>VLOOKUP(F156,'Données Registre P-38'!$A$2:$B$19,2,0)</f>
        <v>1</v>
      </c>
      <c r="F156" s="9" t="s">
        <v>13</v>
      </c>
      <c r="G156" s="10">
        <v>43736</v>
      </c>
      <c r="H156" s="38">
        <f>IF(G156&lt;&gt;"",G156,"")</f>
        <v>43736</v>
      </c>
      <c r="I156" s="30" t="s">
        <v>1200</v>
      </c>
      <c r="J156" s="9" t="s">
        <v>26</v>
      </c>
      <c r="K156" s="9" t="s">
        <v>36</v>
      </c>
      <c r="L156" s="9" t="s">
        <v>30</v>
      </c>
      <c r="M156" s="9"/>
      <c r="N156" s="9" t="s">
        <v>41</v>
      </c>
      <c r="O156" s="17">
        <v>26</v>
      </c>
      <c r="P156" s="27"/>
    </row>
    <row r="157" spans="1:16" s="2" customFormat="1" ht="24.95" customHeight="1" x14ac:dyDescent="0.25">
      <c r="A157" s="13" t="s">
        <v>38</v>
      </c>
      <c r="B157" s="41"/>
      <c r="C157" s="19" t="s">
        <v>8</v>
      </c>
      <c r="D157" s="8" t="s">
        <v>498</v>
      </c>
      <c r="E157" s="8">
        <f>VLOOKUP(F157,'Données Registre P-38'!$A$2:$B$19,2,0)</f>
        <v>1</v>
      </c>
      <c r="F157" s="9" t="s">
        <v>13</v>
      </c>
      <c r="G157" s="10">
        <v>43577</v>
      </c>
      <c r="H157" s="38">
        <f>IF(G157&lt;&gt;"",G157,"")</f>
        <v>43577</v>
      </c>
      <c r="I157" s="30" t="s">
        <v>499</v>
      </c>
      <c r="J157" s="9"/>
      <c r="K157" s="9" t="s">
        <v>44</v>
      </c>
      <c r="L157" s="9" t="s">
        <v>29</v>
      </c>
      <c r="M157" s="9">
        <v>38</v>
      </c>
      <c r="N157" s="9" t="s">
        <v>42</v>
      </c>
      <c r="O157" s="17">
        <v>49</v>
      </c>
      <c r="P157" s="27"/>
    </row>
    <row r="158" spans="1:16" s="2" customFormat="1" ht="24.95" customHeight="1" x14ac:dyDescent="0.25">
      <c r="A158" s="13" t="s">
        <v>38</v>
      </c>
      <c r="B158" s="41"/>
      <c r="C158" s="19" t="s">
        <v>8</v>
      </c>
      <c r="D158" s="8" t="s">
        <v>1166</v>
      </c>
      <c r="E158" s="8">
        <f>VLOOKUP(F158,'Données Registre P-38'!$A$2:$B$19,2,0)</f>
        <v>1</v>
      </c>
      <c r="F158" s="9" t="s">
        <v>13</v>
      </c>
      <c r="G158" s="10">
        <v>43726</v>
      </c>
      <c r="H158" s="38">
        <f>IF(G158&lt;&gt;"",G158,"")</f>
        <v>43726</v>
      </c>
      <c r="I158" s="30" t="s">
        <v>200</v>
      </c>
      <c r="J158" s="9" t="s">
        <v>112</v>
      </c>
      <c r="K158" s="9" t="s">
        <v>36</v>
      </c>
      <c r="L158" s="9" t="s">
        <v>30</v>
      </c>
      <c r="M158" s="9"/>
      <c r="N158" s="9" t="s">
        <v>42</v>
      </c>
      <c r="O158" s="17">
        <v>64</v>
      </c>
      <c r="P158" s="27"/>
    </row>
    <row r="159" spans="1:16" s="2" customFormat="1" ht="24.95" customHeight="1" x14ac:dyDescent="0.25">
      <c r="A159" s="13" t="s">
        <v>38</v>
      </c>
      <c r="B159" s="41"/>
      <c r="C159" s="19" t="s">
        <v>8</v>
      </c>
      <c r="D159" s="8" t="s">
        <v>1157</v>
      </c>
      <c r="E159" s="8">
        <f>VLOOKUP(F159,'Données Registre P-38'!$A$2:$B$19,2,0)</f>
        <v>1</v>
      </c>
      <c r="F159" s="9" t="s">
        <v>13</v>
      </c>
      <c r="G159" s="10">
        <v>43724</v>
      </c>
      <c r="H159" s="38">
        <f>IF(G159&lt;&gt;"",G159,"")</f>
        <v>43724</v>
      </c>
      <c r="I159" s="30" t="s">
        <v>1158</v>
      </c>
      <c r="J159" s="9" t="s">
        <v>112</v>
      </c>
      <c r="K159" s="9" t="s">
        <v>36</v>
      </c>
      <c r="L159" s="9" t="s">
        <v>30</v>
      </c>
      <c r="M159" s="9"/>
      <c r="N159" s="9" t="s">
        <v>41</v>
      </c>
      <c r="O159" s="17">
        <v>43</v>
      </c>
      <c r="P159" s="27"/>
    </row>
    <row r="160" spans="1:16" s="2" customFormat="1" ht="24.95" customHeight="1" x14ac:dyDescent="0.25">
      <c r="A160" s="13" t="s">
        <v>38</v>
      </c>
      <c r="B160" s="41"/>
      <c r="C160" s="19" t="s">
        <v>8</v>
      </c>
      <c r="D160" s="8" t="s">
        <v>604</v>
      </c>
      <c r="E160" s="8">
        <f>VLOOKUP(F160,'Données Registre P-38'!$A$2:$B$19,2,0)</f>
        <v>1</v>
      </c>
      <c r="F160" s="9" t="s">
        <v>13</v>
      </c>
      <c r="G160" s="10">
        <v>43603</v>
      </c>
      <c r="H160" s="38">
        <f>IF(G160&lt;&gt;"",G160,"")</f>
        <v>43603</v>
      </c>
      <c r="I160" s="30" t="s">
        <v>605</v>
      </c>
      <c r="J160" s="9" t="s">
        <v>112</v>
      </c>
      <c r="K160" s="9" t="s">
        <v>32</v>
      </c>
      <c r="L160" s="9" t="s">
        <v>29</v>
      </c>
      <c r="M160" s="9">
        <v>20</v>
      </c>
      <c r="N160" s="9" t="s">
        <v>42</v>
      </c>
      <c r="O160" s="17">
        <v>18</v>
      </c>
      <c r="P160" s="27"/>
    </row>
    <row r="161" spans="1:16" s="2" customFormat="1" ht="24.95" customHeight="1" x14ac:dyDescent="0.25">
      <c r="A161" s="13" t="s">
        <v>38</v>
      </c>
      <c r="B161" s="41"/>
      <c r="C161" s="19" t="s">
        <v>8</v>
      </c>
      <c r="D161" s="8" t="s">
        <v>1116</v>
      </c>
      <c r="E161" s="8">
        <f>VLOOKUP(F161,'Données Registre P-38'!$A$2:$B$19,2,0)</f>
        <v>1</v>
      </c>
      <c r="F161" s="9" t="s">
        <v>13</v>
      </c>
      <c r="G161" s="10">
        <v>43713</v>
      </c>
      <c r="H161" s="38">
        <f>IF(G161&lt;&gt;"",G161,"")</f>
        <v>43713</v>
      </c>
      <c r="I161" s="30" t="s">
        <v>1117</v>
      </c>
      <c r="J161" s="9" t="s">
        <v>112</v>
      </c>
      <c r="K161" s="9" t="s">
        <v>33</v>
      </c>
      <c r="L161" s="9" t="s">
        <v>29</v>
      </c>
      <c r="M161" s="9">
        <v>47</v>
      </c>
      <c r="N161" s="9" t="s">
        <v>42</v>
      </c>
      <c r="O161" s="17">
        <v>39</v>
      </c>
      <c r="P161" s="27"/>
    </row>
    <row r="162" spans="1:16" s="2" customFormat="1" ht="24.95" customHeight="1" x14ac:dyDescent="0.25">
      <c r="A162" s="13" t="s">
        <v>38</v>
      </c>
      <c r="B162" s="41"/>
      <c r="C162" s="19" t="s">
        <v>8</v>
      </c>
      <c r="D162" s="8" t="s">
        <v>627</v>
      </c>
      <c r="E162" s="8">
        <f>VLOOKUP(F162,'Données Registre P-38'!$A$2:$B$19,2,0)</f>
        <v>1</v>
      </c>
      <c r="F162" s="9" t="s">
        <v>13</v>
      </c>
      <c r="G162" s="10">
        <v>43606</v>
      </c>
      <c r="H162" s="38">
        <f>IF(G162&lt;&gt;"",G162,"")</f>
        <v>43606</v>
      </c>
      <c r="I162" s="30" t="s">
        <v>628</v>
      </c>
      <c r="J162" s="9"/>
      <c r="K162" s="9" t="s">
        <v>32</v>
      </c>
      <c r="L162" s="9" t="s">
        <v>29</v>
      </c>
      <c r="M162" s="9">
        <v>28</v>
      </c>
      <c r="N162" s="9" t="s">
        <v>42</v>
      </c>
      <c r="O162" s="17">
        <v>46</v>
      </c>
      <c r="P162" s="27"/>
    </row>
    <row r="163" spans="1:16" s="2" customFormat="1" ht="24.95" customHeight="1" x14ac:dyDescent="0.25">
      <c r="A163" s="13" t="s">
        <v>38</v>
      </c>
      <c r="B163" s="41"/>
      <c r="C163" s="19" t="s">
        <v>8</v>
      </c>
      <c r="D163" s="8" t="s">
        <v>1068</v>
      </c>
      <c r="E163" s="8">
        <f>VLOOKUP(F163,'Données Registre P-38'!$A$2:$B$19,2,0)</f>
        <v>1</v>
      </c>
      <c r="F163" s="9" t="s">
        <v>13</v>
      </c>
      <c r="G163" s="10">
        <v>43702</v>
      </c>
      <c r="H163" s="38">
        <f>IF(G163&lt;&gt;"",G163,"")</f>
        <v>43702</v>
      </c>
      <c r="I163" s="30" t="s">
        <v>423</v>
      </c>
      <c r="J163" s="9" t="s">
        <v>112</v>
      </c>
      <c r="K163" s="9" t="s">
        <v>36</v>
      </c>
      <c r="L163" s="9" t="s">
        <v>30</v>
      </c>
      <c r="M163" s="9"/>
      <c r="N163" s="9" t="s">
        <v>41</v>
      </c>
      <c r="O163" s="17">
        <v>18</v>
      </c>
      <c r="P163" s="27"/>
    </row>
    <row r="164" spans="1:16" s="2" customFormat="1" ht="24.95" customHeight="1" x14ac:dyDescent="0.25">
      <c r="A164" s="13" t="s">
        <v>38</v>
      </c>
      <c r="B164" s="41"/>
      <c r="C164" s="19" t="s">
        <v>8</v>
      </c>
      <c r="D164" s="8" t="s">
        <v>1028</v>
      </c>
      <c r="E164" s="8">
        <f>VLOOKUP(F164,'Données Registre P-38'!$A$2:$B$19,2,0)</f>
        <v>1</v>
      </c>
      <c r="F164" s="9" t="s">
        <v>13</v>
      </c>
      <c r="G164" s="10">
        <v>43696</v>
      </c>
      <c r="H164" s="38">
        <f>IF(G164&lt;&gt;"",G164,"")</f>
        <v>43696</v>
      </c>
      <c r="I164" s="30" t="s">
        <v>771</v>
      </c>
      <c r="J164" s="9" t="s">
        <v>112</v>
      </c>
      <c r="K164" s="9" t="s">
        <v>36</v>
      </c>
      <c r="L164" s="9" t="s">
        <v>30</v>
      </c>
      <c r="M164" s="9"/>
      <c r="N164" s="9" t="s">
        <v>42</v>
      </c>
      <c r="O164" s="17">
        <v>46</v>
      </c>
      <c r="P164" s="27"/>
    </row>
    <row r="165" spans="1:16" s="2" customFormat="1" ht="24.95" customHeight="1" x14ac:dyDescent="0.25">
      <c r="A165" s="13" t="s">
        <v>38</v>
      </c>
      <c r="B165" s="41"/>
      <c r="C165" s="19" t="s">
        <v>8</v>
      </c>
      <c r="D165" s="8" t="s">
        <v>663</v>
      </c>
      <c r="E165" s="8">
        <f>VLOOKUP(F165,'Données Registre P-38'!$A$2:$B$19,2,0)</f>
        <v>1</v>
      </c>
      <c r="F165" s="9" t="s">
        <v>13</v>
      </c>
      <c r="G165" s="10">
        <v>43615</v>
      </c>
      <c r="H165" s="38">
        <f>IF(G165&lt;&gt;"",G165,"")</f>
        <v>43615</v>
      </c>
      <c r="I165" s="30" t="s">
        <v>664</v>
      </c>
      <c r="J165" s="9" t="s">
        <v>112</v>
      </c>
      <c r="K165" s="9" t="s">
        <v>32</v>
      </c>
      <c r="L165" s="9" t="s">
        <v>29</v>
      </c>
      <c r="M165" s="9">
        <v>24</v>
      </c>
      <c r="N165" s="9" t="s">
        <v>42</v>
      </c>
      <c r="O165" s="17">
        <v>53</v>
      </c>
      <c r="P165" s="27"/>
    </row>
    <row r="166" spans="1:16" s="2" customFormat="1" ht="24.95" customHeight="1" x14ac:dyDescent="0.25">
      <c r="A166" s="13" t="s">
        <v>38</v>
      </c>
      <c r="B166" s="41"/>
      <c r="C166" s="19" t="s">
        <v>8</v>
      </c>
      <c r="D166" s="8" t="s">
        <v>1008</v>
      </c>
      <c r="E166" s="8">
        <f>VLOOKUP(F166,'Données Registre P-38'!$A$2:$B$19,2,0)</f>
        <v>1</v>
      </c>
      <c r="F166" s="9" t="s">
        <v>13</v>
      </c>
      <c r="G166" s="10">
        <v>43691</v>
      </c>
      <c r="H166" s="38">
        <f>IF(G166&lt;&gt;"",G166,"")</f>
        <v>43691</v>
      </c>
      <c r="I166" s="30" t="s">
        <v>1009</v>
      </c>
      <c r="J166" s="9" t="s">
        <v>112</v>
      </c>
      <c r="K166" s="9" t="s">
        <v>37</v>
      </c>
      <c r="L166" s="9" t="s">
        <v>30</v>
      </c>
      <c r="M166" s="9"/>
      <c r="N166" s="9" t="s">
        <v>41</v>
      </c>
      <c r="O166" s="17">
        <v>28</v>
      </c>
      <c r="P166" s="27"/>
    </row>
    <row r="167" spans="1:16" s="2" customFormat="1" ht="24.95" customHeight="1" x14ac:dyDescent="0.25">
      <c r="A167" s="13" t="s">
        <v>38</v>
      </c>
      <c r="B167" s="41"/>
      <c r="C167" s="19" t="s">
        <v>8</v>
      </c>
      <c r="D167" s="8" t="s">
        <v>1003</v>
      </c>
      <c r="E167" s="8">
        <f>VLOOKUP(F167,'Données Registre P-38'!$A$2:$B$19,2,0)</f>
        <v>1</v>
      </c>
      <c r="F167" s="9" t="s">
        <v>13</v>
      </c>
      <c r="G167" s="10">
        <v>43689</v>
      </c>
      <c r="H167" s="38">
        <f>IF(G167&lt;&gt;"",G167,"")</f>
        <v>43689</v>
      </c>
      <c r="I167" s="30" t="s">
        <v>1004</v>
      </c>
      <c r="J167" s="9" t="s">
        <v>112</v>
      </c>
      <c r="K167" s="9" t="s">
        <v>36</v>
      </c>
      <c r="L167" s="9" t="s">
        <v>30</v>
      </c>
      <c r="M167" s="9"/>
      <c r="N167" s="9" t="s">
        <v>42</v>
      </c>
      <c r="O167" s="17">
        <v>26</v>
      </c>
      <c r="P167" s="27"/>
    </row>
    <row r="168" spans="1:16" s="2" customFormat="1" ht="24.95" customHeight="1" x14ac:dyDescent="0.25">
      <c r="A168" s="13" t="s">
        <v>38</v>
      </c>
      <c r="B168" s="41"/>
      <c r="C168" s="19" t="s">
        <v>8</v>
      </c>
      <c r="D168" s="8" t="s">
        <v>1001</v>
      </c>
      <c r="E168" s="8">
        <f>VLOOKUP(F168,'Données Registre P-38'!$A$2:$B$19,2,0)</f>
        <v>1</v>
      </c>
      <c r="F168" s="9" t="s">
        <v>13</v>
      </c>
      <c r="G168" s="10">
        <v>43688</v>
      </c>
      <c r="H168" s="38">
        <f>IF(G168&lt;&gt;"",G168,"")</f>
        <v>43688</v>
      </c>
      <c r="I168" s="30" t="s">
        <v>939</v>
      </c>
      <c r="J168" s="9" t="s">
        <v>112</v>
      </c>
      <c r="K168" s="9" t="s">
        <v>36</v>
      </c>
      <c r="L168" s="9" t="s">
        <v>30</v>
      </c>
      <c r="M168" s="9"/>
      <c r="N168" s="9" t="s">
        <v>42</v>
      </c>
      <c r="O168" s="17">
        <v>26</v>
      </c>
      <c r="P168" s="27"/>
    </row>
    <row r="169" spans="1:16" s="2" customFormat="1" ht="24.95" customHeight="1" x14ac:dyDescent="0.25">
      <c r="A169" s="13" t="s">
        <v>38</v>
      </c>
      <c r="B169" s="41"/>
      <c r="C169" s="19" t="s">
        <v>8</v>
      </c>
      <c r="D169" s="8" t="s">
        <v>707</v>
      </c>
      <c r="E169" s="8">
        <f>VLOOKUP(F169,'Données Registre P-38'!$A$2:$B$19,2,0)</f>
        <v>1</v>
      </c>
      <c r="F169" s="9" t="s">
        <v>13</v>
      </c>
      <c r="G169" s="10">
        <v>43623</v>
      </c>
      <c r="H169" s="38">
        <f>IF(G169&lt;&gt;"",G169,"")</f>
        <v>43623</v>
      </c>
      <c r="I169" s="30" t="s">
        <v>581</v>
      </c>
      <c r="J169" s="9"/>
      <c r="K169" s="9" t="s">
        <v>32</v>
      </c>
      <c r="L169" s="9" t="s">
        <v>29</v>
      </c>
      <c r="M169" s="9">
        <v>45</v>
      </c>
      <c r="N169" s="9" t="s">
        <v>41</v>
      </c>
      <c r="O169" s="17">
        <v>38</v>
      </c>
      <c r="P169" s="27"/>
    </row>
    <row r="170" spans="1:16" s="2" customFormat="1" ht="24.95" customHeight="1" x14ac:dyDescent="0.25">
      <c r="A170" s="13" t="s">
        <v>38</v>
      </c>
      <c r="B170" s="41"/>
      <c r="C170" s="19" t="s">
        <v>8</v>
      </c>
      <c r="D170" s="23" t="s">
        <v>990</v>
      </c>
      <c r="E170" s="8">
        <f>VLOOKUP(F170,'Données Registre P-38'!$A$2:$B$19,2,0)</f>
        <v>1</v>
      </c>
      <c r="F170" s="9" t="s">
        <v>13</v>
      </c>
      <c r="G170" s="10">
        <v>43687</v>
      </c>
      <c r="H170" s="38">
        <f>IF(G170&lt;&gt;"",G170,"")</f>
        <v>43687</v>
      </c>
      <c r="I170" s="30" t="s">
        <v>984</v>
      </c>
      <c r="J170" s="9" t="s">
        <v>112</v>
      </c>
      <c r="K170" s="9" t="s">
        <v>35</v>
      </c>
      <c r="L170" s="9" t="s">
        <v>30</v>
      </c>
      <c r="M170" s="9"/>
      <c r="N170" s="9" t="s">
        <v>42</v>
      </c>
      <c r="O170" s="17">
        <v>26</v>
      </c>
      <c r="P170" s="27"/>
    </row>
    <row r="171" spans="1:16" s="2" customFormat="1" ht="24.95" customHeight="1" x14ac:dyDescent="0.25">
      <c r="A171" s="13" t="s">
        <v>38</v>
      </c>
      <c r="B171" s="41"/>
      <c r="C171" s="19" t="s">
        <v>8</v>
      </c>
      <c r="D171" s="8" t="s">
        <v>739</v>
      </c>
      <c r="E171" s="8">
        <f>VLOOKUP(F171,'Données Registre P-38'!$A$2:$B$19,2,0)</f>
        <v>1</v>
      </c>
      <c r="F171" s="9" t="s">
        <v>13</v>
      </c>
      <c r="G171" s="10">
        <v>43636</v>
      </c>
      <c r="H171" s="38">
        <f>IF(G171&lt;&gt;"",G171,"")</f>
        <v>43636</v>
      </c>
      <c r="I171" s="30" t="s">
        <v>740</v>
      </c>
      <c r="J171" s="9" t="s">
        <v>112</v>
      </c>
      <c r="K171" s="9" t="s">
        <v>32</v>
      </c>
      <c r="L171" s="9" t="s">
        <v>29</v>
      </c>
      <c r="M171" s="9" t="s">
        <v>76</v>
      </c>
      <c r="N171" s="9" t="s">
        <v>41</v>
      </c>
      <c r="O171" s="17">
        <v>39</v>
      </c>
      <c r="P171" s="27"/>
    </row>
    <row r="172" spans="1:16" s="2" customFormat="1" ht="24.95" customHeight="1" x14ac:dyDescent="0.25">
      <c r="A172" s="13" t="s">
        <v>38</v>
      </c>
      <c r="B172" s="41"/>
      <c r="C172" s="19" t="s">
        <v>8</v>
      </c>
      <c r="D172" s="8" t="s">
        <v>938</v>
      </c>
      <c r="E172" s="8">
        <f>VLOOKUP(F172,'Données Registre P-38'!$A$2:$B$19,2,0)</f>
        <v>1</v>
      </c>
      <c r="F172" s="9" t="s">
        <v>13</v>
      </c>
      <c r="G172" s="10">
        <v>43674</v>
      </c>
      <c r="H172" s="38">
        <f>IF(G172&lt;&gt;"",G172,"")</f>
        <v>43674</v>
      </c>
      <c r="I172" s="30" t="s">
        <v>939</v>
      </c>
      <c r="J172" s="9"/>
      <c r="K172" s="9" t="s">
        <v>35</v>
      </c>
      <c r="L172" s="9" t="s">
        <v>29</v>
      </c>
      <c r="M172" s="9"/>
      <c r="N172" s="9" t="s">
        <v>42</v>
      </c>
      <c r="O172" s="17">
        <v>22</v>
      </c>
      <c r="P172" s="27"/>
    </row>
    <row r="173" spans="1:16" s="2" customFormat="1" ht="24.95" customHeight="1" x14ac:dyDescent="0.25">
      <c r="A173" s="13" t="s">
        <v>38</v>
      </c>
      <c r="B173" s="41"/>
      <c r="C173" s="19" t="s">
        <v>8</v>
      </c>
      <c r="D173" s="8" t="s">
        <v>759</v>
      </c>
      <c r="E173" s="8">
        <f>VLOOKUP(F173,'Données Registre P-38'!$A$2:$B$19,2,0)</f>
        <v>1</v>
      </c>
      <c r="F173" s="9" t="s">
        <v>13</v>
      </c>
      <c r="G173" s="10">
        <v>43638</v>
      </c>
      <c r="H173" s="38">
        <f>IF(G173&lt;&gt;"",G173,"")</f>
        <v>43638</v>
      </c>
      <c r="I173" s="30" t="s">
        <v>760</v>
      </c>
      <c r="J173" s="9"/>
      <c r="K173" s="9" t="s">
        <v>44</v>
      </c>
      <c r="L173" s="9" t="s">
        <v>29</v>
      </c>
      <c r="M173" s="9">
        <v>25</v>
      </c>
      <c r="N173" s="9" t="s">
        <v>41</v>
      </c>
      <c r="O173" s="17">
        <v>68</v>
      </c>
      <c r="P173" s="27"/>
    </row>
    <row r="174" spans="1:16" s="2" customFormat="1" ht="24.95" customHeight="1" x14ac:dyDescent="0.25">
      <c r="A174" s="13" t="s">
        <v>38</v>
      </c>
      <c r="B174" s="41"/>
      <c r="C174" s="19" t="s">
        <v>8</v>
      </c>
      <c r="D174" s="8" t="s">
        <v>916</v>
      </c>
      <c r="E174" s="8">
        <f>VLOOKUP(F174,'Données Registre P-38'!$A$2:$B$19,2,0)</f>
        <v>1</v>
      </c>
      <c r="F174" s="9" t="s">
        <v>13</v>
      </c>
      <c r="G174" s="10">
        <v>43670</v>
      </c>
      <c r="H174" s="38">
        <f>IF(G174&lt;&gt;"",G174,"")</f>
        <v>43670</v>
      </c>
      <c r="I174" s="30" t="s">
        <v>917</v>
      </c>
      <c r="J174" s="9" t="s">
        <v>112</v>
      </c>
      <c r="K174" s="9" t="s">
        <v>35</v>
      </c>
      <c r="L174" s="9" t="s">
        <v>30</v>
      </c>
      <c r="M174" s="9"/>
      <c r="N174" s="9" t="s">
        <v>42</v>
      </c>
      <c r="O174" s="17">
        <v>26</v>
      </c>
      <c r="P174" s="27"/>
    </row>
    <row r="175" spans="1:16" s="2" customFormat="1" ht="24.95" customHeight="1" x14ac:dyDescent="0.25">
      <c r="A175" s="13" t="s">
        <v>38</v>
      </c>
      <c r="B175" s="41"/>
      <c r="C175" s="19" t="s">
        <v>8</v>
      </c>
      <c r="D175" s="8" t="s">
        <v>918</v>
      </c>
      <c r="E175" s="8">
        <f>VLOOKUP(F175,'Données Registre P-38'!$A$2:$B$19,2,0)</f>
        <v>1</v>
      </c>
      <c r="F175" s="9" t="s">
        <v>13</v>
      </c>
      <c r="G175" s="10">
        <v>43670</v>
      </c>
      <c r="H175" s="38">
        <f>IF(G175&lt;&gt;"",G175,"")</f>
        <v>43670</v>
      </c>
      <c r="I175" s="30" t="s">
        <v>919</v>
      </c>
      <c r="J175" s="9" t="s">
        <v>112</v>
      </c>
      <c r="K175" s="9" t="s">
        <v>36</v>
      </c>
      <c r="L175" s="9" t="s">
        <v>30</v>
      </c>
      <c r="M175" s="9"/>
      <c r="N175" s="9" t="s">
        <v>41</v>
      </c>
      <c r="O175" s="17">
        <v>85</v>
      </c>
      <c r="P175" s="27"/>
    </row>
    <row r="176" spans="1:16" s="2" customFormat="1" ht="24.95" customHeight="1" x14ac:dyDescent="0.25">
      <c r="A176" s="13" t="s">
        <v>38</v>
      </c>
      <c r="B176" s="41"/>
      <c r="C176" s="19" t="s">
        <v>8</v>
      </c>
      <c r="D176" s="8" t="s">
        <v>913</v>
      </c>
      <c r="E176" s="8">
        <f>VLOOKUP(F176,'Données Registre P-38'!$A$2:$B$19,2,0)</f>
        <v>1</v>
      </c>
      <c r="F176" s="9" t="s">
        <v>13</v>
      </c>
      <c r="G176" s="10">
        <v>43669</v>
      </c>
      <c r="H176" s="38">
        <f>IF(G176&lt;&gt;"",G176,"")</f>
        <v>43669</v>
      </c>
      <c r="I176" s="30" t="s">
        <v>380</v>
      </c>
      <c r="J176" s="9" t="s">
        <v>112</v>
      </c>
      <c r="K176" s="9" t="s">
        <v>36</v>
      </c>
      <c r="L176" s="9" t="s">
        <v>30</v>
      </c>
      <c r="M176" s="9"/>
      <c r="N176" s="9" t="s">
        <v>42</v>
      </c>
      <c r="O176" s="17">
        <v>25</v>
      </c>
      <c r="P176" s="27"/>
    </row>
    <row r="177" spans="1:16" s="2" customFormat="1" ht="24.95" customHeight="1" x14ac:dyDescent="0.25">
      <c r="A177" s="13" t="s">
        <v>38</v>
      </c>
      <c r="B177" s="41"/>
      <c r="C177" s="19" t="s">
        <v>8</v>
      </c>
      <c r="D177" s="8" t="s">
        <v>883</v>
      </c>
      <c r="E177" s="8">
        <f>VLOOKUP(F177,'Données Registre P-38'!$A$2:$B$19,2,0)</f>
        <v>1</v>
      </c>
      <c r="F177" s="9" t="s">
        <v>13</v>
      </c>
      <c r="G177" s="10">
        <v>43663</v>
      </c>
      <c r="H177" s="38">
        <f>IF(G177&lt;&gt;"",G177,"")</f>
        <v>43663</v>
      </c>
      <c r="I177" s="30" t="s">
        <v>884</v>
      </c>
      <c r="J177" s="9" t="s">
        <v>112</v>
      </c>
      <c r="K177" s="9" t="s">
        <v>37</v>
      </c>
      <c r="L177" s="9" t="s">
        <v>30</v>
      </c>
      <c r="M177" s="9"/>
      <c r="N177" s="9" t="s">
        <v>41</v>
      </c>
      <c r="O177" s="17">
        <v>18</v>
      </c>
      <c r="P177" s="27"/>
    </row>
    <row r="178" spans="1:16" s="2" customFormat="1" ht="24.95" customHeight="1" x14ac:dyDescent="0.25">
      <c r="A178" s="13" t="s">
        <v>38</v>
      </c>
      <c r="B178" s="41"/>
      <c r="C178" s="19" t="s">
        <v>8</v>
      </c>
      <c r="D178" s="8" t="s">
        <v>864</v>
      </c>
      <c r="E178" s="8">
        <f>VLOOKUP(F178,'Données Registre P-38'!$A$2:$B$19,2,0)</f>
        <v>1</v>
      </c>
      <c r="F178" s="9" t="s">
        <v>13</v>
      </c>
      <c r="G178" s="10">
        <v>43662</v>
      </c>
      <c r="H178" s="38">
        <f>IF(G178&lt;&gt;"",G178,"")</f>
        <v>43662</v>
      </c>
      <c r="I178" s="30" t="s">
        <v>865</v>
      </c>
      <c r="J178" s="9" t="s">
        <v>112</v>
      </c>
      <c r="K178" s="9" t="s">
        <v>37</v>
      </c>
      <c r="L178" s="9" t="s">
        <v>30</v>
      </c>
      <c r="M178" s="9"/>
      <c r="N178" s="9" t="s">
        <v>42</v>
      </c>
      <c r="O178" s="17">
        <v>19</v>
      </c>
      <c r="P178" s="27"/>
    </row>
    <row r="179" spans="1:16" s="2" customFormat="1" ht="24.95" customHeight="1" x14ac:dyDescent="0.25">
      <c r="A179" s="13" t="s">
        <v>38</v>
      </c>
      <c r="B179" s="41"/>
      <c r="C179" s="19" t="s">
        <v>8</v>
      </c>
      <c r="D179" s="8" t="s">
        <v>849</v>
      </c>
      <c r="E179" s="8">
        <f>VLOOKUP(F179,'Données Registre P-38'!$A$2:$B$19,2,0)</f>
        <v>1</v>
      </c>
      <c r="F179" s="9" t="s">
        <v>13</v>
      </c>
      <c r="G179" s="10">
        <v>43658</v>
      </c>
      <c r="H179" s="38">
        <f>IF(G179&lt;&gt;"",G179,"")</f>
        <v>43658</v>
      </c>
      <c r="I179" s="30" t="s">
        <v>850</v>
      </c>
      <c r="J179" s="9" t="s">
        <v>112</v>
      </c>
      <c r="K179" s="9" t="s">
        <v>33</v>
      </c>
      <c r="L179" s="9" t="s">
        <v>29</v>
      </c>
      <c r="M179" s="9">
        <v>51</v>
      </c>
      <c r="N179" s="9" t="s">
        <v>42</v>
      </c>
      <c r="O179" s="17">
        <v>64</v>
      </c>
      <c r="P179" s="27"/>
    </row>
    <row r="180" spans="1:16" s="2" customFormat="1" ht="24.95" customHeight="1" x14ac:dyDescent="0.25">
      <c r="A180" s="13" t="s">
        <v>38</v>
      </c>
      <c r="B180" s="41"/>
      <c r="C180" s="19" t="s">
        <v>8</v>
      </c>
      <c r="D180" s="8" t="s">
        <v>853</v>
      </c>
      <c r="E180" s="8">
        <f>VLOOKUP(F180,'Données Registre P-38'!$A$2:$B$19,2,0)</f>
        <v>1</v>
      </c>
      <c r="F180" s="9" t="s">
        <v>13</v>
      </c>
      <c r="G180" s="10">
        <v>43658</v>
      </c>
      <c r="H180" s="38">
        <f>IF(G180&lt;&gt;"",G180,"")</f>
        <v>43658</v>
      </c>
      <c r="I180" s="30" t="s">
        <v>141</v>
      </c>
      <c r="J180" s="9" t="s">
        <v>26</v>
      </c>
      <c r="K180" s="9" t="s">
        <v>35</v>
      </c>
      <c r="L180" s="9" t="s">
        <v>29</v>
      </c>
      <c r="M180" s="9">
        <v>29</v>
      </c>
      <c r="N180" s="9" t="s">
        <v>41</v>
      </c>
      <c r="O180" s="17">
        <v>29</v>
      </c>
      <c r="P180" s="27"/>
    </row>
    <row r="181" spans="1:16" s="2" customFormat="1" ht="24.95" customHeight="1" x14ac:dyDescent="0.25">
      <c r="A181" s="13" t="s">
        <v>38</v>
      </c>
      <c r="B181" s="41"/>
      <c r="C181" s="19" t="s">
        <v>8</v>
      </c>
      <c r="D181" s="8" t="s">
        <v>874</v>
      </c>
      <c r="E181" s="8">
        <f>VLOOKUP(F181,'Données Registre P-38'!$A$2:$B$19,2,0)</f>
        <v>1</v>
      </c>
      <c r="F181" s="9" t="s">
        <v>13</v>
      </c>
      <c r="G181" s="10">
        <v>43662</v>
      </c>
      <c r="H181" s="38">
        <f>IF(G181&lt;&gt;"",G181,"")</f>
        <v>43662</v>
      </c>
      <c r="I181" s="30" t="s">
        <v>267</v>
      </c>
      <c r="J181" s="9"/>
      <c r="K181" s="9" t="s">
        <v>44</v>
      </c>
      <c r="L181" s="9" t="s">
        <v>29</v>
      </c>
      <c r="M181" s="9">
        <v>12</v>
      </c>
      <c r="N181" s="9" t="s">
        <v>42</v>
      </c>
      <c r="O181" s="17">
        <v>19</v>
      </c>
      <c r="P181" s="27"/>
    </row>
    <row r="182" spans="1:16" s="2" customFormat="1" ht="24.95" customHeight="1" x14ac:dyDescent="0.25">
      <c r="A182" s="13" t="s">
        <v>38</v>
      </c>
      <c r="B182" s="41"/>
      <c r="C182" s="19" t="s">
        <v>8</v>
      </c>
      <c r="D182" s="8" t="s">
        <v>790</v>
      </c>
      <c r="E182" s="8">
        <f>VLOOKUP(F182,'Données Registre P-38'!$A$2:$B$19,2,0)</f>
        <v>1</v>
      </c>
      <c r="F182" s="9" t="s">
        <v>13</v>
      </c>
      <c r="G182" s="10">
        <v>43645</v>
      </c>
      <c r="H182" s="38">
        <f>IF(G182&lt;&gt;"",G182,"")</f>
        <v>43645</v>
      </c>
      <c r="I182" s="30" t="s">
        <v>791</v>
      </c>
      <c r="J182" s="9"/>
      <c r="K182" s="9" t="s">
        <v>33</v>
      </c>
      <c r="L182" s="9" t="s">
        <v>29</v>
      </c>
      <c r="M182" s="9">
        <v>24</v>
      </c>
      <c r="N182" s="9" t="s">
        <v>41</v>
      </c>
      <c r="O182" s="17">
        <v>39</v>
      </c>
      <c r="P182" s="27"/>
    </row>
    <row r="183" spans="1:16" s="2" customFormat="1" ht="24.95" customHeight="1" x14ac:dyDescent="0.25">
      <c r="A183" s="13" t="s">
        <v>38</v>
      </c>
      <c r="B183" s="41"/>
      <c r="C183" s="19" t="s">
        <v>8</v>
      </c>
      <c r="D183" s="8" t="s">
        <v>795</v>
      </c>
      <c r="E183" s="8">
        <f>VLOOKUP(F183,'Données Registre P-38'!$A$2:$B$19,2,0)</f>
        <v>1</v>
      </c>
      <c r="F183" s="9" t="s">
        <v>13</v>
      </c>
      <c r="G183" s="10">
        <v>43645</v>
      </c>
      <c r="H183" s="38">
        <f>IF(G183&lt;&gt;"",G183,"")</f>
        <v>43645</v>
      </c>
      <c r="I183" s="30" t="s">
        <v>796</v>
      </c>
      <c r="J183" s="9" t="s">
        <v>112</v>
      </c>
      <c r="K183" s="9" t="s">
        <v>37</v>
      </c>
      <c r="L183" s="9" t="s">
        <v>30</v>
      </c>
      <c r="M183" s="9"/>
      <c r="N183" s="9" t="s">
        <v>41</v>
      </c>
      <c r="O183" s="17">
        <v>25</v>
      </c>
      <c r="P183" s="27"/>
    </row>
    <row r="184" spans="1:16" s="2" customFormat="1" ht="24.95" customHeight="1" x14ac:dyDescent="0.25">
      <c r="A184" s="13" t="s">
        <v>38</v>
      </c>
      <c r="B184" s="41"/>
      <c r="C184" s="19" t="s">
        <v>8</v>
      </c>
      <c r="D184" s="8" t="s">
        <v>921</v>
      </c>
      <c r="E184" s="8">
        <f>VLOOKUP(F184,'Données Registre P-38'!$A$2:$B$19,2,0)</f>
        <v>1</v>
      </c>
      <c r="F184" s="9" t="s">
        <v>13</v>
      </c>
      <c r="G184" s="10">
        <v>43671</v>
      </c>
      <c r="H184" s="38">
        <f>IF(G184&lt;&gt;"",G184,"")</f>
        <v>43671</v>
      </c>
      <c r="I184" s="30" t="s">
        <v>922</v>
      </c>
      <c r="J184" s="9"/>
      <c r="K184" s="9" t="s">
        <v>32</v>
      </c>
      <c r="L184" s="9" t="s">
        <v>29</v>
      </c>
      <c r="M184" s="9">
        <v>20</v>
      </c>
      <c r="N184" s="9" t="s">
        <v>42</v>
      </c>
      <c r="O184" s="17">
        <v>64</v>
      </c>
      <c r="P184" s="27"/>
    </row>
    <row r="185" spans="1:16" s="2" customFormat="1" ht="24.95" customHeight="1" x14ac:dyDescent="0.25">
      <c r="A185" s="13" t="s">
        <v>38</v>
      </c>
      <c r="B185" s="41"/>
      <c r="C185" s="19" t="s">
        <v>8</v>
      </c>
      <c r="D185" s="8" t="s">
        <v>768</v>
      </c>
      <c r="E185" s="8">
        <f>VLOOKUP(F185,'Données Registre P-38'!$A$2:$B$19,2,0)</f>
        <v>1</v>
      </c>
      <c r="F185" s="9" t="s">
        <v>13</v>
      </c>
      <c r="G185" s="10">
        <v>43639</v>
      </c>
      <c r="H185" s="38">
        <f>IF(G185&lt;&gt;"",G185,"")</f>
        <v>43639</v>
      </c>
      <c r="I185" s="30" t="s">
        <v>769</v>
      </c>
      <c r="J185" s="9" t="s">
        <v>112</v>
      </c>
      <c r="K185" s="9" t="s">
        <v>37</v>
      </c>
      <c r="L185" s="9" t="s">
        <v>30</v>
      </c>
      <c r="M185" s="9"/>
      <c r="N185" s="9" t="s">
        <v>41</v>
      </c>
      <c r="O185" s="17">
        <v>21</v>
      </c>
      <c r="P185" s="27"/>
    </row>
    <row r="186" spans="1:16" s="2" customFormat="1" ht="24.95" customHeight="1" x14ac:dyDescent="0.25">
      <c r="A186" s="13" t="s">
        <v>38</v>
      </c>
      <c r="B186" s="41"/>
      <c r="C186" s="19" t="s">
        <v>8</v>
      </c>
      <c r="D186" s="8" t="s">
        <v>930</v>
      </c>
      <c r="E186" s="8">
        <f>VLOOKUP(F186,'Données Registre P-38'!$A$2:$B$19,2,0)</f>
        <v>1</v>
      </c>
      <c r="F186" s="9" t="s">
        <v>13</v>
      </c>
      <c r="G186" s="10">
        <v>43673</v>
      </c>
      <c r="H186" s="38">
        <f>IF(G186&lt;&gt;"",G186,"")</f>
        <v>43673</v>
      </c>
      <c r="I186" s="30" t="s">
        <v>215</v>
      </c>
      <c r="J186" s="9" t="s">
        <v>112</v>
      </c>
      <c r="K186" s="9" t="s">
        <v>32</v>
      </c>
      <c r="L186" s="9" t="s">
        <v>29</v>
      </c>
      <c r="M186" s="9">
        <v>17</v>
      </c>
      <c r="N186" s="9" t="s">
        <v>41</v>
      </c>
      <c r="O186" s="17">
        <v>59</v>
      </c>
      <c r="P186" s="27"/>
    </row>
    <row r="187" spans="1:16" s="2" customFormat="1" ht="24.95" customHeight="1" x14ac:dyDescent="0.25">
      <c r="A187" s="13" t="s">
        <v>38</v>
      </c>
      <c r="B187" s="41"/>
      <c r="C187" s="19" t="s">
        <v>8</v>
      </c>
      <c r="D187" s="8" t="s">
        <v>965</v>
      </c>
      <c r="E187" s="8">
        <f>VLOOKUP(F187,'Données Registre P-38'!$A$2:$B$19,2,0)</f>
        <v>1</v>
      </c>
      <c r="F187" s="9" t="s">
        <v>13</v>
      </c>
      <c r="G187" s="10">
        <v>43680</v>
      </c>
      <c r="H187" s="38">
        <f>IF(G187&lt;&gt;"",G187,"")</f>
        <v>43680</v>
      </c>
      <c r="I187" s="30" t="s">
        <v>354</v>
      </c>
      <c r="J187" s="9"/>
      <c r="K187" s="9" t="s">
        <v>32</v>
      </c>
      <c r="L187" s="9" t="s">
        <v>29</v>
      </c>
      <c r="M187" s="9">
        <v>41</v>
      </c>
      <c r="N187" s="9" t="s">
        <v>42</v>
      </c>
      <c r="O187" s="17">
        <v>53</v>
      </c>
      <c r="P187" s="27"/>
    </row>
    <row r="188" spans="1:16" s="2" customFormat="1" ht="24.95" customHeight="1" x14ac:dyDescent="0.25">
      <c r="A188" s="13" t="s">
        <v>38</v>
      </c>
      <c r="B188" s="41"/>
      <c r="C188" s="19" t="s">
        <v>8</v>
      </c>
      <c r="D188" s="8" t="s">
        <v>755</v>
      </c>
      <c r="E188" s="8">
        <f>VLOOKUP(F188,'Données Registre P-38'!$A$2:$B$19,2,0)</f>
        <v>1</v>
      </c>
      <c r="F188" s="9" t="s">
        <v>13</v>
      </c>
      <c r="G188" s="10">
        <v>43637</v>
      </c>
      <c r="H188" s="38">
        <f>IF(G188&lt;&gt;"",G188,"")</f>
        <v>43637</v>
      </c>
      <c r="I188" s="30" t="s">
        <v>756</v>
      </c>
      <c r="J188" s="9" t="s">
        <v>28</v>
      </c>
      <c r="K188" s="9" t="s">
        <v>36</v>
      </c>
      <c r="L188" s="9" t="s">
        <v>30</v>
      </c>
      <c r="M188" s="9"/>
      <c r="N188" s="9" t="s">
        <v>41</v>
      </c>
      <c r="O188" s="17">
        <v>17</v>
      </c>
      <c r="P188" s="27"/>
    </row>
    <row r="189" spans="1:16" s="2" customFormat="1" ht="24.95" customHeight="1" x14ac:dyDescent="0.25">
      <c r="A189" s="13" t="s">
        <v>38</v>
      </c>
      <c r="B189" s="41"/>
      <c r="C189" s="19" t="s">
        <v>8</v>
      </c>
      <c r="D189" s="8" t="s">
        <v>745</v>
      </c>
      <c r="E189" s="8">
        <f>VLOOKUP(F189,'Données Registre P-38'!$A$2:$B$19,2,0)</f>
        <v>1</v>
      </c>
      <c r="F189" s="9" t="s">
        <v>13</v>
      </c>
      <c r="G189" s="10">
        <v>43636</v>
      </c>
      <c r="H189" s="38">
        <f>IF(G189&lt;&gt;"",G189,"")</f>
        <v>43636</v>
      </c>
      <c r="I189" s="30" t="s">
        <v>384</v>
      </c>
      <c r="J189" s="9" t="s">
        <v>112</v>
      </c>
      <c r="K189" s="9" t="s">
        <v>37</v>
      </c>
      <c r="L189" s="9" t="s">
        <v>30</v>
      </c>
      <c r="M189" s="9"/>
      <c r="N189" s="9" t="s">
        <v>42</v>
      </c>
      <c r="O189" s="17">
        <v>19</v>
      </c>
      <c r="P189" s="27"/>
    </row>
    <row r="190" spans="1:16" s="2" customFormat="1" ht="24.95" customHeight="1" x14ac:dyDescent="0.25">
      <c r="A190" s="13" t="s">
        <v>38</v>
      </c>
      <c r="B190" s="41"/>
      <c r="C190" s="19" t="s">
        <v>8</v>
      </c>
      <c r="D190" s="8" t="s">
        <v>727</v>
      </c>
      <c r="E190" s="8">
        <f>VLOOKUP(F190,'Données Registre P-38'!$A$2:$B$19,2,0)</f>
        <v>1</v>
      </c>
      <c r="F190" s="9" t="s">
        <v>13</v>
      </c>
      <c r="G190" s="10">
        <v>43629</v>
      </c>
      <c r="H190" s="38">
        <f>IF(G190&lt;&gt;"",G190,"")</f>
        <v>43629</v>
      </c>
      <c r="I190" s="30" t="s">
        <v>728</v>
      </c>
      <c r="J190" s="9" t="s">
        <v>112</v>
      </c>
      <c r="K190" s="9" t="s">
        <v>36</v>
      </c>
      <c r="L190" s="9" t="s">
        <v>30</v>
      </c>
      <c r="M190" s="9"/>
      <c r="N190" s="9" t="s">
        <v>42</v>
      </c>
      <c r="O190" s="17">
        <v>38</v>
      </c>
      <c r="P190" s="27"/>
    </row>
    <row r="191" spans="1:16" s="2" customFormat="1" ht="24.95" customHeight="1" x14ac:dyDescent="0.25">
      <c r="A191" s="13" t="s">
        <v>38</v>
      </c>
      <c r="B191" s="41"/>
      <c r="C191" s="19" t="s">
        <v>8</v>
      </c>
      <c r="D191" s="8" t="s">
        <v>729</v>
      </c>
      <c r="E191" s="8">
        <f>VLOOKUP(F191,'Données Registre P-38'!$A$2:$B$19,2,0)</f>
        <v>1</v>
      </c>
      <c r="F191" s="9" t="s">
        <v>13</v>
      </c>
      <c r="G191" s="10">
        <v>43629</v>
      </c>
      <c r="H191" s="38">
        <f>IF(G191&lt;&gt;"",G191,"")</f>
        <v>43629</v>
      </c>
      <c r="I191" s="30" t="s">
        <v>200</v>
      </c>
      <c r="J191" s="9" t="s">
        <v>112</v>
      </c>
      <c r="K191" s="9" t="s">
        <v>36</v>
      </c>
      <c r="L191" s="9" t="s">
        <v>30</v>
      </c>
      <c r="M191" s="9"/>
      <c r="N191" s="9" t="s">
        <v>42</v>
      </c>
      <c r="O191" s="17">
        <v>46</v>
      </c>
      <c r="P191" s="27"/>
    </row>
    <row r="192" spans="1:16" s="2" customFormat="1" ht="24.95" customHeight="1" x14ac:dyDescent="0.25">
      <c r="A192" s="13" t="s">
        <v>38</v>
      </c>
      <c r="B192" s="41"/>
      <c r="C192" s="19" t="s">
        <v>8</v>
      </c>
      <c r="D192" s="8" t="s">
        <v>719</v>
      </c>
      <c r="E192" s="8">
        <f>VLOOKUP(F192,'Données Registre P-38'!$A$2:$B$19,2,0)</f>
        <v>1</v>
      </c>
      <c r="F192" s="9" t="s">
        <v>13</v>
      </c>
      <c r="G192" s="10">
        <v>43628</v>
      </c>
      <c r="H192" s="38">
        <f>IF(G192&lt;&gt;"",G192,"")</f>
        <v>43628</v>
      </c>
      <c r="I192" s="30" t="s">
        <v>720</v>
      </c>
      <c r="J192" s="9" t="s">
        <v>28</v>
      </c>
      <c r="K192" s="9" t="s">
        <v>37</v>
      </c>
      <c r="L192" s="9" t="s">
        <v>30</v>
      </c>
      <c r="M192" s="9"/>
      <c r="N192" s="9" t="s">
        <v>41</v>
      </c>
      <c r="O192" s="17">
        <v>14</v>
      </c>
      <c r="P192" s="27"/>
    </row>
    <row r="193" spans="1:16" s="2" customFormat="1" ht="24.95" customHeight="1" x14ac:dyDescent="0.25">
      <c r="A193" s="13" t="s">
        <v>38</v>
      </c>
      <c r="B193" s="41"/>
      <c r="C193" s="19" t="s">
        <v>8</v>
      </c>
      <c r="D193" s="8" t="s">
        <v>1039</v>
      </c>
      <c r="E193" s="8">
        <f>VLOOKUP(F193,'Données Registre P-38'!$A$2:$B$19,2,0)</f>
        <v>1</v>
      </c>
      <c r="F193" s="9" t="s">
        <v>13</v>
      </c>
      <c r="G193" s="10">
        <v>43697</v>
      </c>
      <c r="H193" s="38">
        <f>IF(G193&lt;&gt;"",G193,"")</f>
        <v>43697</v>
      </c>
      <c r="I193" s="30" t="s">
        <v>1038</v>
      </c>
      <c r="J193" s="9" t="s">
        <v>112</v>
      </c>
      <c r="K193" s="9" t="s">
        <v>44</v>
      </c>
      <c r="L193" s="9" t="s">
        <v>29</v>
      </c>
      <c r="M193" s="9">
        <v>26</v>
      </c>
      <c r="N193" s="9" t="s">
        <v>42</v>
      </c>
      <c r="O193" s="17">
        <v>62</v>
      </c>
      <c r="P193" s="27"/>
    </row>
    <row r="194" spans="1:16" s="2" customFormat="1" ht="24.95" customHeight="1" x14ac:dyDescent="0.25">
      <c r="A194" s="13" t="s">
        <v>38</v>
      </c>
      <c r="B194" s="41"/>
      <c r="C194" s="19" t="s">
        <v>8</v>
      </c>
      <c r="D194" s="8" t="s">
        <v>655</v>
      </c>
      <c r="E194" s="8">
        <f>VLOOKUP(F194,'Données Registre P-38'!$A$2:$B$19,2,0)</f>
        <v>1</v>
      </c>
      <c r="F194" s="9" t="s">
        <v>13</v>
      </c>
      <c r="G194" s="10">
        <v>43613</v>
      </c>
      <c r="H194" s="38">
        <f>IF(G194&lt;&gt;"",G194,"")</f>
        <v>43613</v>
      </c>
      <c r="I194" s="30" t="s">
        <v>656</v>
      </c>
      <c r="J194" s="9" t="s">
        <v>28</v>
      </c>
      <c r="K194" s="9"/>
      <c r="L194" s="9" t="s">
        <v>30</v>
      </c>
      <c r="M194" s="9"/>
      <c r="N194" s="9" t="s">
        <v>41</v>
      </c>
      <c r="O194" s="17">
        <v>14</v>
      </c>
      <c r="P194" s="27"/>
    </row>
    <row r="195" spans="1:16" s="2" customFormat="1" ht="24.95" customHeight="1" x14ac:dyDescent="0.25">
      <c r="A195" s="13" t="s">
        <v>38</v>
      </c>
      <c r="B195" s="41"/>
      <c r="C195" s="19" t="s">
        <v>8</v>
      </c>
      <c r="D195" s="8" t="s">
        <v>645</v>
      </c>
      <c r="E195" s="8">
        <f>VLOOKUP(F195,'Données Registre P-38'!$A$2:$B$19,2,0)</f>
        <v>1</v>
      </c>
      <c r="F195" s="9" t="s">
        <v>13</v>
      </c>
      <c r="G195" s="10">
        <v>43611</v>
      </c>
      <c r="H195" s="38">
        <f>IF(G195&lt;&gt;"",G195,"")</f>
        <v>43611</v>
      </c>
      <c r="I195" s="30" t="s">
        <v>646</v>
      </c>
      <c r="J195" s="9" t="s">
        <v>112</v>
      </c>
      <c r="K195" s="9" t="s">
        <v>36</v>
      </c>
      <c r="L195" s="9" t="s">
        <v>30</v>
      </c>
      <c r="M195" s="9"/>
      <c r="N195" s="9" t="s">
        <v>42</v>
      </c>
      <c r="O195" s="17">
        <v>18</v>
      </c>
      <c r="P195" s="27"/>
    </row>
    <row r="196" spans="1:16" s="2" customFormat="1" ht="24.95" customHeight="1" x14ac:dyDescent="0.25">
      <c r="A196" s="13" t="s">
        <v>38</v>
      </c>
      <c r="B196" s="41"/>
      <c r="C196" s="19" t="s">
        <v>8</v>
      </c>
      <c r="D196" s="8" t="s">
        <v>647</v>
      </c>
      <c r="E196" s="8">
        <f>VLOOKUP(F196,'Données Registre P-38'!$A$2:$B$19,2,0)</f>
        <v>1</v>
      </c>
      <c r="F196" s="9" t="s">
        <v>13</v>
      </c>
      <c r="G196" s="10">
        <v>43611</v>
      </c>
      <c r="H196" s="38">
        <f>IF(G196&lt;&gt;"",G196,"")</f>
        <v>43611</v>
      </c>
      <c r="I196" s="30" t="s">
        <v>573</v>
      </c>
      <c r="J196" s="9" t="s">
        <v>26</v>
      </c>
      <c r="K196" s="9" t="s">
        <v>36</v>
      </c>
      <c r="L196" s="9" t="s">
        <v>30</v>
      </c>
      <c r="M196" s="9"/>
      <c r="N196" s="9" t="s">
        <v>41</v>
      </c>
      <c r="O196" s="17">
        <v>17</v>
      </c>
      <c r="P196" s="27"/>
    </row>
    <row r="197" spans="1:16" s="2" customFormat="1" ht="24.95" customHeight="1" x14ac:dyDescent="0.25">
      <c r="A197" s="13" t="s">
        <v>38</v>
      </c>
      <c r="B197" s="41"/>
      <c r="C197" s="19" t="s">
        <v>8</v>
      </c>
      <c r="D197" s="8" t="s">
        <v>635</v>
      </c>
      <c r="E197" s="8">
        <f>VLOOKUP(F197,'Données Registre P-38'!$A$2:$B$19,2,0)</f>
        <v>1</v>
      </c>
      <c r="F197" s="9" t="s">
        <v>13</v>
      </c>
      <c r="G197" s="10">
        <v>43608</v>
      </c>
      <c r="H197" s="38">
        <f>IF(G197&lt;&gt;"",G197,"")</f>
        <v>43608</v>
      </c>
      <c r="I197" s="30" t="s">
        <v>528</v>
      </c>
      <c r="J197" s="9" t="s">
        <v>112</v>
      </c>
      <c r="K197" s="9"/>
      <c r="L197" s="9" t="s">
        <v>29</v>
      </c>
      <c r="M197" s="9">
        <v>46</v>
      </c>
      <c r="N197" s="9" t="s">
        <v>41</v>
      </c>
      <c r="O197" s="17">
        <v>44</v>
      </c>
      <c r="P197" s="27"/>
    </row>
    <row r="198" spans="1:16" s="2" customFormat="1" ht="24.95" customHeight="1" x14ac:dyDescent="0.25">
      <c r="A198" s="13" t="s">
        <v>38</v>
      </c>
      <c r="B198" s="41"/>
      <c r="C198" s="19" t="s">
        <v>8</v>
      </c>
      <c r="D198" s="8" t="s">
        <v>633</v>
      </c>
      <c r="E198" s="8">
        <f>VLOOKUP(F198,'Données Registre P-38'!$A$2:$B$19,2,0)</f>
        <v>1</v>
      </c>
      <c r="F198" s="9" t="s">
        <v>13</v>
      </c>
      <c r="G198" s="10">
        <v>43607</v>
      </c>
      <c r="H198" s="38">
        <f>IF(G198&lt;&gt;"",G198,"")</f>
        <v>43607</v>
      </c>
      <c r="I198" s="30" t="s">
        <v>628</v>
      </c>
      <c r="J198" s="9" t="s">
        <v>28</v>
      </c>
      <c r="K198" s="9"/>
      <c r="L198" s="9" t="s">
        <v>30</v>
      </c>
      <c r="M198" s="9"/>
      <c r="N198" s="9" t="s">
        <v>42</v>
      </c>
      <c r="O198" s="17">
        <v>11</v>
      </c>
      <c r="P198" s="27"/>
    </row>
    <row r="199" spans="1:16" s="2" customFormat="1" ht="24.95" customHeight="1" x14ac:dyDescent="0.25">
      <c r="A199" s="13" t="s">
        <v>38</v>
      </c>
      <c r="B199" s="41"/>
      <c r="C199" s="19" t="s">
        <v>8</v>
      </c>
      <c r="D199" s="8" t="s">
        <v>1089</v>
      </c>
      <c r="E199" s="8">
        <f>VLOOKUP(F199,'Données Registre P-38'!$A$2:$B$19,2,0)</f>
        <v>1</v>
      </c>
      <c r="F199" s="9" t="s">
        <v>13</v>
      </c>
      <c r="G199" s="10">
        <v>43707</v>
      </c>
      <c r="H199" s="38">
        <f>IF(G199&lt;&gt;"",G199,"")</f>
        <v>43707</v>
      </c>
      <c r="I199" s="30" t="s">
        <v>1090</v>
      </c>
      <c r="J199" s="9"/>
      <c r="K199" s="9" t="s">
        <v>44</v>
      </c>
      <c r="L199" s="9" t="s">
        <v>29</v>
      </c>
      <c r="M199" s="9">
        <v>29</v>
      </c>
      <c r="N199" s="9" t="s">
        <v>364</v>
      </c>
      <c r="O199" s="17">
        <v>17</v>
      </c>
      <c r="P199" s="27"/>
    </row>
    <row r="200" spans="1:16" s="2" customFormat="1" ht="24.95" customHeight="1" x14ac:dyDescent="0.25">
      <c r="A200" s="13" t="s">
        <v>38</v>
      </c>
      <c r="B200" s="41"/>
      <c r="C200" s="19" t="s">
        <v>8</v>
      </c>
      <c r="D200" s="8" t="s">
        <v>622</v>
      </c>
      <c r="E200" s="8">
        <f>VLOOKUP(F200,'Données Registre P-38'!$A$2:$B$19,2,0)</f>
        <v>1</v>
      </c>
      <c r="F200" s="9" t="s">
        <v>13</v>
      </c>
      <c r="G200" s="10">
        <v>43605</v>
      </c>
      <c r="H200" s="38">
        <f>IF(G200&lt;&gt;"",G200,"")</f>
        <v>43605</v>
      </c>
      <c r="I200" s="30" t="s">
        <v>623</v>
      </c>
      <c r="J200" s="9" t="s">
        <v>112</v>
      </c>
      <c r="K200" s="9" t="s">
        <v>37</v>
      </c>
      <c r="L200" s="9" t="s">
        <v>30</v>
      </c>
      <c r="M200" s="9"/>
      <c r="N200" s="9" t="s">
        <v>41</v>
      </c>
      <c r="O200" s="17">
        <v>19</v>
      </c>
      <c r="P200" s="27"/>
    </row>
    <row r="201" spans="1:16" s="2" customFormat="1" ht="24.95" customHeight="1" x14ac:dyDescent="0.25">
      <c r="A201" s="13" t="s">
        <v>38</v>
      </c>
      <c r="B201" s="41"/>
      <c r="C201" s="19" t="s">
        <v>8</v>
      </c>
      <c r="D201" s="8" t="s">
        <v>1144</v>
      </c>
      <c r="E201" s="8">
        <f>VLOOKUP(F201,'Données Registre P-38'!$A$2:$B$19,2,0)</f>
        <v>1</v>
      </c>
      <c r="F201" s="9" t="s">
        <v>13</v>
      </c>
      <c r="G201" s="10">
        <v>43717</v>
      </c>
      <c r="H201" s="38">
        <f>IF(G201&lt;&gt;"",G201,"")</f>
        <v>43717</v>
      </c>
      <c r="I201" s="30" t="s">
        <v>1145</v>
      </c>
      <c r="J201" s="9"/>
      <c r="K201" s="9" t="s">
        <v>32</v>
      </c>
      <c r="L201" s="9" t="s">
        <v>29</v>
      </c>
      <c r="M201" s="9">
        <v>38</v>
      </c>
      <c r="N201" s="9" t="s">
        <v>41</v>
      </c>
      <c r="O201" s="17">
        <v>36</v>
      </c>
      <c r="P201" s="27"/>
    </row>
    <row r="202" spans="1:16" s="2" customFormat="1" ht="24.95" customHeight="1" x14ac:dyDescent="0.25">
      <c r="A202" s="13" t="s">
        <v>38</v>
      </c>
      <c r="B202" s="41"/>
      <c r="C202" s="19" t="s">
        <v>8</v>
      </c>
      <c r="D202" s="8" t="s">
        <v>1140</v>
      </c>
      <c r="E202" s="8">
        <f>VLOOKUP(F202,'Données Registre P-38'!$A$2:$B$19,2,0)</f>
        <v>1</v>
      </c>
      <c r="F202" s="9" t="s">
        <v>13</v>
      </c>
      <c r="G202" s="10">
        <v>43717</v>
      </c>
      <c r="H202" s="38">
        <f>IF(G202&lt;&gt;"",G202,"")</f>
        <v>43717</v>
      </c>
      <c r="I202" s="30" t="s">
        <v>176</v>
      </c>
      <c r="J202" s="9" t="s">
        <v>112</v>
      </c>
      <c r="K202" s="9" t="s">
        <v>32</v>
      </c>
      <c r="L202" s="9" t="s">
        <v>29</v>
      </c>
      <c r="M202" s="9">
        <v>15</v>
      </c>
      <c r="N202" s="9" t="s">
        <v>41</v>
      </c>
      <c r="O202" s="17">
        <v>50</v>
      </c>
      <c r="P202" s="27"/>
    </row>
    <row r="203" spans="1:16" s="2" customFormat="1" ht="24.95" customHeight="1" x14ac:dyDescent="0.25">
      <c r="A203" s="13" t="s">
        <v>38</v>
      </c>
      <c r="B203" s="41"/>
      <c r="C203" s="19" t="s">
        <v>8</v>
      </c>
      <c r="D203" s="8" t="s">
        <v>572</v>
      </c>
      <c r="E203" s="8">
        <f>VLOOKUP(F203,'Données Registre P-38'!$A$2:$B$19,2,0)</f>
        <v>1</v>
      </c>
      <c r="F203" s="9" t="s">
        <v>13</v>
      </c>
      <c r="G203" s="10">
        <v>43596</v>
      </c>
      <c r="H203" s="38">
        <f>IF(G203&lt;&gt;"",G203,"")</f>
        <v>43596</v>
      </c>
      <c r="I203" s="30" t="s">
        <v>573</v>
      </c>
      <c r="J203" s="9" t="s">
        <v>112</v>
      </c>
      <c r="K203" s="9" t="s">
        <v>37</v>
      </c>
      <c r="L203" s="9" t="s">
        <v>29</v>
      </c>
      <c r="M203" s="9"/>
      <c r="N203" s="9" t="s">
        <v>42</v>
      </c>
      <c r="O203" s="17">
        <v>95</v>
      </c>
      <c r="P203" s="27"/>
    </row>
    <row r="204" spans="1:16" s="2" customFormat="1" ht="24.95" customHeight="1" x14ac:dyDescent="0.25">
      <c r="A204" s="13" t="s">
        <v>38</v>
      </c>
      <c r="B204" s="41"/>
      <c r="C204" s="19" t="s">
        <v>8</v>
      </c>
      <c r="D204" s="8" t="s">
        <v>1146</v>
      </c>
      <c r="E204" s="8">
        <f>VLOOKUP(F204,'Données Registre P-38'!$A$2:$B$19,2,0)</f>
        <v>1</v>
      </c>
      <c r="F204" s="9" t="s">
        <v>13</v>
      </c>
      <c r="G204" s="10">
        <v>43720</v>
      </c>
      <c r="H204" s="38">
        <f>IF(G204&lt;&gt;"",G204,"")</f>
        <v>43720</v>
      </c>
      <c r="I204" s="30" t="s">
        <v>1147</v>
      </c>
      <c r="J204" s="9" t="s">
        <v>112</v>
      </c>
      <c r="K204" s="9" t="s">
        <v>32</v>
      </c>
      <c r="L204" s="9" t="s">
        <v>29</v>
      </c>
      <c r="M204" s="9">
        <v>35</v>
      </c>
      <c r="N204" s="9" t="s">
        <v>42</v>
      </c>
      <c r="O204" s="17">
        <v>49</v>
      </c>
      <c r="P204" s="27"/>
    </row>
    <row r="205" spans="1:16" s="2" customFormat="1" ht="24.95" customHeight="1" x14ac:dyDescent="0.25">
      <c r="A205" s="13" t="s">
        <v>38</v>
      </c>
      <c r="B205" s="41"/>
      <c r="C205" s="19" t="s">
        <v>8</v>
      </c>
      <c r="D205" s="8" t="s">
        <v>580</v>
      </c>
      <c r="E205" s="8">
        <f>VLOOKUP(F205,'Données Registre P-38'!$A$2:$B$19,2,0)</f>
        <v>1</v>
      </c>
      <c r="F205" s="9" t="s">
        <v>13</v>
      </c>
      <c r="G205" s="10">
        <v>43594</v>
      </c>
      <c r="H205" s="38">
        <f>IF(G205&lt;&gt;"",G205,"")</f>
        <v>43594</v>
      </c>
      <c r="I205" s="30" t="s">
        <v>581</v>
      </c>
      <c r="J205" s="9" t="s">
        <v>112</v>
      </c>
      <c r="K205" s="9" t="s">
        <v>37</v>
      </c>
      <c r="L205" s="9" t="s">
        <v>30</v>
      </c>
      <c r="M205" s="9"/>
      <c r="N205" s="9" t="s">
        <v>42</v>
      </c>
      <c r="O205" s="17">
        <v>37</v>
      </c>
      <c r="P205" s="27"/>
    </row>
    <row r="206" spans="1:16" s="2" customFormat="1" ht="24.95" customHeight="1" x14ac:dyDescent="0.25">
      <c r="A206" s="13" t="s">
        <v>38</v>
      </c>
      <c r="B206" s="41"/>
      <c r="C206" s="19" t="s">
        <v>8</v>
      </c>
      <c r="D206" s="8" t="s">
        <v>561</v>
      </c>
      <c r="E206" s="8">
        <f>VLOOKUP(F206,'Données Registre P-38'!$A$2:$B$19,2,0)</f>
        <v>1</v>
      </c>
      <c r="F206" s="9" t="s">
        <v>13</v>
      </c>
      <c r="G206" s="10">
        <v>43594</v>
      </c>
      <c r="H206" s="38">
        <f>IF(G206&lt;&gt;"",G206,"")</f>
        <v>43594</v>
      </c>
      <c r="I206" s="30" t="s">
        <v>562</v>
      </c>
      <c r="J206" s="9" t="s">
        <v>112</v>
      </c>
      <c r="K206" s="9" t="s">
        <v>36</v>
      </c>
      <c r="L206" s="9" t="s">
        <v>30</v>
      </c>
      <c r="M206" s="9"/>
      <c r="N206" s="9" t="s">
        <v>41</v>
      </c>
      <c r="O206" s="17">
        <v>49</v>
      </c>
      <c r="P206" s="27"/>
    </row>
    <row r="207" spans="1:16" s="2" customFormat="1" ht="24.95" customHeight="1" x14ac:dyDescent="0.25">
      <c r="A207" s="13" t="s">
        <v>38</v>
      </c>
      <c r="B207" s="41"/>
      <c r="C207" s="19" t="s">
        <v>8</v>
      </c>
      <c r="D207" s="8" t="s">
        <v>543</v>
      </c>
      <c r="E207" s="8">
        <f>VLOOKUP(F207,'Données Registre P-38'!$A$2:$B$19,2,0)</f>
        <v>1</v>
      </c>
      <c r="F207" s="9" t="s">
        <v>13</v>
      </c>
      <c r="G207" s="10">
        <v>43592</v>
      </c>
      <c r="H207" s="38">
        <f>IF(G207&lt;&gt;"",G207,"")</f>
        <v>43592</v>
      </c>
      <c r="I207" s="30" t="s">
        <v>66</v>
      </c>
      <c r="J207" s="9" t="s">
        <v>112</v>
      </c>
      <c r="K207" s="9" t="s">
        <v>34</v>
      </c>
      <c r="L207" s="9" t="s">
        <v>29</v>
      </c>
      <c r="M207" s="9">
        <v>45</v>
      </c>
      <c r="N207" s="9" t="s">
        <v>41</v>
      </c>
      <c r="O207" s="17">
        <v>49</v>
      </c>
      <c r="P207" s="27"/>
    </row>
    <row r="208" spans="1:16" s="2" customFormat="1" ht="24.95" customHeight="1" x14ac:dyDescent="0.25">
      <c r="A208" s="13" t="s">
        <v>38</v>
      </c>
      <c r="B208" s="41"/>
      <c r="C208" s="19" t="s">
        <v>8</v>
      </c>
      <c r="D208" s="8" t="s">
        <v>547</v>
      </c>
      <c r="E208" s="8">
        <f>VLOOKUP(F208,'Données Registre P-38'!$A$2:$B$19,2,0)</f>
        <v>1</v>
      </c>
      <c r="F208" s="9" t="s">
        <v>13</v>
      </c>
      <c r="G208" s="10">
        <v>43592</v>
      </c>
      <c r="H208" s="38">
        <f>IF(G208&lt;&gt;"",G208,"")</f>
        <v>43592</v>
      </c>
      <c r="I208" s="30" t="s">
        <v>94</v>
      </c>
      <c r="J208" s="9" t="s">
        <v>112</v>
      </c>
      <c r="K208" s="9" t="s">
        <v>33</v>
      </c>
      <c r="L208" s="9" t="s">
        <v>29</v>
      </c>
      <c r="M208" s="9">
        <v>51</v>
      </c>
      <c r="N208" s="9" t="s">
        <v>41</v>
      </c>
      <c r="O208" s="17">
        <v>31</v>
      </c>
      <c r="P208" s="27"/>
    </row>
    <row r="209" spans="1:16" s="2" customFormat="1" ht="24.95" customHeight="1" x14ac:dyDescent="0.25">
      <c r="A209" s="13" t="s">
        <v>38</v>
      </c>
      <c r="B209" s="41"/>
      <c r="C209" s="19" t="s">
        <v>8</v>
      </c>
      <c r="D209" s="8" t="s">
        <v>1177</v>
      </c>
      <c r="E209" s="8">
        <f>VLOOKUP(F209,'Données Registre P-38'!$A$2:$B$19,2,0)</f>
        <v>1</v>
      </c>
      <c r="F209" s="9" t="s">
        <v>13</v>
      </c>
      <c r="G209" s="10">
        <v>43728</v>
      </c>
      <c r="H209" s="38">
        <f>IF(G209&lt;&gt;"",G209,"")</f>
        <v>43728</v>
      </c>
      <c r="I209" s="30" t="s">
        <v>418</v>
      </c>
      <c r="J209" s="9"/>
      <c r="K209" s="9" t="s">
        <v>44</v>
      </c>
      <c r="L209" s="9" t="s">
        <v>29</v>
      </c>
      <c r="M209" s="9">
        <v>25</v>
      </c>
      <c r="N209" s="9" t="s">
        <v>42</v>
      </c>
      <c r="O209" s="17">
        <v>50</v>
      </c>
      <c r="P209" s="27"/>
    </row>
    <row r="210" spans="1:16" s="2" customFormat="1" ht="24.95" customHeight="1" x14ac:dyDescent="0.25">
      <c r="A210" s="13" t="s">
        <v>38</v>
      </c>
      <c r="B210" s="41"/>
      <c r="C210" s="19" t="s">
        <v>8</v>
      </c>
      <c r="D210" s="8" t="s">
        <v>520</v>
      </c>
      <c r="E210" s="8">
        <f>VLOOKUP(F210,'Données Registre P-38'!$A$2:$B$19,2,0)</f>
        <v>1</v>
      </c>
      <c r="F210" s="9" t="s">
        <v>13</v>
      </c>
      <c r="G210" s="10">
        <v>43583</v>
      </c>
      <c r="H210" s="38">
        <f>IF(G210&lt;&gt;"",G210,"")</f>
        <v>43583</v>
      </c>
      <c r="I210" s="30" t="s">
        <v>94</v>
      </c>
      <c r="J210" s="9" t="s">
        <v>112</v>
      </c>
      <c r="K210" s="9" t="s">
        <v>36</v>
      </c>
      <c r="L210" s="9" t="s">
        <v>30</v>
      </c>
      <c r="M210" s="9"/>
      <c r="N210" s="9" t="s">
        <v>42</v>
      </c>
      <c r="O210" s="17">
        <v>18</v>
      </c>
      <c r="P210" s="27"/>
    </row>
    <row r="211" spans="1:16" s="2" customFormat="1" ht="24.95" customHeight="1" x14ac:dyDescent="0.25">
      <c r="A211" s="13" t="s">
        <v>38</v>
      </c>
      <c r="B211" s="41"/>
      <c r="C211" s="19" t="s">
        <v>8</v>
      </c>
      <c r="D211" s="8" t="s">
        <v>511</v>
      </c>
      <c r="E211" s="8">
        <f>VLOOKUP(F211,'Données Registre P-38'!$A$2:$B$19,2,0)</f>
        <v>1</v>
      </c>
      <c r="F211" s="9" t="s">
        <v>13</v>
      </c>
      <c r="G211" s="10">
        <v>43581</v>
      </c>
      <c r="H211" s="38">
        <f>IF(G211&lt;&gt;"",G211,"")</f>
        <v>43581</v>
      </c>
      <c r="I211" s="30" t="s">
        <v>105</v>
      </c>
      <c r="J211" s="9" t="s">
        <v>112</v>
      </c>
      <c r="K211" s="9" t="s">
        <v>37</v>
      </c>
      <c r="L211" s="9" t="s">
        <v>30</v>
      </c>
      <c r="M211" s="9"/>
      <c r="N211" s="9" t="s">
        <v>41</v>
      </c>
      <c r="O211" s="17">
        <v>29</v>
      </c>
      <c r="P211" s="27"/>
    </row>
    <row r="212" spans="1:16" s="2" customFormat="1" ht="24.95" customHeight="1" x14ac:dyDescent="0.25">
      <c r="A212" s="13" t="s">
        <v>38</v>
      </c>
      <c r="B212" s="41"/>
      <c r="C212" s="19" t="s">
        <v>8</v>
      </c>
      <c r="D212" s="8" t="s">
        <v>1178</v>
      </c>
      <c r="E212" s="8">
        <f>VLOOKUP(F212,'Données Registre P-38'!$A$2:$B$19,2,0)</f>
        <v>1</v>
      </c>
      <c r="F212" s="9" t="s">
        <v>13</v>
      </c>
      <c r="G212" s="10">
        <v>43729</v>
      </c>
      <c r="H212" s="38">
        <f>IF(G212&lt;&gt;"",G212,"")</f>
        <v>43729</v>
      </c>
      <c r="I212" s="30" t="s">
        <v>1179</v>
      </c>
      <c r="J212" s="9"/>
      <c r="K212" s="9" t="s">
        <v>44</v>
      </c>
      <c r="L212" s="9" t="s">
        <v>29</v>
      </c>
      <c r="M212" s="9">
        <v>20</v>
      </c>
      <c r="N212" s="9" t="s">
        <v>42</v>
      </c>
      <c r="O212" s="17">
        <v>65</v>
      </c>
      <c r="P212" s="27"/>
    </row>
    <row r="213" spans="1:16" s="2" customFormat="1" ht="24.95" customHeight="1" x14ac:dyDescent="0.25">
      <c r="A213" s="13" t="s">
        <v>38</v>
      </c>
      <c r="B213" s="41"/>
      <c r="C213" s="19" t="s">
        <v>8</v>
      </c>
      <c r="D213" s="8" t="s">
        <v>491</v>
      </c>
      <c r="E213" s="8">
        <f>VLOOKUP(F213,'Données Registre P-38'!$A$2:$B$19,2,0)</f>
        <v>1</v>
      </c>
      <c r="F213" s="9" t="s">
        <v>13</v>
      </c>
      <c r="G213" s="10">
        <v>43576</v>
      </c>
      <c r="H213" s="38">
        <f>IF(G213&lt;&gt;"",G213,"")</f>
        <v>43576</v>
      </c>
      <c r="I213" s="30" t="s">
        <v>313</v>
      </c>
      <c r="J213" s="9" t="s">
        <v>112</v>
      </c>
      <c r="K213" s="9" t="s">
        <v>36</v>
      </c>
      <c r="L213" s="9" t="s">
        <v>30</v>
      </c>
      <c r="M213" s="9"/>
      <c r="N213" s="9" t="s">
        <v>41</v>
      </c>
      <c r="O213" s="17">
        <v>45</v>
      </c>
      <c r="P213" s="27"/>
    </row>
    <row r="214" spans="1:16" s="2" customFormat="1" ht="24.95" customHeight="1" x14ac:dyDescent="0.25">
      <c r="A214" s="13" t="s">
        <v>38</v>
      </c>
      <c r="B214" s="41"/>
      <c r="C214" s="19" t="s">
        <v>8</v>
      </c>
      <c r="D214" s="8" t="s">
        <v>1197</v>
      </c>
      <c r="E214" s="8">
        <f>VLOOKUP(F214,'Données Registre P-38'!$A$2:$B$19,2,0)</f>
        <v>1</v>
      </c>
      <c r="F214" s="9" t="s">
        <v>13</v>
      </c>
      <c r="G214" s="10">
        <v>43735</v>
      </c>
      <c r="H214" s="38">
        <f>IF(G214&lt;&gt;"",G214,"")</f>
        <v>43735</v>
      </c>
      <c r="I214" s="30" t="s">
        <v>587</v>
      </c>
      <c r="J214" s="9" t="s">
        <v>28</v>
      </c>
      <c r="K214" s="9" t="s">
        <v>32</v>
      </c>
      <c r="L214" s="9" t="s">
        <v>29</v>
      </c>
      <c r="M214" s="9">
        <v>20</v>
      </c>
      <c r="N214" s="9" t="s">
        <v>41</v>
      </c>
      <c r="O214" s="17">
        <v>17</v>
      </c>
      <c r="P214" s="27"/>
    </row>
    <row r="215" spans="1:16" s="2" customFormat="1" ht="24.95" customHeight="1" x14ac:dyDescent="0.25">
      <c r="A215" s="13" t="s">
        <v>38</v>
      </c>
      <c r="B215" s="41"/>
      <c r="C215" s="19" t="s">
        <v>8</v>
      </c>
      <c r="D215" s="8" t="s">
        <v>370</v>
      </c>
      <c r="E215" s="8">
        <f>VLOOKUP(F215,'Données Registre P-38'!$A$2:$B$19,2,0)</f>
        <v>1</v>
      </c>
      <c r="F215" s="9" t="s">
        <v>13</v>
      </c>
      <c r="G215" s="10">
        <v>43567</v>
      </c>
      <c r="H215" s="38">
        <f>IF(G215&lt;&gt;"",G215,"")</f>
        <v>43567</v>
      </c>
      <c r="I215" s="30" t="s">
        <v>354</v>
      </c>
      <c r="J215" s="9" t="s">
        <v>28</v>
      </c>
      <c r="K215" s="9" t="s">
        <v>37</v>
      </c>
      <c r="L215" s="9" t="s">
        <v>30</v>
      </c>
      <c r="M215" s="9"/>
      <c r="N215" s="9" t="s">
        <v>367</v>
      </c>
      <c r="O215" s="17">
        <v>14</v>
      </c>
      <c r="P215" s="27"/>
    </row>
    <row r="216" spans="1:16" s="2" customFormat="1" ht="24.95" customHeight="1" x14ac:dyDescent="0.25">
      <c r="A216" s="13" t="s">
        <v>38</v>
      </c>
      <c r="B216" s="41"/>
      <c r="C216" s="19" t="s">
        <v>8</v>
      </c>
      <c r="D216" s="8" t="s">
        <v>373</v>
      </c>
      <c r="E216" s="8">
        <f>VLOOKUP(F216,'Données Registre P-38'!$A$2:$B$19,2,0)</f>
        <v>1</v>
      </c>
      <c r="F216" s="9" t="s">
        <v>13</v>
      </c>
      <c r="G216" s="10">
        <v>43567</v>
      </c>
      <c r="H216" s="38">
        <f>IF(G216&lt;&gt;"",G216,"")</f>
        <v>43567</v>
      </c>
      <c r="I216" s="30" t="s">
        <v>374</v>
      </c>
      <c r="J216" s="9" t="s">
        <v>112</v>
      </c>
      <c r="K216" s="9" t="s">
        <v>37</v>
      </c>
      <c r="L216" s="9" t="s">
        <v>30</v>
      </c>
      <c r="M216" s="9"/>
      <c r="N216" s="9" t="s">
        <v>364</v>
      </c>
      <c r="O216" s="17">
        <v>28</v>
      </c>
      <c r="P216" s="27"/>
    </row>
    <row r="217" spans="1:16" s="2" customFormat="1" ht="24.95" customHeight="1" x14ac:dyDescent="0.25">
      <c r="A217" s="13" t="s">
        <v>38</v>
      </c>
      <c r="B217" s="41"/>
      <c r="C217" s="19" t="s">
        <v>8</v>
      </c>
      <c r="D217" s="8" t="s">
        <v>1218</v>
      </c>
      <c r="E217" s="8">
        <f>VLOOKUP(F217,'Données Registre P-38'!$A$2:$B$19,2,0)</f>
        <v>1</v>
      </c>
      <c r="F217" s="9" t="s">
        <v>13</v>
      </c>
      <c r="G217" s="10">
        <v>43740</v>
      </c>
      <c r="H217" s="38">
        <f>IF(G217&lt;&gt;"",G217,"")</f>
        <v>43740</v>
      </c>
      <c r="I217" s="30" t="s">
        <v>1219</v>
      </c>
      <c r="J217" s="9"/>
      <c r="K217" s="9" t="s">
        <v>44</v>
      </c>
      <c r="L217" s="9" t="s">
        <v>29</v>
      </c>
      <c r="M217" s="9">
        <v>9</v>
      </c>
      <c r="N217" s="9" t="s">
        <v>42</v>
      </c>
      <c r="O217" s="17">
        <v>65</v>
      </c>
      <c r="P217" s="27"/>
    </row>
    <row r="218" spans="1:16" s="2" customFormat="1" ht="24.95" customHeight="1" x14ac:dyDescent="0.25">
      <c r="A218" s="13" t="s">
        <v>38</v>
      </c>
      <c r="B218" s="41"/>
      <c r="C218" s="19" t="s">
        <v>8</v>
      </c>
      <c r="D218" s="8" t="s">
        <v>383</v>
      </c>
      <c r="E218" s="8">
        <f>VLOOKUP(F218,'Données Registre P-38'!$A$2:$B$19,2,0)</f>
        <v>1</v>
      </c>
      <c r="F218" s="9" t="s">
        <v>13</v>
      </c>
      <c r="G218" s="10">
        <v>43563</v>
      </c>
      <c r="H218" s="38">
        <f>IF(G218&lt;&gt;"",G218,"")</f>
        <v>43563</v>
      </c>
      <c r="I218" s="30" t="s">
        <v>384</v>
      </c>
      <c r="J218" s="9"/>
      <c r="K218" s="9" t="s">
        <v>34</v>
      </c>
      <c r="L218" s="9" t="s">
        <v>29</v>
      </c>
      <c r="M218" s="9">
        <v>15</v>
      </c>
      <c r="N218" s="9" t="s">
        <v>42</v>
      </c>
      <c r="O218" s="17">
        <v>19</v>
      </c>
      <c r="P218" s="27"/>
    </row>
    <row r="219" spans="1:16" s="2" customFormat="1" ht="24.95" customHeight="1" x14ac:dyDescent="0.25">
      <c r="A219" s="13" t="s">
        <v>38</v>
      </c>
      <c r="B219" s="41"/>
      <c r="C219" s="19" t="s">
        <v>8</v>
      </c>
      <c r="D219" s="8" t="s">
        <v>1245</v>
      </c>
      <c r="E219" s="8">
        <f>VLOOKUP(F219,'Données Registre P-38'!$A$2:$B$19,2,0)</f>
        <v>1</v>
      </c>
      <c r="F219" s="9" t="s">
        <v>13</v>
      </c>
      <c r="G219" s="10">
        <v>43750</v>
      </c>
      <c r="H219" s="38">
        <f>IF(G219&lt;&gt;"",G219,"")</f>
        <v>43750</v>
      </c>
      <c r="I219" s="30" t="s">
        <v>1246</v>
      </c>
      <c r="J219" s="9" t="s">
        <v>28</v>
      </c>
      <c r="K219" s="9" t="s">
        <v>32</v>
      </c>
      <c r="L219" s="9" t="s">
        <v>29</v>
      </c>
      <c r="M219" s="9">
        <v>25</v>
      </c>
      <c r="N219" s="9" t="s">
        <v>41</v>
      </c>
      <c r="O219" s="17">
        <v>17</v>
      </c>
      <c r="P219" s="27"/>
    </row>
    <row r="220" spans="1:16" s="2" customFormat="1" ht="24.95" customHeight="1" x14ac:dyDescent="0.25">
      <c r="A220" s="13" t="s">
        <v>38</v>
      </c>
      <c r="B220" s="41"/>
      <c r="C220" s="19" t="s">
        <v>8</v>
      </c>
      <c r="D220" s="8" t="s">
        <v>1274</v>
      </c>
      <c r="E220" s="8">
        <f>VLOOKUP(F220,'Données Registre P-38'!$A$2:$B$19,2,0)</f>
        <v>1</v>
      </c>
      <c r="F220" s="9" t="s">
        <v>13</v>
      </c>
      <c r="G220" s="10">
        <v>43759</v>
      </c>
      <c r="H220" s="38">
        <f>IF(G220&lt;&gt;"",G220,"")</f>
        <v>43759</v>
      </c>
      <c r="I220" s="30" t="s">
        <v>1275</v>
      </c>
      <c r="J220" s="9"/>
      <c r="K220" s="9" t="s">
        <v>44</v>
      </c>
      <c r="L220" s="9" t="s">
        <v>29</v>
      </c>
      <c r="M220" s="9">
        <v>55</v>
      </c>
      <c r="N220" s="9" t="s">
        <v>42</v>
      </c>
      <c r="O220" s="17">
        <v>38</v>
      </c>
      <c r="P220" s="27"/>
    </row>
    <row r="221" spans="1:16" s="2" customFormat="1" ht="24.95" customHeight="1" x14ac:dyDescent="0.25">
      <c r="A221" s="13" t="s">
        <v>38</v>
      </c>
      <c r="B221" s="41"/>
      <c r="C221" s="19" t="s">
        <v>8</v>
      </c>
      <c r="D221" s="8" t="s">
        <v>415</v>
      </c>
      <c r="E221" s="8">
        <f>VLOOKUP(F221,'Données Registre P-38'!$A$2:$B$19,2,0)</f>
        <v>1</v>
      </c>
      <c r="F221" s="9" t="s">
        <v>13</v>
      </c>
      <c r="G221" s="10">
        <v>43557</v>
      </c>
      <c r="H221" s="38">
        <f>IF(G221&lt;&gt;"",G221,"")</f>
        <v>43557</v>
      </c>
      <c r="I221" s="30" t="s">
        <v>416</v>
      </c>
      <c r="J221" s="9" t="s">
        <v>28</v>
      </c>
      <c r="K221" s="9" t="s">
        <v>36</v>
      </c>
      <c r="L221" s="9" t="s">
        <v>30</v>
      </c>
      <c r="M221" s="9"/>
      <c r="N221" s="9" t="s">
        <v>41</v>
      </c>
      <c r="O221" s="17">
        <v>17</v>
      </c>
      <c r="P221" s="27"/>
    </row>
    <row r="222" spans="1:16" s="2" customFormat="1" ht="24.95" customHeight="1" x14ac:dyDescent="0.25">
      <c r="A222" s="13" t="s">
        <v>38</v>
      </c>
      <c r="B222" s="41"/>
      <c r="C222" s="19" t="s">
        <v>8</v>
      </c>
      <c r="D222" s="8" t="s">
        <v>411</v>
      </c>
      <c r="E222" s="8">
        <f>VLOOKUP(F222,'Données Registre P-38'!$A$2:$B$19,2,0)</f>
        <v>1</v>
      </c>
      <c r="F222" s="9" t="s">
        <v>13</v>
      </c>
      <c r="G222" s="10">
        <v>43556</v>
      </c>
      <c r="H222" s="38">
        <f>IF(G222&lt;&gt;"",G222,"")</f>
        <v>43556</v>
      </c>
      <c r="I222" s="30" t="s">
        <v>412</v>
      </c>
      <c r="J222" s="9" t="s">
        <v>112</v>
      </c>
      <c r="K222" s="9" t="s">
        <v>36</v>
      </c>
      <c r="L222" s="9" t="s">
        <v>30</v>
      </c>
      <c r="M222" s="9"/>
      <c r="N222" s="9" t="s">
        <v>41</v>
      </c>
      <c r="O222" s="17">
        <v>48</v>
      </c>
      <c r="P222" s="27"/>
    </row>
    <row r="223" spans="1:16" s="2" customFormat="1" ht="24.95" customHeight="1" x14ac:dyDescent="0.25">
      <c r="A223" s="13" t="s">
        <v>38</v>
      </c>
      <c r="B223" s="41"/>
      <c r="C223" s="19" t="s">
        <v>8</v>
      </c>
      <c r="D223" s="8" t="s">
        <v>419</v>
      </c>
      <c r="E223" s="8">
        <f>VLOOKUP(F223,'Données Registre P-38'!$A$2:$B$19,2,0)</f>
        <v>1</v>
      </c>
      <c r="F223" s="9" t="s">
        <v>13</v>
      </c>
      <c r="G223" s="10">
        <v>43556</v>
      </c>
      <c r="H223" s="38">
        <f>IF(G223&lt;&gt;"",G223,"")</f>
        <v>43556</v>
      </c>
      <c r="I223" s="30" t="s">
        <v>324</v>
      </c>
      <c r="J223" s="9" t="s">
        <v>112</v>
      </c>
      <c r="K223" s="9" t="s">
        <v>33</v>
      </c>
      <c r="L223" s="9" t="s">
        <v>29</v>
      </c>
      <c r="M223" s="9">
        <v>20</v>
      </c>
      <c r="N223" s="9" t="s">
        <v>41</v>
      </c>
      <c r="O223" s="17">
        <v>22</v>
      </c>
      <c r="P223" s="27"/>
    </row>
    <row r="224" spans="1:16" s="2" customFormat="1" ht="24.95" customHeight="1" x14ac:dyDescent="0.25">
      <c r="A224" s="13" t="s">
        <v>38</v>
      </c>
      <c r="B224" s="41"/>
      <c r="C224" s="19" t="s">
        <v>8</v>
      </c>
      <c r="D224" s="8" t="s">
        <v>453</v>
      </c>
      <c r="E224" s="8">
        <f>VLOOKUP(F224,'Données Registre P-38'!$A$2:$B$19,2,0)</f>
        <v>1</v>
      </c>
      <c r="F224" s="9" t="s">
        <v>13</v>
      </c>
      <c r="G224" s="10">
        <v>43554</v>
      </c>
      <c r="H224" s="38">
        <f>IF(G224&lt;&gt;"",G224,"")</f>
        <v>43554</v>
      </c>
      <c r="I224" s="30" t="s">
        <v>402</v>
      </c>
      <c r="J224" s="9" t="s">
        <v>112</v>
      </c>
      <c r="K224" s="9" t="s">
        <v>36</v>
      </c>
      <c r="L224" s="9" t="s">
        <v>30</v>
      </c>
      <c r="M224" s="9"/>
      <c r="N224" s="9" t="s">
        <v>42</v>
      </c>
      <c r="O224" s="17">
        <v>44</v>
      </c>
      <c r="P224" s="27"/>
    </row>
    <row r="225" spans="1:16" s="2" customFormat="1" ht="24.95" customHeight="1" x14ac:dyDescent="0.25">
      <c r="A225" s="13" t="s">
        <v>38</v>
      </c>
      <c r="B225" s="41"/>
      <c r="C225" s="19" t="s">
        <v>8</v>
      </c>
      <c r="D225" s="8" t="s">
        <v>430</v>
      </c>
      <c r="E225" s="8">
        <f>VLOOKUP(F225,'Données Registre P-38'!$A$2:$B$19,2,0)</f>
        <v>1</v>
      </c>
      <c r="F225" s="9" t="s">
        <v>13</v>
      </c>
      <c r="G225" s="10">
        <v>43554</v>
      </c>
      <c r="H225" s="38">
        <f>IF(G225&lt;&gt;"",G225,"")</f>
        <v>43554</v>
      </c>
      <c r="I225" s="30" t="s">
        <v>431</v>
      </c>
      <c r="J225" s="9" t="s">
        <v>112</v>
      </c>
      <c r="K225" s="9" t="s">
        <v>35</v>
      </c>
      <c r="L225" s="9" t="s">
        <v>29</v>
      </c>
      <c r="M225" s="9">
        <v>25</v>
      </c>
      <c r="N225" s="9" t="s">
        <v>42</v>
      </c>
      <c r="O225" s="17">
        <v>23</v>
      </c>
      <c r="P225" s="27"/>
    </row>
    <row r="226" spans="1:16" s="2" customFormat="1" ht="24.95" customHeight="1" x14ac:dyDescent="0.25">
      <c r="A226" s="13" t="s">
        <v>38</v>
      </c>
      <c r="B226" s="41"/>
      <c r="C226" s="19" t="s">
        <v>8</v>
      </c>
      <c r="D226" s="8" t="s">
        <v>440</v>
      </c>
      <c r="E226" s="8">
        <f>VLOOKUP(F226,'Données Registre P-38'!$A$2:$B$19,2,0)</f>
        <v>1</v>
      </c>
      <c r="F226" s="9" t="s">
        <v>13</v>
      </c>
      <c r="G226" s="10">
        <v>43552</v>
      </c>
      <c r="H226" s="38">
        <f>IF(G226&lt;&gt;"",G226,"")</f>
        <v>43552</v>
      </c>
      <c r="I226" s="30" t="s">
        <v>441</v>
      </c>
      <c r="J226" s="9"/>
      <c r="K226" s="9" t="s">
        <v>33</v>
      </c>
      <c r="L226" s="9" t="s">
        <v>29</v>
      </c>
      <c r="M226" s="9">
        <v>35</v>
      </c>
      <c r="N226" s="9" t="s">
        <v>42</v>
      </c>
      <c r="O226" s="17">
        <v>38</v>
      </c>
      <c r="P226" s="27"/>
    </row>
    <row r="227" spans="1:16" s="2" customFormat="1" ht="24.95" customHeight="1" x14ac:dyDescent="0.25">
      <c r="A227" s="13" t="s">
        <v>38</v>
      </c>
      <c r="B227" s="41"/>
      <c r="C227" s="19" t="s">
        <v>8</v>
      </c>
      <c r="D227" s="8" t="s">
        <v>1290</v>
      </c>
      <c r="E227" s="8">
        <f>VLOOKUP(F227,'Données Registre P-38'!$A$2:$B$19,2,0)</f>
        <v>1</v>
      </c>
      <c r="F227" s="9" t="s">
        <v>13</v>
      </c>
      <c r="G227" s="10">
        <v>43763</v>
      </c>
      <c r="H227" s="38">
        <f>IF(G227&lt;&gt;"",G227,"")</f>
        <v>43763</v>
      </c>
      <c r="I227" s="30" t="s">
        <v>1253</v>
      </c>
      <c r="J227" s="9"/>
      <c r="K227" s="9" t="s">
        <v>44</v>
      </c>
      <c r="L227" s="9" t="s">
        <v>29</v>
      </c>
      <c r="M227" s="9">
        <v>14</v>
      </c>
      <c r="N227" s="9" t="s">
        <v>42</v>
      </c>
      <c r="O227" s="17">
        <v>65</v>
      </c>
      <c r="P227" s="27"/>
    </row>
    <row r="228" spans="1:16" s="2" customFormat="1" ht="24.95" customHeight="1" x14ac:dyDescent="0.25">
      <c r="A228" s="13" t="s">
        <v>38</v>
      </c>
      <c r="B228" s="41"/>
      <c r="C228" s="19" t="s">
        <v>8</v>
      </c>
      <c r="D228" s="8" t="s">
        <v>358</v>
      </c>
      <c r="E228" s="8">
        <f>VLOOKUP(F228,'Données Registre P-38'!$A$2:$B$19,2,0)</f>
        <v>1</v>
      </c>
      <c r="F228" s="9" t="s">
        <v>13</v>
      </c>
      <c r="G228" s="10">
        <v>43549</v>
      </c>
      <c r="H228" s="38">
        <f>IF(G228&lt;&gt;"",G228,"")</f>
        <v>43549</v>
      </c>
      <c r="I228" s="30" t="s">
        <v>359</v>
      </c>
      <c r="J228" s="9" t="s">
        <v>111</v>
      </c>
      <c r="K228" s="9" t="s">
        <v>33</v>
      </c>
      <c r="L228" s="9" t="s">
        <v>29</v>
      </c>
      <c r="M228" s="9">
        <v>15</v>
      </c>
      <c r="N228" s="9" t="s">
        <v>41</v>
      </c>
      <c r="O228" s="17">
        <v>57</v>
      </c>
      <c r="P228" s="27"/>
    </row>
    <row r="229" spans="1:16" s="2" customFormat="1" ht="24.95" customHeight="1" x14ac:dyDescent="0.25">
      <c r="A229" s="13" t="s">
        <v>38</v>
      </c>
      <c r="B229" s="41"/>
      <c r="C229" s="19" t="s">
        <v>8</v>
      </c>
      <c r="D229" s="8" t="s">
        <v>343</v>
      </c>
      <c r="E229" s="8">
        <f>VLOOKUP(F229,'Données Registre P-38'!$A$2:$B$19,2,0)</f>
        <v>1</v>
      </c>
      <c r="F229" s="9" t="s">
        <v>13</v>
      </c>
      <c r="G229" s="10">
        <v>43547</v>
      </c>
      <c r="H229" s="38">
        <f>IF(G229&lt;&gt;"",G229,"")</f>
        <v>43547</v>
      </c>
      <c r="I229" s="30" t="s">
        <v>344</v>
      </c>
      <c r="J229" s="9" t="s">
        <v>28</v>
      </c>
      <c r="K229" s="9" t="s">
        <v>34</v>
      </c>
      <c r="L229" s="9" t="s">
        <v>29</v>
      </c>
      <c r="M229" s="9">
        <v>30</v>
      </c>
      <c r="N229" s="9" t="s">
        <v>41</v>
      </c>
      <c r="O229" s="17">
        <v>16</v>
      </c>
      <c r="P229" s="27"/>
    </row>
    <row r="230" spans="1:16" s="2" customFormat="1" ht="24.95" customHeight="1" x14ac:dyDescent="0.25">
      <c r="A230" s="13" t="s">
        <v>38</v>
      </c>
      <c r="B230" s="41"/>
      <c r="C230" s="19" t="s">
        <v>8</v>
      </c>
      <c r="D230" s="8" t="s">
        <v>345</v>
      </c>
      <c r="E230" s="8">
        <f>VLOOKUP(F230,'Données Registre P-38'!$A$2:$B$19,2,0)</f>
        <v>1</v>
      </c>
      <c r="F230" s="9" t="s">
        <v>13</v>
      </c>
      <c r="G230" s="10">
        <v>43547</v>
      </c>
      <c r="H230" s="38">
        <f>IF(G230&lt;&gt;"",G230,"")</f>
        <v>43547</v>
      </c>
      <c r="I230" s="30" t="s">
        <v>346</v>
      </c>
      <c r="J230" s="9" t="s">
        <v>111</v>
      </c>
      <c r="K230" s="9" t="s">
        <v>36</v>
      </c>
      <c r="L230" s="9" t="s">
        <v>30</v>
      </c>
      <c r="M230" s="9"/>
      <c r="N230" s="9" t="s">
        <v>41</v>
      </c>
      <c r="O230" s="17">
        <v>39</v>
      </c>
      <c r="P230" s="27"/>
    </row>
    <row r="231" spans="1:16" s="2" customFormat="1" ht="24.95" customHeight="1" x14ac:dyDescent="0.25">
      <c r="A231" s="13" t="s">
        <v>38</v>
      </c>
      <c r="B231" s="41"/>
      <c r="C231" s="19" t="s">
        <v>8</v>
      </c>
      <c r="D231" s="8" t="s">
        <v>327</v>
      </c>
      <c r="E231" s="8">
        <f>VLOOKUP(F231,'Données Registre P-38'!$A$2:$B$19,2,0)</f>
        <v>1</v>
      </c>
      <c r="F231" s="9" t="s">
        <v>13</v>
      </c>
      <c r="G231" s="10">
        <v>43545</v>
      </c>
      <c r="H231" s="38">
        <f>IF(G231&lt;&gt;"",G231,"")</f>
        <v>43545</v>
      </c>
      <c r="I231" s="30" t="s">
        <v>328</v>
      </c>
      <c r="J231" s="9" t="s">
        <v>112</v>
      </c>
      <c r="K231" s="9" t="s">
        <v>33</v>
      </c>
      <c r="L231" s="9" t="s">
        <v>29</v>
      </c>
      <c r="M231" s="9"/>
      <c r="N231" s="9" t="s">
        <v>41</v>
      </c>
      <c r="O231" s="17">
        <v>32</v>
      </c>
      <c r="P231" s="27"/>
    </row>
    <row r="232" spans="1:16" s="2" customFormat="1" ht="24.95" customHeight="1" x14ac:dyDescent="0.25">
      <c r="A232" s="13" t="s">
        <v>38</v>
      </c>
      <c r="B232" s="41"/>
      <c r="C232" s="19" t="s">
        <v>8</v>
      </c>
      <c r="D232" s="8" t="s">
        <v>329</v>
      </c>
      <c r="E232" s="8">
        <f>VLOOKUP(F232,'Données Registre P-38'!$A$2:$B$19,2,0)</f>
        <v>1</v>
      </c>
      <c r="F232" s="9" t="s">
        <v>13</v>
      </c>
      <c r="G232" s="10">
        <v>43545</v>
      </c>
      <c r="H232" s="38">
        <f>IF(G232&lt;&gt;"",G232,"")</f>
        <v>43545</v>
      </c>
      <c r="I232" s="30" t="s">
        <v>299</v>
      </c>
      <c r="J232" s="9" t="s">
        <v>28</v>
      </c>
      <c r="K232" s="9" t="s">
        <v>35</v>
      </c>
      <c r="L232" s="9" t="s">
        <v>30</v>
      </c>
      <c r="M232" s="9"/>
      <c r="N232" s="9" t="s">
        <v>41</v>
      </c>
      <c r="O232" s="17">
        <v>14</v>
      </c>
      <c r="P232" s="27"/>
    </row>
    <row r="233" spans="1:16" s="2" customFormat="1" ht="24.95" customHeight="1" x14ac:dyDescent="0.25">
      <c r="A233" s="13" t="s">
        <v>38</v>
      </c>
      <c r="B233" s="41"/>
      <c r="C233" s="19" t="s">
        <v>8</v>
      </c>
      <c r="D233" s="8" t="s">
        <v>320</v>
      </c>
      <c r="E233" s="8">
        <f>VLOOKUP(F233,'Données Registre P-38'!$A$2:$B$19,2,0)</f>
        <v>1</v>
      </c>
      <c r="F233" s="9" t="s">
        <v>13</v>
      </c>
      <c r="G233" s="10">
        <v>43544</v>
      </c>
      <c r="H233" s="38">
        <f>IF(G233&lt;&gt;"",G233,"")</f>
        <v>43544</v>
      </c>
      <c r="I233" s="30" t="s">
        <v>303</v>
      </c>
      <c r="J233" s="9" t="s">
        <v>112</v>
      </c>
      <c r="K233" s="9" t="s">
        <v>37</v>
      </c>
      <c r="L233" s="9" t="s">
        <v>30</v>
      </c>
      <c r="M233" s="9"/>
      <c r="N233" s="9" t="s">
        <v>42</v>
      </c>
      <c r="O233" s="17">
        <v>50</v>
      </c>
      <c r="P233" s="27"/>
    </row>
    <row r="234" spans="1:16" s="2" customFormat="1" ht="24.95" customHeight="1" x14ac:dyDescent="0.25">
      <c r="A234" s="13" t="s">
        <v>38</v>
      </c>
      <c r="B234" s="41"/>
      <c r="C234" s="19" t="s">
        <v>8</v>
      </c>
      <c r="D234" s="8" t="s">
        <v>284</v>
      </c>
      <c r="E234" s="8">
        <f>VLOOKUP(F234,'Données Registre P-38'!$A$2:$B$19,2,0)</f>
        <v>1</v>
      </c>
      <c r="F234" s="9" t="s">
        <v>13</v>
      </c>
      <c r="G234" s="10">
        <v>43534</v>
      </c>
      <c r="H234" s="38">
        <f>IF(G234&lt;&gt;"",G234,"")</f>
        <v>43534</v>
      </c>
      <c r="I234" s="30" t="s">
        <v>285</v>
      </c>
      <c r="J234" s="9" t="s">
        <v>112</v>
      </c>
      <c r="K234" s="9" t="s">
        <v>36</v>
      </c>
      <c r="L234" s="9" t="s">
        <v>30</v>
      </c>
      <c r="M234" s="9"/>
      <c r="N234" s="9" t="s">
        <v>41</v>
      </c>
      <c r="O234" s="17">
        <v>27</v>
      </c>
      <c r="P234" s="27"/>
    </row>
    <row r="235" spans="1:16" s="2" customFormat="1" ht="24.95" customHeight="1" x14ac:dyDescent="0.25">
      <c r="A235" s="13" t="s">
        <v>38</v>
      </c>
      <c r="B235" s="41"/>
      <c r="C235" s="19" t="s">
        <v>8</v>
      </c>
      <c r="D235" s="8" t="s">
        <v>1340</v>
      </c>
      <c r="E235" s="8">
        <f>VLOOKUP(F235,'Données Registre P-38'!$A$2:$B$19,2,0)</f>
        <v>1</v>
      </c>
      <c r="F235" s="9" t="s">
        <v>13</v>
      </c>
      <c r="G235" s="10">
        <v>43777</v>
      </c>
      <c r="H235" s="38">
        <f>IF(G235&lt;&gt;"",G235,"")</f>
        <v>43777</v>
      </c>
      <c r="I235" s="30" t="s">
        <v>1341</v>
      </c>
      <c r="J235" s="9"/>
      <c r="K235" s="9" t="s">
        <v>44</v>
      </c>
      <c r="L235" s="9" t="s">
        <v>29</v>
      </c>
      <c r="M235" s="9">
        <v>45</v>
      </c>
      <c r="N235" s="9" t="s">
        <v>42</v>
      </c>
      <c r="O235" s="17">
        <v>79</v>
      </c>
      <c r="P235" s="27"/>
    </row>
    <row r="236" spans="1:16" s="2" customFormat="1" ht="24.95" customHeight="1" x14ac:dyDescent="0.25">
      <c r="A236" s="13" t="s">
        <v>38</v>
      </c>
      <c r="B236" s="41"/>
      <c r="C236" s="19" t="s">
        <v>8</v>
      </c>
      <c r="D236" s="8" t="s">
        <v>256</v>
      </c>
      <c r="E236" s="8">
        <f>VLOOKUP(F236,'Données Registre P-38'!$A$2:$B$19,2,0)</f>
        <v>1</v>
      </c>
      <c r="F236" s="9" t="s">
        <v>13</v>
      </c>
      <c r="G236" s="10">
        <v>43530</v>
      </c>
      <c r="H236" s="38">
        <f>IF(G236&lt;&gt;"",G236,"")</f>
        <v>43530</v>
      </c>
      <c r="I236" s="30" t="s">
        <v>257</v>
      </c>
      <c r="J236" s="9" t="s">
        <v>26</v>
      </c>
      <c r="K236" s="9" t="s">
        <v>37</v>
      </c>
      <c r="L236" s="9" t="s">
        <v>30</v>
      </c>
      <c r="M236" s="9"/>
      <c r="N236" s="9" t="s">
        <v>41</v>
      </c>
      <c r="O236" s="17">
        <v>28</v>
      </c>
      <c r="P236" s="27"/>
    </row>
    <row r="237" spans="1:16" s="2" customFormat="1" ht="24.95" customHeight="1" x14ac:dyDescent="0.25">
      <c r="A237" s="13" t="s">
        <v>38</v>
      </c>
      <c r="B237" s="41"/>
      <c r="C237" s="19" t="s">
        <v>8</v>
      </c>
      <c r="D237" s="8" t="s">
        <v>1434</v>
      </c>
      <c r="E237" s="8">
        <f>VLOOKUP(F237,'Données Registre P-38'!$A$2:$B$19,2,0)</f>
        <v>1</v>
      </c>
      <c r="F237" s="9" t="s">
        <v>13</v>
      </c>
      <c r="G237" s="10">
        <v>43801</v>
      </c>
      <c r="H237" s="38">
        <f>IF(G237&lt;&gt;"",G237,"")</f>
        <v>43801</v>
      </c>
      <c r="I237" s="30" t="s">
        <v>1435</v>
      </c>
      <c r="J237" s="9" t="s">
        <v>112</v>
      </c>
      <c r="K237" s="9" t="s">
        <v>32</v>
      </c>
      <c r="L237" s="9" t="s">
        <v>29</v>
      </c>
      <c r="M237" s="9">
        <v>55</v>
      </c>
      <c r="N237" s="9" t="s">
        <v>41</v>
      </c>
      <c r="O237" s="17">
        <v>70</v>
      </c>
      <c r="P237" s="27"/>
    </row>
    <row r="238" spans="1:16" s="2" customFormat="1" ht="24.95" customHeight="1" x14ac:dyDescent="0.25">
      <c r="A238" s="13" t="s">
        <v>38</v>
      </c>
      <c r="B238" s="41"/>
      <c r="C238" s="19" t="s">
        <v>8</v>
      </c>
      <c r="D238" s="8" t="s">
        <v>245</v>
      </c>
      <c r="E238" s="8">
        <f>VLOOKUP(F238,'Données Registre P-38'!$A$2:$B$19,2,0)</f>
        <v>1</v>
      </c>
      <c r="F238" s="9" t="s">
        <v>13</v>
      </c>
      <c r="G238" s="10">
        <v>43529</v>
      </c>
      <c r="H238" s="38">
        <f>IF(G238&lt;&gt;"",G238,"")</f>
        <v>43529</v>
      </c>
      <c r="I238" s="30" t="s">
        <v>246</v>
      </c>
      <c r="J238" s="9"/>
      <c r="K238" s="9" t="s">
        <v>33</v>
      </c>
      <c r="L238" s="9" t="s">
        <v>29</v>
      </c>
      <c r="M238" s="9">
        <v>50</v>
      </c>
      <c r="N238" s="9" t="s">
        <v>41</v>
      </c>
      <c r="O238" s="17">
        <v>51</v>
      </c>
      <c r="P238" s="27"/>
    </row>
    <row r="239" spans="1:16" s="2" customFormat="1" ht="24.95" customHeight="1" x14ac:dyDescent="0.25">
      <c r="A239" s="13" t="s">
        <v>38</v>
      </c>
      <c r="B239" s="41"/>
      <c r="C239" s="19" t="s">
        <v>8</v>
      </c>
      <c r="D239" s="8" t="s">
        <v>211</v>
      </c>
      <c r="E239" s="8">
        <f>VLOOKUP(F239,'Données Registre P-38'!$A$2:$B$19,2,0)</f>
        <v>1</v>
      </c>
      <c r="F239" s="9" t="s">
        <v>13</v>
      </c>
      <c r="G239" s="10">
        <v>43517</v>
      </c>
      <c r="H239" s="38">
        <f>IF(G239&lt;&gt;"",G239,"")</f>
        <v>43517</v>
      </c>
      <c r="I239" s="30" t="s">
        <v>212</v>
      </c>
      <c r="J239" s="9" t="s">
        <v>26</v>
      </c>
      <c r="K239" s="9" t="s">
        <v>33</v>
      </c>
      <c r="L239" s="9" t="s">
        <v>29</v>
      </c>
      <c r="M239" s="9">
        <v>45</v>
      </c>
      <c r="N239" s="9" t="s">
        <v>41</v>
      </c>
      <c r="O239" s="17">
        <v>18</v>
      </c>
      <c r="P239" s="27"/>
    </row>
    <row r="240" spans="1:16" s="2" customFormat="1" ht="24.95" customHeight="1" x14ac:dyDescent="0.25">
      <c r="A240" s="13" t="s">
        <v>38</v>
      </c>
      <c r="B240" s="41"/>
      <c r="C240" s="19" t="s">
        <v>8</v>
      </c>
      <c r="D240" s="8" t="s">
        <v>218</v>
      </c>
      <c r="E240" s="8">
        <f>VLOOKUP(F240,'Données Registre P-38'!$A$2:$B$19,2,0)</f>
        <v>1</v>
      </c>
      <c r="F240" s="9" t="s">
        <v>13</v>
      </c>
      <c r="G240" s="10">
        <v>43516</v>
      </c>
      <c r="H240" s="38">
        <f>IF(G240&lt;&gt;"",G240,"")</f>
        <v>43516</v>
      </c>
      <c r="I240" s="30" t="s">
        <v>219</v>
      </c>
      <c r="J240" s="9" t="s">
        <v>26</v>
      </c>
      <c r="K240" s="9" t="s">
        <v>36</v>
      </c>
      <c r="L240" s="9"/>
      <c r="M240" s="9"/>
      <c r="N240" s="9" t="s">
        <v>41</v>
      </c>
      <c r="O240" s="17">
        <v>63</v>
      </c>
      <c r="P240" s="27"/>
    </row>
    <row r="241" spans="1:16" s="2" customFormat="1" ht="24.95" customHeight="1" x14ac:dyDescent="0.25">
      <c r="A241" s="13" t="s">
        <v>38</v>
      </c>
      <c r="B241" s="41"/>
      <c r="C241" s="19" t="s">
        <v>8</v>
      </c>
      <c r="D241" s="8" t="s">
        <v>220</v>
      </c>
      <c r="E241" s="8">
        <f>VLOOKUP(F241,'Données Registre P-38'!$A$2:$B$19,2,0)</f>
        <v>1</v>
      </c>
      <c r="F241" s="9" t="s">
        <v>13</v>
      </c>
      <c r="G241" s="10">
        <v>43515</v>
      </c>
      <c r="H241" s="38">
        <f>IF(G241&lt;&gt;"",G241,"")</f>
        <v>43515</v>
      </c>
      <c r="I241" s="30" t="s">
        <v>221</v>
      </c>
      <c r="J241" s="9" t="s">
        <v>112</v>
      </c>
      <c r="K241" s="9" t="s">
        <v>37</v>
      </c>
      <c r="L241" s="9" t="s">
        <v>30</v>
      </c>
      <c r="M241" s="9"/>
      <c r="N241" s="9" t="s">
        <v>42</v>
      </c>
      <c r="O241" s="17">
        <v>45</v>
      </c>
      <c r="P241" s="27"/>
    </row>
    <row r="242" spans="1:16" s="2" customFormat="1" ht="24.95" customHeight="1" x14ac:dyDescent="0.25">
      <c r="A242" s="13" t="s">
        <v>38</v>
      </c>
      <c r="B242" s="41"/>
      <c r="C242" s="19" t="s">
        <v>8</v>
      </c>
      <c r="D242" s="8" t="s">
        <v>229</v>
      </c>
      <c r="E242" s="8">
        <f>VLOOKUP(F242,'Données Registre P-38'!$A$2:$B$19,2,0)</f>
        <v>1</v>
      </c>
      <c r="F242" s="9" t="s">
        <v>13</v>
      </c>
      <c r="G242" s="10">
        <v>43508</v>
      </c>
      <c r="H242" s="38">
        <f>IF(G242&lt;&gt;"",G242,"")</f>
        <v>43508</v>
      </c>
      <c r="I242" s="30" t="s">
        <v>230</v>
      </c>
      <c r="J242" s="9" t="s">
        <v>112</v>
      </c>
      <c r="K242" s="9" t="s">
        <v>36</v>
      </c>
      <c r="L242" s="9" t="s">
        <v>30</v>
      </c>
      <c r="M242" s="9"/>
      <c r="N242" s="9" t="s">
        <v>42</v>
      </c>
      <c r="O242" s="17">
        <v>46</v>
      </c>
      <c r="P242" s="27"/>
    </row>
    <row r="243" spans="1:16" s="2" customFormat="1" ht="24.95" customHeight="1" x14ac:dyDescent="0.25">
      <c r="A243" s="13" t="s">
        <v>38</v>
      </c>
      <c r="B243" s="41"/>
      <c r="C243" s="19" t="s">
        <v>8</v>
      </c>
      <c r="D243" s="8" t="s">
        <v>167</v>
      </c>
      <c r="E243" s="8">
        <f>VLOOKUP(F243,'Données Registre P-38'!$A$2:$B$19,2,0)</f>
        <v>1</v>
      </c>
      <c r="F243" s="9" t="s">
        <v>13</v>
      </c>
      <c r="G243" s="10">
        <v>43499</v>
      </c>
      <c r="H243" s="38">
        <f>IF(G243&lt;&gt;"",G243,"")</f>
        <v>43499</v>
      </c>
      <c r="I243" s="30" t="s">
        <v>168</v>
      </c>
      <c r="J243" s="9" t="s">
        <v>112</v>
      </c>
      <c r="K243" s="9" t="s">
        <v>36</v>
      </c>
      <c r="L243" s="9" t="s">
        <v>30</v>
      </c>
      <c r="M243" s="9"/>
      <c r="N243" s="9" t="s">
        <v>42</v>
      </c>
      <c r="O243" s="17">
        <v>38</v>
      </c>
      <c r="P243" s="27"/>
    </row>
    <row r="244" spans="1:16" s="2" customFormat="1" ht="24.95" customHeight="1" x14ac:dyDescent="0.25">
      <c r="A244" s="13" t="s">
        <v>38</v>
      </c>
      <c r="B244" s="41"/>
      <c r="C244" s="19" t="s">
        <v>8</v>
      </c>
      <c r="D244" s="8" t="s">
        <v>163</v>
      </c>
      <c r="E244" s="8">
        <f>VLOOKUP(F244,'Données Registre P-38'!$A$2:$B$19,2,0)</f>
        <v>1</v>
      </c>
      <c r="F244" s="9" t="s">
        <v>13</v>
      </c>
      <c r="G244" s="10">
        <v>43498</v>
      </c>
      <c r="H244" s="38">
        <f>IF(G244&lt;&gt;"",G244,"")</f>
        <v>43498</v>
      </c>
      <c r="I244" s="30" t="s">
        <v>164</v>
      </c>
      <c r="J244" s="9"/>
      <c r="K244" s="9" t="s">
        <v>35</v>
      </c>
      <c r="L244" s="9" t="s">
        <v>29</v>
      </c>
      <c r="M244" s="9">
        <v>33</v>
      </c>
      <c r="N244" s="9" t="s">
        <v>41</v>
      </c>
      <c r="O244" s="17">
        <v>21</v>
      </c>
      <c r="P244" s="27"/>
    </row>
    <row r="245" spans="1:16" s="2" customFormat="1" ht="24.95" customHeight="1" x14ac:dyDescent="0.25">
      <c r="A245" s="13" t="s">
        <v>38</v>
      </c>
      <c r="B245" s="41"/>
      <c r="C245" s="19" t="s">
        <v>8</v>
      </c>
      <c r="D245" s="8" t="s">
        <v>161</v>
      </c>
      <c r="E245" s="8">
        <f>VLOOKUP(F245,'Données Registre P-38'!$A$2:$B$19,2,0)</f>
        <v>1</v>
      </c>
      <c r="F245" s="9" t="s">
        <v>13</v>
      </c>
      <c r="G245" s="10">
        <v>43497</v>
      </c>
      <c r="H245" s="38">
        <f>IF(G245&lt;&gt;"",G245,"")</f>
        <v>43497</v>
      </c>
      <c r="I245" s="30" t="s">
        <v>162</v>
      </c>
      <c r="J245" s="9" t="s">
        <v>26</v>
      </c>
      <c r="K245" s="9" t="s">
        <v>37</v>
      </c>
      <c r="L245" s="9" t="s">
        <v>30</v>
      </c>
      <c r="M245" s="9"/>
      <c r="N245" s="9" t="s">
        <v>41</v>
      </c>
      <c r="O245" s="17">
        <v>27</v>
      </c>
      <c r="P245" s="27"/>
    </row>
    <row r="246" spans="1:16" s="2" customFormat="1" ht="24.95" customHeight="1" x14ac:dyDescent="0.25">
      <c r="A246" s="13" t="s">
        <v>38</v>
      </c>
      <c r="B246" s="41"/>
      <c r="C246" s="19" t="s">
        <v>8</v>
      </c>
      <c r="D246" s="8" t="s">
        <v>151</v>
      </c>
      <c r="E246" s="8">
        <f>VLOOKUP(F246,'Données Registre P-38'!$A$2:$B$19,2,0)</f>
        <v>1</v>
      </c>
      <c r="F246" s="9" t="s">
        <v>13</v>
      </c>
      <c r="G246" s="10">
        <v>43494</v>
      </c>
      <c r="H246" s="38">
        <f>IF(G246&lt;&gt;"",G246,"")</f>
        <v>43494</v>
      </c>
      <c r="I246" s="30" t="s">
        <v>152</v>
      </c>
      <c r="J246" s="9" t="s">
        <v>28</v>
      </c>
      <c r="K246" s="9" t="s">
        <v>37</v>
      </c>
      <c r="L246" s="9" t="s">
        <v>30</v>
      </c>
      <c r="M246" s="9"/>
      <c r="N246" s="9" t="s">
        <v>41</v>
      </c>
      <c r="O246" s="17">
        <v>42</v>
      </c>
      <c r="P246" s="27"/>
    </row>
    <row r="247" spans="1:16" s="2" customFormat="1" ht="24.95" customHeight="1" x14ac:dyDescent="0.25">
      <c r="A247" s="13" t="s">
        <v>38</v>
      </c>
      <c r="B247" s="41"/>
      <c r="C247" s="19" t="s">
        <v>8</v>
      </c>
      <c r="D247" s="8" t="s">
        <v>129</v>
      </c>
      <c r="E247" s="8">
        <f>VLOOKUP(F247,'Données Registre P-38'!$A$2:$B$19,2,0)</f>
        <v>1</v>
      </c>
      <c r="F247" s="9" t="s">
        <v>13</v>
      </c>
      <c r="G247" s="10">
        <v>43487</v>
      </c>
      <c r="H247" s="38">
        <f>IF(G247&lt;&gt;"",G247,"")</f>
        <v>43487</v>
      </c>
      <c r="I247" s="30" t="s">
        <v>130</v>
      </c>
      <c r="J247" s="9" t="s">
        <v>112</v>
      </c>
      <c r="K247" s="9" t="s">
        <v>36</v>
      </c>
      <c r="L247" s="9" t="s">
        <v>30</v>
      </c>
      <c r="M247" s="9"/>
      <c r="N247" s="9" t="s">
        <v>42</v>
      </c>
      <c r="O247" s="17">
        <v>53</v>
      </c>
      <c r="P247" s="27"/>
    </row>
    <row r="248" spans="1:16" s="2" customFormat="1" ht="24.95" customHeight="1" x14ac:dyDescent="0.25">
      <c r="A248" s="13" t="s">
        <v>38</v>
      </c>
      <c r="B248" s="41"/>
      <c r="C248" s="19" t="s">
        <v>8</v>
      </c>
      <c r="D248" s="8" t="s">
        <v>1476</v>
      </c>
      <c r="E248" s="8">
        <f>VLOOKUP(F248,'Données Registre P-38'!$A$2:$B$19,2,0)</f>
        <v>1</v>
      </c>
      <c r="F248" s="9" t="s">
        <v>13</v>
      </c>
      <c r="G248" s="10">
        <v>43815</v>
      </c>
      <c r="H248" s="38">
        <f>IF(G248&lt;&gt;"",G248,"")</f>
        <v>43815</v>
      </c>
      <c r="I248" s="30" t="s">
        <v>1477</v>
      </c>
      <c r="J248" s="9" t="s">
        <v>112</v>
      </c>
      <c r="K248" s="9" t="s">
        <v>44</v>
      </c>
      <c r="L248" s="9" t="s">
        <v>29</v>
      </c>
      <c r="M248" s="9">
        <v>15</v>
      </c>
      <c r="N248" s="9" t="s">
        <v>42</v>
      </c>
      <c r="O248" s="17">
        <v>65</v>
      </c>
      <c r="P248" s="27"/>
    </row>
    <row r="249" spans="1:16" s="2" customFormat="1" ht="24.95" customHeight="1" x14ac:dyDescent="0.25">
      <c r="A249" s="13" t="s">
        <v>38</v>
      </c>
      <c r="B249" s="41"/>
      <c r="C249" s="19" t="s">
        <v>8</v>
      </c>
      <c r="D249" s="8" t="s">
        <v>1480</v>
      </c>
      <c r="E249" s="8">
        <f>VLOOKUP(F249,'Données Registre P-38'!$A$2:$B$19,2,0)</f>
        <v>1</v>
      </c>
      <c r="F249" s="9" t="s">
        <v>13</v>
      </c>
      <c r="G249" s="10">
        <v>43815</v>
      </c>
      <c r="H249" s="38">
        <f>IF(G249&lt;&gt;"",G249,"")</f>
        <v>43815</v>
      </c>
      <c r="I249" s="30" t="s">
        <v>197</v>
      </c>
      <c r="J249" s="9"/>
      <c r="K249" s="9" t="s">
        <v>44</v>
      </c>
      <c r="L249" s="9" t="s">
        <v>29</v>
      </c>
      <c r="M249" s="9">
        <v>13</v>
      </c>
      <c r="N249" s="9" t="s">
        <v>42</v>
      </c>
      <c r="O249" s="17">
        <v>48</v>
      </c>
      <c r="P249" s="27"/>
    </row>
    <row r="250" spans="1:16" s="2" customFormat="1" ht="24.95" customHeight="1" x14ac:dyDescent="0.25">
      <c r="A250" s="13" t="s">
        <v>38</v>
      </c>
      <c r="B250" s="41"/>
      <c r="C250" s="19" t="s">
        <v>8</v>
      </c>
      <c r="D250" s="8" t="s">
        <v>104</v>
      </c>
      <c r="E250" s="8">
        <f>VLOOKUP(F250,'Données Registre P-38'!$A$2:$B$19,2,0)</f>
        <v>1</v>
      </c>
      <c r="F250" s="9" t="s">
        <v>13</v>
      </c>
      <c r="G250" s="10">
        <v>43480</v>
      </c>
      <c r="H250" s="38">
        <f>IF(G250&lt;&gt;"",G250,"")</f>
        <v>43480</v>
      </c>
      <c r="I250" s="30" t="s">
        <v>105</v>
      </c>
      <c r="J250" s="9"/>
      <c r="K250" s="9" t="s">
        <v>35</v>
      </c>
      <c r="L250" s="9" t="s">
        <v>29</v>
      </c>
      <c r="M250" s="9" t="s">
        <v>108</v>
      </c>
      <c r="N250" s="9" t="s">
        <v>42</v>
      </c>
      <c r="O250" s="17">
        <v>44</v>
      </c>
      <c r="P250" s="27"/>
    </row>
    <row r="251" spans="1:16" s="2" customFormat="1" ht="24.95" customHeight="1" x14ac:dyDescent="0.25">
      <c r="A251" s="13" t="s">
        <v>38</v>
      </c>
      <c r="B251" s="41"/>
      <c r="C251" s="19" t="s">
        <v>8</v>
      </c>
      <c r="D251" s="8" t="s">
        <v>84</v>
      </c>
      <c r="E251" s="8">
        <f>VLOOKUP(F251,'Données Registre P-38'!$A$2:$B$19,2,0)</f>
        <v>1</v>
      </c>
      <c r="F251" s="9" t="s">
        <v>13</v>
      </c>
      <c r="G251" s="10">
        <v>43477</v>
      </c>
      <c r="H251" s="38">
        <f>IF(G251&lt;&gt;"",G251,"")</f>
        <v>43477</v>
      </c>
      <c r="I251" s="30" t="s">
        <v>85</v>
      </c>
      <c r="J251" s="9" t="s">
        <v>27</v>
      </c>
      <c r="K251" s="9" t="s">
        <v>37</v>
      </c>
      <c r="L251" s="9" t="s">
        <v>30</v>
      </c>
      <c r="M251" s="9"/>
      <c r="N251" s="9" t="s">
        <v>42</v>
      </c>
      <c r="O251" s="17">
        <v>77</v>
      </c>
      <c r="P251" s="27"/>
    </row>
    <row r="252" spans="1:16" s="2" customFormat="1" ht="24.95" customHeight="1" x14ac:dyDescent="0.25">
      <c r="A252" s="13" t="s">
        <v>38</v>
      </c>
      <c r="B252" s="41"/>
      <c r="C252" s="19" t="s">
        <v>8</v>
      </c>
      <c r="D252" s="8" t="s">
        <v>77</v>
      </c>
      <c r="E252" s="8">
        <f>VLOOKUP(F252,'Données Registre P-38'!$A$2:$B$19,2,0)</f>
        <v>1</v>
      </c>
      <c r="F252" s="9" t="s">
        <v>13</v>
      </c>
      <c r="G252" s="10">
        <v>43475</v>
      </c>
      <c r="H252" s="38">
        <f>IF(G252&lt;&gt;"",G252,"")</f>
        <v>43475</v>
      </c>
      <c r="I252" s="30" t="s">
        <v>78</v>
      </c>
      <c r="J252" s="9" t="s">
        <v>27</v>
      </c>
      <c r="K252" s="9" t="s">
        <v>36</v>
      </c>
      <c r="L252" s="9" t="s">
        <v>30</v>
      </c>
      <c r="M252" s="9"/>
      <c r="N252" s="9" t="s">
        <v>41</v>
      </c>
      <c r="O252" s="17">
        <v>36</v>
      </c>
      <c r="P252" s="27"/>
    </row>
    <row r="253" spans="1:16" s="2" customFormat="1" ht="24.95" customHeight="1" x14ac:dyDescent="0.25">
      <c r="A253" s="13" t="s">
        <v>38</v>
      </c>
      <c r="B253" s="41"/>
      <c r="C253" s="19" t="s">
        <v>8</v>
      </c>
      <c r="D253" s="8" t="s">
        <v>71</v>
      </c>
      <c r="E253" s="8">
        <f>VLOOKUP(F253,'Données Registre P-38'!$A$2:$B$19,2,0)</f>
        <v>1</v>
      </c>
      <c r="F253" s="9" t="s">
        <v>14</v>
      </c>
      <c r="G253" s="10">
        <v>43472</v>
      </c>
      <c r="H253" s="38">
        <f>IF(G253&lt;&gt;"",G253,"")</f>
        <v>43472</v>
      </c>
      <c r="I253" s="30" t="s">
        <v>72</v>
      </c>
      <c r="J253" s="9" t="s">
        <v>27</v>
      </c>
      <c r="K253" s="9" t="s">
        <v>32</v>
      </c>
      <c r="L253" s="9" t="s">
        <v>29</v>
      </c>
      <c r="M253" s="9" t="s">
        <v>73</v>
      </c>
      <c r="N253" s="9" t="s">
        <v>42</v>
      </c>
      <c r="O253" s="17">
        <v>63</v>
      </c>
      <c r="P253" s="27"/>
    </row>
    <row r="254" spans="1:16" s="2" customFormat="1" ht="24.95" customHeight="1" x14ac:dyDescent="0.25">
      <c r="A254" s="13" t="s">
        <v>38</v>
      </c>
      <c r="B254" s="41"/>
      <c r="C254" s="19" t="s">
        <v>8</v>
      </c>
      <c r="D254" s="8" t="s">
        <v>1507</v>
      </c>
      <c r="E254" s="8">
        <f>VLOOKUP(F254,'Données Registre P-38'!$A$2:$B$19,2,0)</f>
        <v>1</v>
      </c>
      <c r="F254" s="9" t="s">
        <v>14</v>
      </c>
      <c r="G254" s="10">
        <v>43823</v>
      </c>
      <c r="H254" s="38">
        <f>IF(G254&lt;&gt;"",G254,"")</f>
        <v>43823</v>
      </c>
      <c r="I254" s="30" t="s">
        <v>922</v>
      </c>
      <c r="J254" s="9" t="s">
        <v>112</v>
      </c>
      <c r="K254" s="9" t="s">
        <v>36</v>
      </c>
      <c r="L254" s="9" t="s">
        <v>30</v>
      </c>
      <c r="M254" s="9"/>
      <c r="N254" s="9" t="s">
        <v>42</v>
      </c>
      <c r="O254" s="17">
        <v>20</v>
      </c>
      <c r="P254" s="27"/>
    </row>
    <row r="255" spans="1:16" s="2" customFormat="1" ht="24.95" customHeight="1" x14ac:dyDescent="0.25">
      <c r="A255" s="13" t="s">
        <v>38</v>
      </c>
      <c r="B255" s="41"/>
      <c r="C255" s="19" t="s">
        <v>8</v>
      </c>
      <c r="D255" s="8" t="s">
        <v>1454</v>
      </c>
      <c r="E255" s="8">
        <f>VLOOKUP(F255,'Données Registre P-38'!$A$2:$B$19,2,0)</f>
        <v>1</v>
      </c>
      <c r="F255" s="9" t="s">
        <v>14</v>
      </c>
      <c r="G255" s="10">
        <v>43808</v>
      </c>
      <c r="H255" s="38">
        <f>IF(G255&lt;&gt;"",G255,"")</f>
        <v>43808</v>
      </c>
      <c r="I255" s="30" t="s">
        <v>1455</v>
      </c>
      <c r="J255" s="9" t="s">
        <v>28</v>
      </c>
      <c r="K255" s="9" t="s">
        <v>1314</v>
      </c>
      <c r="L255" s="9" t="s">
        <v>30</v>
      </c>
      <c r="M255" s="9"/>
      <c r="N255" s="9" t="s">
        <v>41</v>
      </c>
      <c r="O255" s="17">
        <v>9</v>
      </c>
      <c r="P255" s="27"/>
    </row>
    <row r="256" spans="1:16" s="2" customFormat="1" ht="24.95" customHeight="1" x14ac:dyDescent="0.25">
      <c r="A256" s="13" t="s">
        <v>38</v>
      </c>
      <c r="B256" s="41"/>
      <c r="C256" s="19" t="s">
        <v>8</v>
      </c>
      <c r="D256" s="8" t="s">
        <v>207</v>
      </c>
      <c r="E256" s="8">
        <f>VLOOKUP(F256,'Données Registre P-38'!$A$2:$B$19,2,0)</f>
        <v>1</v>
      </c>
      <c r="F256" s="9" t="s">
        <v>14</v>
      </c>
      <c r="G256" s="10">
        <v>43519</v>
      </c>
      <c r="H256" s="38">
        <f>IF(G256&lt;&gt;"",G256,"")</f>
        <v>43519</v>
      </c>
      <c r="I256" s="30" t="s">
        <v>208</v>
      </c>
      <c r="J256" s="9" t="s">
        <v>26</v>
      </c>
      <c r="K256" s="9" t="s">
        <v>44</v>
      </c>
      <c r="L256" s="9" t="s">
        <v>29</v>
      </c>
      <c r="M256" s="9">
        <v>37</v>
      </c>
      <c r="N256" s="9" t="s">
        <v>41</v>
      </c>
      <c r="O256" s="17">
        <v>34</v>
      </c>
      <c r="P256" s="27"/>
    </row>
    <row r="257" spans="1:16" s="2" customFormat="1" ht="24.95" customHeight="1" x14ac:dyDescent="0.25">
      <c r="A257" s="13" t="s">
        <v>38</v>
      </c>
      <c r="B257" s="41"/>
      <c r="C257" s="19" t="s">
        <v>8</v>
      </c>
      <c r="D257" s="8" t="s">
        <v>258</v>
      </c>
      <c r="E257" s="8">
        <f>VLOOKUP(F257,'Données Registre P-38'!$A$2:$B$19,2,0)</f>
        <v>1</v>
      </c>
      <c r="F257" s="9" t="s">
        <v>14</v>
      </c>
      <c r="G257" s="10">
        <v>43524</v>
      </c>
      <c r="H257" s="38">
        <f>IF(G257&lt;&gt;"",G257,"")</f>
        <v>43524</v>
      </c>
      <c r="I257" s="30" t="s">
        <v>259</v>
      </c>
      <c r="J257" s="9" t="s">
        <v>111</v>
      </c>
      <c r="K257" s="9" t="s">
        <v>32</v>
      </c>
      <c r="L257" s="9" t="s">
        <v>29</v>
      </c>
      <c r="M257" s="9">
        <v>37</v>
      </c>
      <c r="N257" s="9" t="s">
        <v>42</v>
      </c>
      <c r="O257" s="17">
        <v>36</v>
      </c>
      <c r="P257" s="27"/>
    </row>
    <row r="258" spans="1:16" s="2" customFormat="1" ht="24.95" customHeight="1" x14ac:dyDescent="0.25">
      <c r="A258" s="13" t="s">
        <v>38</v>
      </c>
      <c r="B258" s="41"/>
      <c r="C258" s="19" t="s">
        <v>8</v>
      </c>
      <c r="D258" s="8" t="s">
        <v>1431</v>
      </c>
      <c r="E258" s="8">
        <f>VLOOKUP(F258,'Données Registre P-38'!$A$2:$B$19,2,0)</f>
        <v>1</v>
      </c>
      <c r="F258" s="9" t="s">
        <v>14</v>
      </c>
      <c r="G258" s="10">
        <v>43803</v>
      </c>
      <c r="H258" s="38">
        <f>IF(G258&lt;&gt;"",G258,"")</f>
        <v>43803</v>
      </c>
      <c r="I258" s="30" t="s">
        <v>575</v>
      </c>
      <c r="J258" s="9" t="s">
        <v>112</v>
      </c>
      <c r="K258" s="9" t="s">
        <v>33</v>
      </c>
      <c r="L258" s="9" t="s">
        <v>29</v>
      </c>
      <c r="M258" s="9">
        <v>26</v>
      </c>
      <c r="N258" s="9" t="s">
        <v>41</v>
      </c>
      <c r="O258" s="17">
        <v>25</v>
      </c>
      <c r="P258" s="27"/>
    </row>
    <row r="259" spans="1:16" s="2" customFormat="1" ht="24.95" customHeight="1" x14ac:dyDescent="0.25">
      <c r="A259" s="13" t="s">
        <v>38</v>
      </c>
      <c r="B259" s="41"/>
      <c r="C259" s="19" t="s">
        <v>8</v>
      </c>
      <c r="D259" s="8" t="s">
        <v>1428</v>
      </c>
      <c r="E259" s="8">
        <f>VLOOKUP(F259,'Données Registre P-38'!$A$2:$B$19,2,0)</f>
        <v>1</v>
      </c>
      <c r="F259" s="9" t="s">
        <v>14</v>
      </c>
      <c r="G259" s="10">
        <v>43802</v>
      </c>
      <c r="H259" s="38">
        <f>IF(G259&lt;&gt;"",G259,"")</f>
        <v>43802</v>
      </c>
      <c r="I259" s="30" t="s">
        <v>1429</v>
      </c>
      <c r="J259" s="9" t="s">
        <v>112</v>
      </c>
      <c r="K259" s="9" t="s">
        <v>36</v>
      </c>
      <c r="L259" s="9" t="s">
        <v>30</v>
      </c>
      <c r="M259" s="9"/>
      <c r="N259" s="9" t="s">
        <v>42</v>
      </c>
      <c r="O259" s="17">
        <v>26</v>
      </c>
      <c r="P259" s="27"/>
    </row>
    <row r="260" spans="1:16" s="2" customFormat="1" ht="24.95" customHeight="1" x14ac:dyDescent="0.25">
      <c r="A260" s="13" t="s">
        <v>38</v>
      </c>
      <c r="B260" s="41"/>
      <c r="C260" s="19" t="s">
        <v>8</v>
      </c>
      <c r="D260" s="8" t="s">
        <v>1423</v>
      </c>
      <c r="E260" s="8">
        <f>VLOOKUP(F260,'Données Registre P-38'!$A$2:$B$19,2,0)</f>
        <v>1</v>
      </c>
      <c r="F260" s="9" t="s">
        <v>14</v>
      </c>
      <c r="G260" s="10">
        <v>43800</v>
      </c>
      <c r="H260" s="38">
        <f>IF(G260&lt;&gt;"",G260,"")</f>
        <v>43800</v>
      </c>
      <c r="I260" s="30" t="s">
        <v>1424</v>
      </c>
      <c r="J260" s="9" t="s">
        <v>112</v>
      </c>
      <c r="K260" s="9" t="s">
        <v>36</v>
      </c>
      <c r="L260" s="9" t="s">
        <v>30</v>
      </c>
      <c r="M260" s="9"/>
      <c r="N260" s="9" t="s">
        <v>41</v>
      </c>
      <c r="O260" s="17">
        <v>18</v>
      </c>
      <c r="P260" s="27"/>
    </row>
    <row r="261" spans="1:16" s="2" customFormat="1" ht="24.95" customHeight="1" x14ac:dyDescent="0.25">
      <c r="A261" s="13" t="s">
        <v>38</v>
      </c>
      <c r="B261" s="41"/>
      <c r="C261" s="19" t="s">
        <v>8</v>
      </c>
      <c r="D261" s="8" t="s">
        <v>1406</v>
      </c>
      <c r="E261" s="8">
        <f>VLOOKUP(F261,'Données Registre P-38'!$A$2:$B$19,2,0)</f>
        <v>1</v>
      </c>
      <c r="F261" s="9" t="s">
        <v>14</v>
      </c>
      <c r="G261" s="10">
        <v>43797</v>
      </c>
      <c r="H261" s="38">
        <f>IF(G261&lt;&gt;"",G261,"")</f>
        <v>43797</v>
      </c>
      <c r="I261" s="30"/>
      <c r="J261" s="9" t="s">
        <v>28</v>
      </c>
      <c r="K261" s="9" t="s">
        <v>501</v>
      </c>
      <c r="L261" s="9" t="s">
        <v>30</v>
      </c>
      <c r="M261" s="9"/>
      <c r="N261" s="9" t="s">
        <v>42</v>
      </c>
      <c r="O261" s="17">
        <v>14</v>
      </c>
      <c r="P261" s="27"/>
    </row>
    <row r="262" spans="1:16" s="2" customFormat="1" ht="24.95" customHeight="1" x14ac:dyDescent="0.25">
      <c r="A262" s="13" t="s">
        <v>38</v>
      </c>
      <c r="B262" s="41"/>
      <c r="C262" s="19" t="s">
        <v>8</v>
      </c>
      <c r="D262" s="8" t="s">
        <v>1367</v>
      </c>
      <c r="E262" s="8">
        <f>VLOOKUP(F262,'Données Registre P-38'!$A$2:$B$19,2,0)</f>
        <v>1</v>
      </c>
      <c r="F262" s="9" t="s">
        <v>14</v>
      </c>
      <c r="G262" s="10">
        <v>43786</v>
      </c>
      <c r="H262" s="38">
        <f>IF(G262&lt;&gt;"",G262,"")</f>
        <v>43786</v>
      </c>
      <c r="I262" s="30" t="s">
        <v>366</v>
      </c>
      <c r="J262" s="9" t="s">
        <v>112</v>
      </c>
      <c r="K262" s="9" t="s">
        <v>36</v>
      </c>
      <c r="L262" s="9" t="s">
        <v>30</v>
      </c>
      <c r="M262" s="9"/>
      <c r="N262" s="9" t="s">
        <v>42</v>
      </c>
      <c r="O262" s="17">
        <v>57</v>
      </c>
      <c r="P262" s="27"/>
    </row>
    <row r="263" spans="1:16" s="2" customFormat="1" ht="24.95" customHeight="1" x14ac:dyDescent="0.25">
      <c r="A263" s="13" t="s">
        <v>38</v>
      </c>
      <c r="B263" s="41"/>
      <c r="C263" s="19" t="s">
        <v>8</v>
      </c>
      <c r="D263" s="8" t="s">
        <v>1360</v>
      </c>
      <c r="E263" s="8">
        <f>VLOOKUP(F263,'Données Registre P-38'!$A$2:$B$19,2,0)</f>
        <v>1</v>
      </c>
      <c r="F263" s="9" t="s">
        <v>14</v>
      </c>
      <c r="G263" s="10">
        <v>43783</v>
      </c>
      <c r="H263" s="38">
        <f>IF(G263&lt;&gt;"",G263,"")</f>
        <v>43783</v>
      </c>
      <c r="I263" s="30" t="s">
        <v>94</v>
      </c>
      <c r="J263" s="9" t="s">
        <v>112</v>
      </c>
      <c r="K263" s="9" t="s">
        <v>36</v>
      </c>
      <c r="L263" s="9" t="s">
        <v>30</v>
      </c>
      <c r="M263" s="9"/>
      <c r="N263" s="9" t="s">
        <v>42</v>
      </c>
      <c r="O263" s="17">
        <v>41</v>
      </c>
      <c r="P263" s="27"/>
    </row>
    <row r="264" spans="1:16" s="2" customFormat="1" ht="24.95" customHeight="1" x14ac:dyDescent="0.25">
      <c r="A264" s="13" t="s">
        <v>38</v>
      </c>
      <c r="B264" s="41"/>
      <c r="C264" s="19" t="s">
        <v>8</v>
      </c>
      <c r="D264" s="8" t="s">
        <v>281</v>
      </c>
      <c r="E264" s="8">
        <f>VLOOKUP(F264,'Données Registre P-38'!$A$2:$B$19,2,0)</f>
        <v>1</v>
      </c>
      <c r="F264" s="9" t="s">
        <v>14</v>
      </c>
      <c r="G264" s="10">
        <v>43533</v>
      </c>
      <c r="H264" s="38">
        <f>IF(G264&lt;&gt;"",G264,"")</f>
        <v>43533</v>
      </c>
      <c r="I264" s="30" t="s">
        <v>64</v>
      </c>
      <c r="J264" s="9"/>
      <c r="K264" s="9" t="s">
        <v>44</v>
      </c>
      <c r="L264" s="9" t="s">
        <v>29</v>
      </c>
      <c r="M264" s="9">
        <v>31</v>
      </c>
      <c r="N264" s="9" t="s">
        <v>41</v>
      </c>
      <c r="O264" s="17">
        <v>73</v>
      </c>
      <c r="P264" s="27"/>
    </row>
    <row r="265" spans="1:16" s="2" customFormat="1" ht="24.95" customHeight="1" x14ac:dyDescent="0.25">
      <c r="A265" s="13" t="s">
        <v>38</v>
      </c>
      <c r="B265" s="41"/>
      <c r="C265" s="19" t="s">
        <v>8</v>
      </c>
      <c r="D265" s="8" t="s">
        <v>1329</v>
      </c>
      <c r="E265" s="8">
        <f>VLOOKUP(F265,'Données Registre P-38'!$A$2:$B$19,2,0)</f>
        <v>1</v>
      </c>
      <c r="F265" s="9" t="s">
        <v>14</v>
      </c>
      <c r="G265" s="10">
        <v>43775</v>
      </c>
      <c r="H265" s="38">
        <f>IF(G265&lt;&gt;"",G265,"")</f>
        <v>43775</v>
      </c>
      <c r="I265" s="30" t="s">
        <v>156</v>
      </c>
      <c r="J265" s="9" t="s">
        <v>112</v>
      </c>
      <c r="K265" s="9" t="s">
        <v>33</v>
      </c>
      <c r="L265" s="9" t="s">
        <v>29</v>
      </c>
      <c r="M265" s="9">
        <v>46</v>
      </c>
      <c r="N265" s="9" t="s">
        <v>41</v>
      </c>
      <c r="O265" s="17">
        <v>23</v>
      </c>
      <c r="P265" s="27"/>
    </row>
    <row r="266" spans="1:16" s="2" customFormat="1" ht="24.95" customHeight="1" x14ac:dyDescent="0.25">
      <c r="A266" s="13" t="s">
        <v>38</v>
      </c>
      <c r="B266" s="41"/>
      <c r="C266" s="19" t="s">
        <v>8</v>
      </c>
      <c r="D266" s="8" t="s">
        <v>1291</v>
      </c>
      <c r="E266" s="8">
        <f>VLOOKUP(F266,'Données Registre P-38'!$A$2:$B$19,2,0)</f>
        <v>1</v>
      </c>
      <c r="F266" s="9" t="s">
        <v>14</v>
      </c>
      <c r="G266" s="10">
        <v>43763</v>
      </c>
      <c r="H266" s="38">
        <f>IF(G266&lt;&gt;"",G266,"")</f>
        <v>43763</v>
      </c>
      <c r="I266" s="30" t="s">
        <v>340</v>
      </c>
      <c r="J266" s="9" t="s">
        <v>112</v>
      </c>
      <c r="K266" s="9" t="s">
        <v>33</v>
      </c>
      <c r="L266" s="9" t="s">
        <v>29</v>
      </c>
      <c r="M266" s="9">
        <v>35</v>
      </c>
      <c r="N266" s="9" t="s">
        <v>41</v>
      </c>
      <c r="O266" s="17">
        <v>22</v>
      </c>
      <c r="P266" s="27"/>
    </row>
    <row r="267" spans="1:16" s="2" customFormat="1" ht="24.95" customHeight="1" x14ac:dyDescent="0.25">
      <c r="A267" s="13" t="s">
        <v>38</v>
      </c>
      <c r="B267" s="41"/>
      <c r="C267" s="19" t="s">
        <v>8</v>
      </c>
      <c r="D267" s="8" t="s">
        <v>392</v>
      </c>
      <c r="E267" s="8">
        <f>VLOOKUP(F267,'Données Registre P-38'!$A$2:$B$19,2,0)</f>
        <v>1</v>
      </c>
      <c r="F267" s="9" t="s">
        <v>14</v>
      </c>
      <c r="G267" s="10">
        <v>43560</v>
      </c>
      <c r="H267" s="38">
        <f>IF(G267&lt;&gt;"",G267,"")</f>
        <v>43560</v>
      </c>
      <c r="I267" s="30" t="s">
        <v>92</v>
      </c>
      <c r="J267" s="9" t="s">
        <v>112</v>
      </c>
      <c r="K267" s="9" t="s">
        <v>32</v>
      </c>
      <c r="L267" s="9" t="s">
        <v>29</v>
      </c>
      <c r="M267" s="9">
        <v>66</v>
      </c>
      <c r="N267" s="9" t="s">
        <v>42</v>
      </c>
      <c r="O267" s="17">
        <v>90</v>
      </c>
      <c r="P267" s="27"/>
    </row>
    <row r="268" spans="1:16" s="2" customFormat="1" ht="24.95" customHeight="1" x14ac:dyDescent="0.25">
      <c r="A268" s="13" t="s">
        <v>38</v>
      </c>
      <c r="B268" s="41"/>
      <c r="C268" s="19" t="s">
        <v>8</v>
      </c>
      <c r="D268" s="8" t="s">
        <v>1278</v>
      </c>
      <c r="E268" s="8">
        <f>VLOOKUP(F268,'Données Registre P-38'!$A$2:$B$19,2,0)</f>
        <v>1</v>
      </c>
      <c r="F268" s="9" t="s">
        <v>14</v>
      </c>
      <c r="G268" s="10">
        <v>43758</v>
      </c>
      <c r="H268" s="38">
        <f>IF(G268&lt;&gt;"",G268,"")</f>
        <v>43758</v>
      </c>
      <c r="I268" s="30" t="s">
        <v>78</v>
      </c>
      <c r="J268" s="9" t="s">
        <v>28</v>
      </c>
      <c r="K268" s="9" t="s">
        <v>501</v>
      </c>
      <c r="L268" s="9" t="s">
        <v>30</v>
      </c>
      <c r="M268" s="9"/>
      <c r="N268" s="9" t="s">
        <v>42</v>
      </c>
      <c r="O268" s="17">
        <v>16</v>
      </c>
      <c r="P268" s="27"/>
    </row>
    <row r="269" spans="1:16" s="2" customFormat="1" ht="24.95" customHeight="1" x14ac:dyDescent="0.25">
      <c r="A269" s="13" t="s">
        <v>38</v>
      </c>
      <c r="B269" s="41"/>
      <c r="C269" s="19" t="s">
        <v>8</v>
      </c>
      <c r="D269" s="8" t="s">
        <v>1271</v>
      </c>
      <c r="E269" s="8">
        <f>VLOOKUP(F269,'Données Registre P-38'!$A$2:$B$19,2,0)</f>
        <v>1</v>
      </c>
      <c r="F269" s="9" t="s">
        <v>14</v>
      </c>
      <c r="G269" s="10">
        <v>43758</v>
      </c>
      <c r="H269" s="38">
        <f>IF(G269&lt;&gt;"",G269,"")</f>
        <v>43758</v>
      </c>
      <c r="I269" s="30" t="s">
        <v>156</v>
      </c>
      <c r="J269" s="9" t="s">
        <v>28</v>
      </c>
      <c r="K269" s="9" t="s">
        <v>36</v>
      </c>
      <c r="L269" s="9" t="s">
        <v>30</v>
      </c>
      <c r="M269" s="9"/>
      <c r="N269" s="9" t="s">
        <v>41</v>
      </c>
      <c r="O269" s="17">
        <v>87</v>
      </c>
      <c r="P269" s="27"/>
    </row>
    <row r="270" spans="1:16" s="2" customFormat="1" ht="24.95" customHeight="1" x14ac:dyDescent="0.25">
      <c r="A270" s="13" t="s">
        <v>38</v>
      </c>
      <c r="B270" s="41"/>
      <c r="C270" s="19" t="s">
        <v>8</v>
      </c>
      <c r="D270" s="8" t="s">
        <v>1272</v>
      </c>
      <c r="E270" s="8">
        <f>VLOOKUP(F270,'Données Registre P-38'!$A$2:$B$19,2,0)</f>
        <v>1</v>
      </c>
      <c r="F270" s="9" t="s">
        <v>14</v>
      </c>
      <c r="G270" s="10">
        <v>43758</v>
      </c>
      <c r="H270" s="38">
        <f>IF(G270&lt;&gt;"",G270,"")</f>
        <v>43758</v>
      </c>
      <c r="I270" s="30" t="s">
        <v>1273</v>
      </c>
      <c r="J270" s="9" t="s">
        <v>28</v>
      </c>
      <c r="K270" s="9" t="s">
        <v>37</v>
      </c>
      <c r="L270" s="9" t="s">
        <v>30</v>
      </c>
      <c r="M270" s="9"/>
      <c r="N270" s="9" t="s">
        <v>41</v>
      </c>
      <c r="O270" s="17">
        <v>12</v>
      </c>
      <c r="P270" s="27"/>
    </row>
    <row r="271" spans="1:16" s="2" customFormat="1" ht="24.95" customHeight="1" x14ac:dyDescent="0.25">
      <c r="A271" s="13" t="s">
        <v>38</v>
      </c>
      <c r="B271" s="41"/>
      <c r="C271" s="19" t="s">
        <v>8</v>
      </c>
      <c r="D271" s="8" t="s">
        <v>388</v>
      </c>
      <c r="E271" s="8">
        <f>VLOOKUP(F271,'Données Registre P-38'!$A$2:$B$19,2,0)</f>
        <v>1</v>
      </c>
      <c r="F271" s="9" t="s">
        <v>14</v>
      </c>
      <c r="G271" s="10">
        <v>43562</v>
      </c>
      <c r="H271" s="38">
        <f>IF(G271&lt;&gt;"",G271,"")</f>
        <v>43562</v>
      </c>
      <c r="I271" s="30" t="s">
        <v>389</v>
      </c>
      <c r="J271" s="9" t="s">
        <v>112</v>
      </c>
      <c r="K271" s="9" t="s">
        <v>32</v>
      </c>
      <c r="L271" s="9" t="s">
        <v>29</v>
      </c>
      <c r="M271" s="9">
        <v>43</v>
      </c>
      <c r="N271" s="9" t="s">
        <v>41</v>
      </c>
      <c r="O271" s="17">
        <v>41</v>
      </c>
      <c r="P271" s="27"/>
    </row>
    <row r="272" spans="1:16" s="2" customFormat="1" ht="24.95" customHeight="1" x14ac:dyDescent="0.25">
      <c r="A272" s="13" t="s">
        <v>38</v>
      </c>
      <c r="B272" s="41"/>
      <c r="C272" s="19" t="s">
        <v>8</v>
      </c>
      <c r="D272" s="8" t="s">
        <v>1241</v>
      </c>
      <c r="E272" s="8">
        <f>VLOOKUP(F272,'Données Registre P-38'!$A$2:$B$19,2,0)</f>
        <v>1</v>
      </c>
      <c r="F272" s="9" t="s">
        <v>14</v>
      </c>
      <c r="G272" s="10">
        <v>43748</v>
      </c>
      <c r="H272" s="38">
        <f>IF(G272&lt;&gt;"",G272,"")</f>
        <v>43748</v>
      </c>
      <c r="I272" s="30" t="s">
        <v>458</v>
      </c>
      <c r="J272" s="9" t="s">
        <v>112</v>
      </c>
      <c r="K272" s="9" t="s">
        <v>36</v>
      </c>
      <c r="L272" s="9" t="s">
        <v>30</v>
      </c>
      <c r="M272" s="9"/>
      <c r="N272" s="9" t="s">
        <v>41</v>
      </c>
      <c r="O272" s="17">
        <v>35</v>
      </c>
      <c r="P272" s="27"/>
    </row>
    <row r="273" spans="1:16" s="2" customFormat="1" ht="24.95" customHeight="1" x14ac:dyDescent="0.25">
      <c r="A273" s="13" t="s">
        <v>38</v>
      </c>
      <c r="B273" s="41"/>
      <c r="C273" s="19" t="s">
        <v>8</v>
      </c>
      <c r="D273" s="8" t="s">
        <v>1215</v>
      </c>
      <c r="E273" s="8">
        <f>VLOOKUP(F273,'Données Registre P-38'!$A$2:$B$19,2,0)</f>
        <v>1</v>
      </c>
      <c r="F273" s="9" t="s">
        <v>14</v>
      </c>
      <c r="G273" s="10">
        <v>43737</v>
      </c>
      <c r="H273" s="38">
        <f>IF(G273&lt;&gt;"",G273,"")</f>
        <v>43737</v>
      </c>
      <c r="I273" s="30" t="s">
        <v>1131</v>
      </c>
      <c r="J273" s="9" t="s">
        <v>112</v>
      </c>
      <c r="K273" s="9" t="s">
        <v>33</v>
      </c>
      <c r="L273" s="9" t="s">
        <v>29</v>
      </c>
      <c r="M273" s="9">
        <v>28</v>
      </c>
      <c r="N273" s="9" t="s">
        <v>41</v>
      </c>
      <c r="O273" s="17">
        <v>61</v>
      </c>
      <c r="P273" s="27"/>
    </row>
    <row r="274" spans="1:16" s="2" customFormat="1" ht="24.95" customHeight="1" x14ac:dyDescent="0.25">
      <c r="A274" s="13" t="s">
        <v>38</v>
      </c>
      <c r="B274" s="41"/>
      <c r="C274" s="19" t="s">
        <v>8</v>
      </c>
      <c r="D274" s="8" t="s">
        <v>1210</v>
      </c>
      <c r="E274" s="8">
        <f>VLOOKUP(F274,'Données Registre P-38'!$A$2:$B$19,2,0)</f>
        <v>1</v>
      </c>
      <c r="F274" s="9" t="s">
        <v>14</v>
      </c>
      <c r="G274" s="10">
        <v>43737</v>
      </c>
      <c r="H274" s="38">
        <f>IF(G274&lt;&gt;"",G274,"")</f>
        <v>43737</v>
      </c>
      <c r="I274" s="30" t="s">
        <v>898</v>
      </c>
      <c r="J274" s="9" t="s">
        <v>112</v>
      </c>
      <c r="K274" s="9" t="s">
        <v>37</v>
      </c>
      <c r="L274" s="9" t="s">
        <v>30</v>
      </c>
      <c r="M274" s="9"/>
      <c r="N274" s="9" t="s">
        <v>41</v>
      </c>
      <c r="O274" s="17">
        <v>46</v>
      </c>
      <c r="P274" s="27"/>
    </row>
    <row r="275" spans="1:16" s="2" customFormat="1" ht="24.95" customHeight="1" x14ac:dyDescent="0.25">
      <c r="A275" s="13" t="s">
        <v>38</v>
      </c>
      <c r="B275" s="41"/>
      <c r="C275" s="19" t="s">
        <v>8</v>
      </c>
      <c r="D275" s="8" t="s">
        <v>461</v>
      </c>
      <c r="E275" s="8">
        <f>VLOOKUP(F275,'Données Registre P-38'!$A$2:$B$19,2,0)</f>
        <v>1</v>
      </c>
      <c r="F275" s="9" t="s">
        <v>14</v>
      </c>
      <c r="G275" s="10">
        <v>43570</v>
      </c>
      <c r="H275" s="38">
        <f>IF(G275&lt;&gt;"",G275,"")</f>
        <v>43570</v>
      </c>
      <c r="I275" s="30" t="s">
        <v>462</v>
      </c>
      <c r="J275" s="9"/>
      <c r="K275" s="9" t="s">
        <v>44</v>
      </c>
      <c r="L275" s="9" t="s">
        <v>29</v>
      </c>
      <c r="M275" s="9">
        <v>47</v>
      </c>
      <c r="N275" s="9" t="s">
        <v>42</v>
      </c>
      <c r="O275" s="17">
        <v>15</v>
      </c>
      <c r="P275" s="27"/>
    </row>
    <row r="276" spans="1:16" s="2" customFormat="1" ht="24.95" customHeight="1" x14ac:dyDescent="0.25">
      <c r="A276" s="13" t="s">
        <v>38</v>
      </c>
      <c r="B276" s="41"/>
      <c r="C276" s="19" t="s">
        <v>8</v>
      </c>
      <c r="D276" s="8" t="s">
        <v>1194</v>
      </c>
      <c r="E276" s="8">
        <f>VLOOKUP(F276,'Données Registre P-38'!$A$2:$B$19,2,0)</f>
        <v>1</v>
      </c>
      <c r="F276" s="9" t="s">
        <v>14</v>
      </c>
      <c r="G276" s="10">
        <v>43733</v>
      </c>
      <c r="H276" s="38">
        <f>IF(G276&lt;&gt;"",G276,"")</f>
        <v>43733</v>
      </c>
      <c r="I276" s="30" t="s">
        <v>257</v>
      </c>
      <c r="J276" s="9" t="s">
        <v>28</v>
      </c>
      <c r="K276" s="9" t="s">
        <v>36</v>
      </c>
      <c r="L276" s="9" t="s">
        <v>30</v>
      </c>
      <c r="M276" s="9"/>
      <c r="N276" s="9" t="s">
        <v>41</v>
      </c>
      <c r="O276" s="17">
        <v>17</v>
      </c>
      <c r="P276" s="27"/>
    </row>
    <row r="277" spans="1:16" s="2" customFormat="1" ht="24.95" customHeight="1" x14ac:dyDescent="0.25">
      <c r="A277" s="13" t="s">
        <v>38</v>
      </c>
      <c r="B277" s="41"/>
      <c r="C277" s="19" t="s">
        <v>8</v>
      </c>
      <c r="D277" s="8" t="s">
        <v>1194</v>
      </c>
      <c r="E277" s="8">
        <f>VLOOKUP(F277,'Données Registre P-38'!$A$2:$B$19,2,0)</f>
        <v>1</v>
      </c>
      <c r="F277" s="9" t="s">
        <v>14</v>
      </c>
      <c r="G277" s="10">
        <v>43733</v>
      </c>
      <c r="H277" s="38">
        <f>IF(G277&lt;&gt;"",G277,"")</f>
        <v>43733</v>
      </c>
      <c r="I277" s="30" t="s">
        <v>257</v>
      </c>
      <c r="J277" s="9" t="s">
        <v>28</v>
      </c>
      <c r="K277" s="9" t="s">
        <v>36</v>
      </c>
      <c r="L277" s="9" t="s">
        <v>30</v>
      </c>
      <c r="M277" s="9"/>
      <c r="N277" s="9" t="s">
        <v>41</v>
      </c>
      <c r="O277" s="17">
        <v>17</v>
      </c>
      <c r="P277" s="27"/>
    </row>
    <row r="278" spans="1:16" s="2" customFormat="1" ht="24.95" customHeight="1" x14ac:dyDescent="0.25">
      <c r="A278" s="13" t="s">
        <v>38</v>
      </c>
      <c r="B278" s="41"/>
      <c r="C278" s="19" t="s">
        <v>8</v>
      </c>
      <c r="D278" s="8" t="s">
        <v>542</v>
      </c>
      <c r="E278" s="8">
        <f>VLOOKUP(F278,'Données Registre P-38'!$A$2:$B$19,2,0)</f>
        <v>1</v>
      </c>
      <c r="F278" s="9" t="s">
        <v>14</v>
      </c>
      <c r="G278" s="10">
        <v>43588</v>
      </c>
      <c r="H278" s="38">
        <f>IF(G278&lt;&gt;"",G278,"")</f>
        <v>43588</v>
      </c>
      <c r="I278" s="30" t="s">
        <v>246</v>
      </c>
      <c r="J278" s="9"/>
      <c r="K278" s="9" t="s">
        <v>44</v>
      </c>
      <c r="L278" s="9" t="s">
        <v>29</v>
      </c>
      <c r="M278" s="9">
        <v>14</v>
      </c>
      <c r="N278" s="9" t="s">
        <v>42</v>
      </c>
      <c r="O278" s="17">
        <v>35</v>
      </c>
      <c r="P278" s="27"/>
    </row>
    <row r="279" spans="1:16" s="2" customFormat="1" ht="24.95" customHeight="1" x14ac:dyDescent="0.25">
      <c r="A279" s="13" t="s">
        <v>38</v>
      </c>
      <c r="B279" s="41"/>
      <c r="C279" s="19" t="s">
        <v>8</v>
      </c>
      <c r="D279" s="8" t="s">
        <v>1126</v>
      </c>
      <c r="E279" s="8">
        <f>VLOOKUP(F279,'Données Registre P-38'!$A$2:$B$19,2,0)</f>
        <v>1</v>
      </c>
      <c r="F279" s="9" t="s">
        <v>14</v>
      </c>
      <c r="G279" s="10">
        <v>43715</v>
      </c>
      <c r="H279" s="38">
        <f>IF(G279&lt;&gt;"",G279,"")</f>
        <v>43715</v>
      </c>
      <c r="I279" s="30" t="s">
        <v>1127</v>
      </c>
      <c r="J279" s="9" t="s">
        <v>112</v>
      </c>
      <c r="K279" s="9"/>
      <c r="L279" s="9"/>
      <c r="M279" s="9"/>
      <c r="N279" s="9" t="s">
        <v>42</v>
      </c>
      <c r="O279" s="17">
        <v>31</v>
      </c>
      <c r="P279" s="27"/>
    </row>
    <row r="280" spans="1:16" s="2" customFormat="1" ht="24.95" customHeight="1" x14ac:dyDescent="0.25">
      <c r="A280" s="13" t="s">
        <v>38</v>
      </c>
      <c r="B280" s="41"/>
      <c r="C280" s="19" t="s">
        <v>8</v>
      </c>
      <c r="D280" s="8" t="s">
        <v>1114</v>
      </c>
      <c r="E280" s="8">
        <f>VLOOKUP(F280,'Données Registre P-38'!$A$2:$B$19,2,0)</f>
        <v>1</v>
      </c>
      <c r="F280" s="9" t="s">
        <v>14</v>
      </c>
      <c r="G280" s="10">
        <v>43713</v>
      </c>
      <c r="H280" s="38">
        <f>IF(G280&lt;&gt;"",G280,"")</f>
        <v>43713</v>
      </c>
      <c r="I280" s="30" t="s">
        <v>1115</v>
      </c>
      <c r="J280" s="9" t="s">
        <v>112</v>
      </c>
      <c r="K280" s="9" t="s">
        <v>36</v>
      </c>
      <c r="L280" s="9" t="s">
        <v>30</v>
      </c>
      <c r="M280" s="9"/>
      <c r="N280" s="9" t="s">
        <v>41</v>
      </c>
      <c r="O280" s="17">
        <v>25</v>
      </c>
      <c r="P280" s="27"/>
    </row>
    <row r="281" spans="1:16" s="2" customFormat="1" ht="24.95" customHeight="1" x14ac:dyDescent="0.25">
      <c r="A281" s="13" t="s">
        <v>38</v>
      </c>
      <c r="B281" s="41"/>
      <c r="C281" s="19" t="s">
        <v>8</v>
      </c>
      <c r="D281" s="8" t="s">
        <v>1085</v>
      </c>
      <c r="E281" s="8">
        <f>VLOOKUP(F281,'Données Registre P-38'!$A$2:$B$19,2,0)</f>
        <v>1</v>
      </c>
      <c r="F281" s="9" t="s">
        <v>14</v>
      </c>
      <c r="G281" s="10">
        <v>43706</v>
      </c>
      <c r="H281" s="38">
        <f>IF(G281&lt;&gt;"",G281,"")</f>
        <v>43706</v>
      </c>
      <c r="I281" s="30" t="s">
        <v>1086</v>
      </c>
      <c r="J281" s="9" t="s">
        <v>112</v>
      </c>
      <c r="K281" s="9" t="s">
        <v>36</v>
      </c>
      <c r="L281" s="9" t="s">
        <v>30</v>
      </c>
      <c r="M281" s="9"/>
      <c r="N281" s="9" t="s">
        <v>42</v>
      </c>
      <c r="O281" s="17">
        <v>49</v>
      </c>
      <c r="P281" s="27"/>
    </row>
    <row r="282" spans="1:16" s="2" customFormat="1" ht="24.95" customHeight="1" x14ac:dyDescent="0.25">
      <c r="A282" s="13" t="s">
        <v>38</v>
      </c>
      <c r="B282" s="41"/>
      <c r="C282" s="19" t="s">
        <v>8</v>
      </c>
      <c r="D282" s="8" t="s">
        <v>1081</v>
      </c>
      <c r="E282" s="8">
        <f>VLOOKUP(F282,'Données Registre P-38'!$A$2:$B$19,2,0)</f>
        <v>1</v>
      </c>
      <c r="F282" s="9" t="s">
        <v>14</v>
      </c>
      <c r="G282" s="10">
        <v>43705</v>
      </c>
      <c r="H282" s="38">
        <f>IF(G282&lt;&gt;"",G282,"")</f>
        <v>43705</v>
      </c>
      <c r="I282" s="30" t="s">
        <v>1082</v>
      </c>
      <c r="J282" s="9" t="s">
        <v>112</v>
      </c>
      <c r="K282" s="9" t="s">
        <v>36</v>
      </c>
      <c r="L282" s="9" t="s">
        <v>30</v>
      </c>
      <c r="M282" s="9"/>
      <c r="N282" s="9" t="s">
        <v>41</v>
      </c>
      <c r="O282" s="17">
        <v>26</v>
      </c>
      <c r="P282" s="27"/>
    </row>
    <row r="283" spans="1:16" s="2" customFormat="1" ht="24.95" customHeight="1" x14ac:dyDescent="0.25">
      <c r="A283" s="13" t="s">
        <v>38</v>
      </c>
      <c r="B283" s="41"/>
      <c r="C283" s="19" t="s">
        <v>8</v>
      </c>
      <c r="D283" s="8" t="s">
        <v>1071</v>
      </c>
      <c r="E283" s="8">
        <f>VLOOKUP(F283,'Données Registre P-38'!$A$2:$B$19,2,0)</f>
        <v>1</v>
      </c>
      <c r="F283" s="9" t="s">
        <v>14</v>
      </c>
      <c r="G283" s="10">
        <v>43703</v>
      </c>
      <c r="H283" s="38">
        <f>IF(G283&lt;&gt;"",G283,"")</f>
        <v>43703</v>
      </c>
      <c r="I283" s="30" t="s">
        <v>92</v>
      </c>
      <c r="J283" s="9" t="s">
        <v>112</v>
      </c>
      <c r="K283" s="9" t="s">
        <v>37</v>
      </c>
      <c r="L283" s="9"/>
      <c r="M283" s="9"/>
      <c r="N283" s="9" t="s">
        <v>42</v>
      </c>
      <c r="O283" s="17">
        <v>26</v>
      </c>
      <c r="P283" s="27"/>
    </row>
    <row r="284" spans="1:16" s="2" customFormat="1" ht="24.95" customHeight="1" x14ac:dyDescent="0.25">
      <c r="A284" s="13" t="s">
        <v>38</v>
      </c>
      <c r="B284" s="41"/>
      <c r="C284" s="19" t="s">
        <v>8</v>
      </c>
      <c r="D284" s="8" t="s">
        <v>1064</v>
      </c>
      <c r="E284" s="8">
        <f>VLOOKUP(F284,'Données Registre P-38'!$A$2:$B$19,2,0)</f>
        <v>1</v>
      </c>
      <c r="F284" s="9" t="s">
        <v>14</v>
      </c>
      <c r="G284" s="10">
        <v>43701</v>
      </c>
      <c r="H284" s="38">
        <f>IF(G284&lt;&gt;"",G284,"")</f>
        <v>43701</v>
      </c>
      <c r="I284" s="30" t="s">
        <v>906</v>
      </c>
      <c r="J284" s="9"/>
      <c r="K284" s="9" t="s">
        <v>37</v>
      </c>
      <c r="L284" s="9" t="s">
        <v>29</v>
      </c>
      <c r="M284" s="9"/>
      <c r="N284" s="9" t="s">
        <v>41</v>
      </c>
      <c r="O284" s="17">
        <v>61</v>
      </c>
      <c r="P284" s="27"/>
    </row>
    <row r="285" spans="1:16" s="2" customFormat="1" ht="24.95" customHeight="1" x14ac:dyDescent="0.25">
      <c r="A285" s="13" t="s">
        <v>38</v>
      </c>
      <c r="B285" s="41"/>
      <c r="C285" s="19" t="s">
        <v>8</v>
      </c>
      <c r="D285" s="8" t="s">
        <v>1047</v>
      </c>
      <c r="E285" s="8">
        <f>VLOOKUP(F285,'Données Registre P-38'!$A$2:$B$19,2,0)</f>
        <v>1</v>
      </c>
      <c r="F285" s="9" t="s">
        <v>14</v>
      </c>
      <c r="G285" s="10">
        <v>43698</v>
      </c>
      <c r="H285" s="38">
        <f>IF(G285&lt;&gt;"",G285,"")</f>
        <v>43698</v>
      </c>
      <c r="I285" s="30" t="s">
        <v>1048</v>
      </c>
      <c r="J285" s="9" t="s">
        <v>28</v>
      </c>
      <c r="K285" s="9" t="s">
        <v>37</v>
      </c>
      <c r="L285" s="9" t="s">
        <v>30</v>
      </c>
      <c r="M285" s="9"/>
      <c r="N285" s="9" t="s">
        <v>42</v>
      </c>
      <c r="O285" s="17">
        <v>13</v>
      </c>
      <c r="P285" s="27"/>
    </row>
    <row r="286" spans="1:16" s="2" customFormat="1" ht="24.95" customHeight="1" x14ac:dyDescent="0.25">
      <c r="A286" s="13" t="s">
        <v>38</v>
      </c>
      <c r="B286" s="41"/>
      <c r="C286" s="19" t="s">
        <v>8</v>
      </c>
      <c r="D286" s="8" t="s">
        <v>1026</v>
      </c>
      <c r="E286" s="8">
        <f>VLOOKUP(F286,'Données Registre P-38'!$A$2:$B$19,2,0)</f>
        <v>1</v>
      </c>
      <c r="F286" s="9" t="s">
        <v>14</v>
      </c>
      <c r="G286" s="10">
        <v>43695</v>
      </c>
      <c r="H286" s="38">
        <f>IF(G286&lt;&gt;"",G286,"")</f>
        <v>43695</v>
      </c>
      <c r="I286" s="30" t="s">
        <v>1027</v>
      </c>
      <c r="J286" s="9" t="s">
        <v>28</v>
      </c>
      <c r="K286" s="9" t="s">
        <v>36</v>
      </c>
      <c r="L286" s="9" t="s">
        <v>30</v>
      </c>
      <c r="M286" s="9"/>
      <c r="N286" s="9" t="s">
        <v>41</v>
      </c>
      <c r="O286" s="17">
        <v>17</v>
      </c>
      <c r="P286" s="27"/>
    </row>
    <row r="287" spans="1:16" s="2" customFormat="1" ht="24.95" customHeight="1" x14ac:dyDescent="0.25">
      <c r="A287" s="13" t="s">
        <v>38</v>
      </c>
      <c r="B287" s="41"/>
      <c r="C287" s="19" t="s">
        <v>8</v>
      </c>
      <c r="D287" s="8" t="s">
        <v>1031</v>
      </c>
      <c r="E287" s="8">
        <f>VLOOKUP(F287,'Données Registre P-38'!$A$2:$B$19,2,0)</f>
        <v>1</v>
      </c>
      <c r="F287" s="9" t="s">
        <v>14</v>
      </c>
      <c r="G287" s="10">
        <v>43695</v>
      </c>
      <c r="H287" s="38">
        <f>IF(G287&lt;&gt;"",G287,"")</f>
        <v>43695</v>
      </c>
      <c r="I287" s="30" t="s">
        <v>1032</v>
      </c>
      <c r="J287" s="9" t="s">
        <v>112</v>
      </c>
      <c r="K287" s="9" t="s">
        <v>37</v>
      </c>
      <c r="L287" s="9" t="s">
        <v>30</v>
      </c>
      <c r="M287" s="9"/>
      <c r="N287" s="9" t="s">
        <v>41</v>
      </c>
      <c r="O287" s="17">
        <v>23</v>
      </c>
      <c r="P287" s="27"/>
    </row>
    <row r="288" spans="1:16" s="2" customFormat="1" ht="24.95" customHeight="1" x14ac:dyDescent="0.25">
      <c r="A288" s="13" t="s">
        <v>38</v>
      </c>
      <c r="B288" s="41"/>
      <c r="C288" s="19" t="s">
        <v>8</v>
      </c>
      <c r="D288" s="8" t="s">
        <v>994</v>
      </c>
      <c r="E288" s="8">
        <f>VLOOKUP(F288,'Données Registre P-38'!$A$2:$B$19,2,0)</f>
        <v>1</v>
      </c>
      <c r="F288" s="9" t="s">
        <v>14</v>
      </c>
      <c r="G288" s="10">
        <v>43687</v>
      </c>
      <c r="H288" s="38">
        <f>IF(G288&lt;&gt;"",G288,"")</f>
        <v>43687</v>
      </c>
      <c r="I288" s="30" t="s">
        <v>993</v>
      </c>
      <c r="J288" s="9" t="s">
        <v>112</v>
      </c>
      <c r="K288" s="9" t="s">
        <v>36</v>
      </c>
      <c r="L288" s="9" t="s">
        <v>30</v>
      </c>
      <c r="M288" s="9"/>
      <c r="N288" s="9" t="s">
        <v>41</v>
      </c>
      <c r="O288" s="17">
        <v>32</v>
      </c>
      <c r="P288" s="27"/>
    </row>
    <row r="289" spans="1:16" s="2" customFormat="1" ht="24.95" customHeight="1" x14ac:dyDescent="0.25">
      <c r="A289" s="13" t="s">
        <v>38</v>
      </c>
      <c r="B289" s="41"/>
      <c r="C289" s="19" t="s">
        <v>8</v>
      </c>
      <c r="D289" s="8" t="s">
        <v>982</v>
      </c>
      <c r="E289" s="8">
        <f>VLOOKUP(F289,'Données Registre P-38'!$A$2:$B$19,2,0)</f>
        <v>1</v>
      </c>
      <c r="F289" s="9" t="s">
        <v>14</v>
      </c>
      <c r="G289" s="10">
        <v>43684</v>
      </c>
      <c r="H289" s="38">
        <f>IF(G289&lt;&gt;"",G289,"")</f>
        <v>43684</v>
      </c>
      <c r="I289" s="30" t="s">
        <v>116</v>
      </c>
      <c r="J289" s="9" t="s">
        <v>112</v>
      </c>
      <c r="K289" s="9" t="s">
        <v>37</v>
      </c>
      <c r="L289" s="9" t="s">
        <v>30</v>
      </c>
      <c r="M289" s="9"/>
      <c r="N289" s="9" t="s">
        <v>41</v>
      </c>
      <c r="O289" s="17">
        <v>36</v>
      </c>
      <c r="P289" s="27"/>
    </row>
    <row r="290" spans="1:16" s="2" customFormat="1" ht="24.95" customHeight="1" x14ac:dyDescent="0.25">
      <c r="A290" s="13" t="s">
        <v>38</v>
      </c>
      <c r="B290" s="41"/>
      <c r="C290" s="19" t="s">
        <v>8</v>
      </c>
      <c r="D290" s="8" t="s">
        <v>736</v>
      </c>
      <c r="E290" s="8">
        <f>VLOOKUP(F290,'Données Registre P-38'!$A$2:$B$19,2,0)</f>
        <v>1</v>
      </c>
      <c r="F290" s="9" t="s">
        <v>14</v>
      </c>
      <c r="G290" s="10">
        <v>43631</v>
      </c>
      <c r="H290" s="38">
        <f>IF(G290&lt;&gt;"",G290,"")</f>
        <v>43631</v>
      </c>
      <c r="I290" s="30" t="s">
        <v>737</v>
      </c>
      <c r="J290" s="9"/>
      <c r="K290" s="9" t="s">
        <v>32</v>
      </c>
      <c r="L290" s="9" t="s">
        <v>29</v>
      </c>
      <c r="M290" s="9" t="s">
        <v>76</v>
      </c>
      <c r="N290" s="9" t="s">
        <v>42</v>
      </c>
      <c r="O290" s="17">
        <v>31</v>
      </c>
      <c r="P290" s="27"/>
    </row>
    <row r="291" spans="1:16" s="2" customFormat="1" ht="24.95" customHeight="1" x14ac:dyDescent="0.25">
      <c r="A291" s="13" t="s">
        <v>38</v>
      </c>
      <c r="B291" s="41"/>
      <c r="C291" s="19" t="s">
        <v>8</v>
      </c>
      <c r="D291" s="8" t="s">
        <v>754</v>
      </c>
      <c r="E291" s="8">
        <f>VLOOKUP(F291,'Données Registre P-38'!$A$2:$B$19,2,0)</f>
        <v>1</v>
      </c>
      <c r="F291" s="9" t="s">
        <v>14</v>
      </c>
      <c r="G291" s="10">
        <v>43637</v>
      </c>
      <c r="H291" s="38">
        <f>IF(G291&lt;&gt;"",G291,"")</f>
        <v>43637</v>
      </c>
      <c r="I291" s="30" t="s">
        <v>350</v>
      </c>
      <c r="J291" s="9"/>
      <c r="K291" s="9" t="s">
        <v>32</v>
      </c>
      <c r="L291" s="9" t="s">
        <v>29</v>
      </c>
      <c r="M291" s="9">
        <v>20</v>
      </c>
      <c r="N291" s="9" t="s">
        <v>41</v>
      </c>
      <c r="O291" s="17">
        <v>19</v>
      </c>
      <c r="P291" s="27"/>
    </row>
    <row r="292" spans="1:16" s="2" customFormat="1" ht="24.95" customHeight="1" x14ac:dyDescent="0.25">
      <c r="A292" s="13" t="s">
        <v>38</v>
      </c>
      <c r="B292" s="41"/>
      <c r="C292" s="19" t="s">
        <v>8</v>
      </c>
      <c r="D292" s="8" t="s">
        <v>949</v>
      </c>
      <c r="E292" s="8">
        <f>VLOOKUP(F292,'Données Registre P-38'!$A$2:$B$19,2,0)</f>
        <v>1</v>
      </c>
      <c r="F292" s="9" t="s">
        <v>14</v>
      </c>
      <c r="G292" s="10">
        <v>43678</v>
      </c>
      <c r="H292" s="38">
        <f>IF(G292&lt;&gt;"",G292,"")</f>
        <v>43678</v>
      </c>
      <c r="I292" s="30" t="s">
        <v>950</v>
      </c>
      <c r="J292" s="9"/>
      <c r="K292" s="9" t="s">
        <v>36</v>
      </c>
      <c r="L292" s="9" t="s">
        <v>30</v>
      </c>
      <c r="M292" s="9"/>
      <c r="N292" s="9" t="s">
        <v>41</v>
      </c>
      <c r="O292" s="17">
        <v>42</v>
      </c>
      <c r="P292" s="27"/>
    </row>
    <row r="293" spans="1:16" s="2" customFormat="1" ht="24.95" customHeight="1" x14ac:dyDescent="0.25">
      <c r="A293" s="13" t="s">
        <v>38</v>
      </c>
      <c r="B293" s="41"/>
      <c r="C293" s="19" t="s">
        <v>8</v>
      </c>
      <c r="D293" s="8" t="s">
        <v>961</v>
      </c>
      <c r="E293" s="8">
        <f>VLOOKUP(F293,'Données Registre P-38'!$A$2:$B$19,2,0)</f>
        <v>1</v>
      </c>
      <c r="F293" s="9" t="s">
        <v>14</v>
      </c>
      <c r="G293" s="10">
        <v>43677</v>
      </c>
      <c r="H293" s="38">
        <f>IF(G293&lt;&gt;"",G293,"")</f>
        <v>43677</v>
      </c>
      <c r="I293" s="30" t="s">
        <v>145</v>
      </c>
      <c r="J293" s="9"/>
      <c r="K293" s="9" t="s">
        <v>35</v>
      </c>
      <c r="L293" s="9" t="s">
        <v>29</v>
      </c>
      <c r="M293" s="9"/>
      <c r="N293" s="9" t="s">
        <v>41</v>
      </c>
      <c r="O293" s="17">
        <v>86</v>
      </c>
      <c r="P293" s="27"/>
    </row>
    <row r="294" spans="1:16" s="2" customFormat="1" ht="24.95" customHeight="1" x14ac:dyDescent="0.25">
      <c r="A294" s="13" t="s">
        <v>38</v>
      </c>
      <c r="B294" s="41"/>
      <c r="C294" s="19" t="s">
        <v>8</v>
      </c>
      <c r="D294" s="8" t="s">
        <v>910</v>
      </c>
      <c r="E294" s="8">
        <f>VLOOKUP(F294,'Données Registre P-38'!$A$2:$B$19,2,0)</f>
        <v>1</v>
      </c>
      <c r="F294" s="9" t="s">
        <v>14</v>
      </c>
      <c r="G294" s="10">
        <v>43669</v>
      </c>
      <c r="H294" s="38">
        <f>IF(G294&lt;&gt;"",G294,"")</f>
        <v>43669</v>
      </c>
      <c r="I294" s="30" t="s">
        <v>911</v>
      </c>
      <c r="J294" s="9" t="s">
        <v>28</v>
      </c>
      <c r="K294" s="9"/>
      <c r="L294" s="9" t="s">
        <v>30</v>
      </c>
      <c r="M294" s="9"/>
      <c r="N294" s="9" t="s">
        <v>42</v>
      </c>
      <c r="O294" s="17">
        <v>14</v>
      </c>
      <c r="P294" s="27"/>
    </row>
    <row r="295" spans="1:16" s="2" customFormat="1" ht="24.95" customHeight="1" x14ac:dyDescent="0.25">
      <c r="A295" s="13" t="s">
        <v>38</v>
      </c>
      <c r="B295" s="41"/>
      <c r="C295" s="19" t="s">
        <v>8</v>
      </c>
      <c r="D295" s="8" t="s">
        <v>910</v>
      </c>
      <c r="E295" s="8">
        <f>VLOOKUP(F295,'Données Registre P-38'!$A$2:$B$19,2,0)</f>
        <v>1</v>
      </c>
      <c r="F295" s="9" t="s">
        <v>14</v>
      </c>
      <c r="G295" s="10">
        <v>43669</v>
      </c>
      <c r="H295" s="38">
        <f>IF(G295&lt;&gt;"",G295,"")</f>
        <v>43669</v>
      </c>
      <c r="I295" s="30" t="s">
        <v>912</v>
      </c>
      <c r="J295" s="9" t="s">
        <v>112</v>
      </c>
      <c r="K295" s="9" t="s">
        <v>36</v>
      </c>
      <c r="L295" s="9" t="s">
        <v>30</v>
      </c>
      <c r="M295" s="9"/>
      <c r="N295" s="9" t="s">
        <v>41</v>
      </c>
      <c r="O295" s="17">
        <v>43</v>
      </c>
      <c r="P295" s="27"/>
    </row>
    <row r="296" spans="1:16" s="2" customFormat="1" ht="24.95" customHeight="1" x14ac:dyDescent="0.25">
      <c r="A296" s="13" t="s">
        <v>38</v>
      </c>
      <c r="B296" s="41"/>
      <c r="C296" s="19" t="s">
        <v>8</v>
      </c>
      <c r="D296" s="8" t="s">
        <v>903</v>
      </c>
      <c r="E296" s="8">
        <f>VLOOKUP(F296,'Données Registre P-38'!$A$2:$B$19,2,0)</f>
        <v>1</v>
      </c>
      <c r="F296" s="9" t="s">
        <v>14</v>
      </c>
      <c r="G296" s="10">
        <v>43668</v>
      </c>
      <c r="H296" s="38">
        <f>IF(G296&lt;&gt;"",G296,"")</f>
        <v>43668</v>
      </c>
      <c r="I296" s="30" t="s">
        <v>904</v>
      </c>
      <c r="J296" s="9"/>
      <c r="K296" s="9" t="s">
        <v>37</v>
      </c>
      <c r="L296" s="9" t="s">
        <v>30</v>
      </c>
      <c r="M296" s="9"/>
      <c r="N296" s="9" t="s">
        <v>42</v>
      </c>
      <c r="O296" s="17">
        <v>76</v>
      </c>
      <c r="P296" s="27"/>
    </row>
    <row r="297" spans="1:16" s="2" customFormat="1" ht="24.95" customHeight="1" x14ac:dyDescent="0.25">
      <c r="A297" s="13" t="s">
        <v>38</v>
      </c>
      <c r="B297" s="41"/>
      <c r="C297" s="19" t="s">
        <v>8</v>
      </c>
      <c r="D297" s="8" t="s">
        <v>907</v>
      </c>
      <c r="E297" s="8">
        <f>VLOOKUP(F297,'Données Registre P-38'!$A$2:$B$19,2,0)</f>
        <v>1</v>
      </c>
      <c r="F297" s="9" t="s">
        <v>14</v>
      </c>
      <c r="G297" s="10">
        <v>43668</v>
      </c>
      <c r="H297" s="38">
        <f>IF(G297&lt;&gt;"",G297,"")</f>
        <v>43668</v>
      </c>
      <c r="I297" s="30" t="s">
        <v>359</v>
      </c>
      <c r="J297" s="9" t="s">
        <v>112</v>
      </c>
      <c r="K297" s="9" t="s">
        <v>36</v>
      </c>
      <c r="L297" s="9" t="s">
        <v>29</v>
      </c>
      <c r="M297" s="9">
        <v>39</v>
      </c>
      <c r="N297" s="9" t="s">
        <v>41</v>
      </c>
      <c r="O297" s="17">
        <v>38</v>
      </c>
      <c r="P297" s="27"/>
    </row>
    <row r="298" spans="1:16" s="2" customFormat="1" ht="24.95" customHeight="1" x14ac:dyDescent="0.25">
      <c r="A298" s="13" t="s">
        <v>38</v>
      </c>
      <c r="B298" s="41"/>
      <c r="C298" s="19" t="s">
        <v>8</v>
      </c>
      <c r="D298" s="8" t="s">
        <v>901</v>
      </c>
      <c r="E298" s="8">
        <f>VLOOKUP(F298,'Données Registre P-38'!$A$2:$B$19,2,0)</f>
        <v>1</v>
      </c>
      <c r="F298" s="9" t="s">
        <v>14</v>
      </c>
      <c r="G298" s="10">
        <v>43667</v>
      </c>
      <c r="H298" s="38">
        <f>IF(G298&lt;&gt;"",G298,"")</f>
        <v>43667</v>
      </c>
      <c r="I298" s="30" t="s">
        <v>522</v>
      </c>
      <c r="J298" s="9" t="s">
        <v>112</v>
      </c>
      <c r="K298" s="9" t="s">
        <v>35</v>
      </c>
      <c r="L298" s="9" t="s">
        <v>29</v>
      </c>
      <c r="M298" s="9">
        <v>29</v>
      </c>
      <c r="N298" s="9" t="s">
        <v>41</v>
      </c>
      <c r="O298" s="17">
        <v>67</v>
      </c>
      <c r="P298" s="27"/>
    </row>
    <row r="299" spans="1:16" s="2" customFormat="1" ht="24.95" customHeight="1" x14ac:dyDescent="0.25">
      <c r="A299" s="13" t="s">
        <v>38</v>
      </c>
      <c r="B299" s="41"/>
      <c r="C299" s="19" t="s">
        <v>8</v>
      </c>
      <c r="D299" s="8" t="s">
        <v>902</v>
      </c>
      <c r="E299" s="8">
        <f>VLOOKUP(F299,'Données Registre P-38'!$A$2:$B$19,2,0)</f>
        <v>1</v>
      </c>
      <c r="F299" s="9" t="s">
        <v>14</v>
      </c>
      <c r="G299" s="10">
        <v>43667</v>
      </c>
      <c r="H299" s="38">
        <f>IF(G299&lt;&gt;"",G299,"")</f>
        <v>43667</v>
      </c>
      <c r="I299" s="30" t="s">
        <v>64</v>
      </c>
      <c r="J299" s="9" t="s">
        <v>112</v>
      </c>
      <c r="K299" s="9" t="s">
        <v>37</v>
      </c>
      <c r="L299" s="9" t="s">
        <v>30</v>
      </c>
      <c r="M299" s="9"/>
      <c r="N299" s="9" t="s">
        <v>41</v>
      </c>
      <c r="O299" s="17">
        <v>42</v>
      </c>
      <c r="P299" s="27"/>
    </row>
    <row r="300" spans="1:16" s="2" customFormat="1" ht="24.95" customHeight="1" x14ac:dyDescent="0.25">
      <c r="A300" s="13" t="s">
        <v>38</v>
      </c>
      <c r="B300" s="41"/>
      <c r="C300" s="19" t="s">
        <v>8</v>
      </c>
      <c r="D300" s="8" t="s">
        <v>894</v>
      </c>
      <c r="E300" s="8">
        <f>VLOOKUP(F300,'Données Registre P-38'!$A$2:$B$19,2,0)</f>
        <v>1</v>
      </c>
      <c r="F300" s="9" t="s">
        <v>14</v>
      </c>
      <c r="G300" s="10">
        <v>43665</v>
      </c>
      <c r="H300" s="38">
        <f>IF(G300&lt;&gt;"",G300,"")</f>
        <v>43665</v>
      </c>
      <c r="I300" s="30" t="s">
        <v>895</v>
      </c>
      <c r="J300" s="9" t="s">
        <v>112</v>
      </c>
      <c r="K300" s="9" t="s">
        <v>37</v>
      </c>
      <c r="L300" s="9" t="s">
        <v>30</v>
      </c>
      <c r="M300" s="9"/>
      <c r="N300" s="9" t="s">
        <v>42</v>
      </c>
      <c r="O300" s="17">
        <v>43</v>
      </c>
      <c r="P300" s="27"/>
    </row>
    <row r="301" spans="1:16" s="2" customFormat="1" ht="24.95" customHeight="1" x14ac:dyDescent="0.25">
      <c r="A301" s="13" t="s">
        <v>38</v>
      </c>
      <c r="B301" s="41"/>
      <c r="C301" s="19" t="s">
        <v>8</v>
      </c>
      <c r="D301" s="8" t="s">
        <v>877</v>
      </c>
      <c r="E301" s="8">
        <f>VLOOKUP(F301,'Données Registre P-38'!$A$2:$B$19,2,0)</f>
        <v>1</v>
      </c>
      <c r="F301" s="9" t="s">
        <v>14</v>
      </c>
      <c r="G301" s="10">
        <v>43663</v>
      </c>
      <c r="H301" s="38">
        <f>IF(G301&lt;&gt;"",G301,"")</f>
        <v>43663</v>
      </c>
      <c r="I301" s="30" t="s">
        <v>628</v>
      </c>
      <c r="J301" s="9" t="s">
        <v>112</v>
      </c>
      <c r="K301" s="9" t="s">
        <v>36</v>
      </c>
      <c r="L301" s="9" t="s">
        <v>30</v>
      </c>
      <c r="M301" s="9"/>
      <c r="N301" s="9" t="s">
        <v>42</v>
      </c>
      <c r="O301" s="17">
        <v>84</v>
      </c>
      <c r="P301" s="27"/>
    </row>
    <row r="302" spans="1:16" s="2" customFormat="1" ht="24.95" customHeight="1" x14ac:dyDescent="0.25">
      <c r="A302" s="13" t="s">
        <v>38</v>
      </c>
      <c r="B302" s="41"/>
      <c r="C302" s="19" t="s">
        <v>8</v>
      </c>
      <c r="D302" s="8" t="s">
        <v>872</v>
      </c>
      <c r="E302" s="8">
        <f>VLOOKUP(F302,'Données Registre P-38'!$A$2:$B$19,2,0)</f>
        <v>1</v>
      </c>
      <c r="F302" s="9" t="s">
        <v>14</v>
      </c>
      <c r="G302" s="10">
        <v>43662</v>
      </c>
      <c r="H302" s="38">
        <f>IF(G302&lt;&gt;"",G302,"")</f>
        <v>43662</v>
      </c>
      <c r="I302" s="30" t="s">
        <v>873</v>
      </c>
      <c r="J302" s="9"/>
      <c r="K302" s="9" t="s">
        <v>35</v>
      </c>
      <c r="L302" s="9" t="s">
        <v>29</v>
      </c>
      <c r="M302" s="9">
        <v>62</v>
      </c>
      <c r="N302" s="9" t="s">
        <v>42</v>
      </c>
      <c r="O302" s="17">
        <v>29</v>
      </c>
      <c r="P302" s="27"/>
    </row>
    <row r="303" spans="1:16" s="2" customFormat="1" ht="24.95" customHeight="1" x14ac:dyDescent="0.25">
      <c r="A303" s="13" t="s">
        <v>38</v>
      </c>
      <c r="B303" s="41"/>
      <c r="C303" s="19" t="s">
        <v>8</v>
      </c>
      <c r="D303" s="8" t="s">
        <v>854</v>
      </c>
      <c r="E303" s="8">
        <f>VLOOKUP(F303,'Données Registre P-38'!$A$2:$B$19,2,0)</f>
        <v>1</v>
      </c>
      <c r="F303" s="9" t="s">
        <v>14</v>
      </c>
      <c r="G303" s="10">
        <v>43658</v>
      </c>
      <c r="H303" s="38">
        <f>IF(G303&lt;&gt;"",G303,"")</f>
        <v>43658</v>
      </c>
      <c r="I303" s="30" t="s">
        <v>855</v>
      </c>
      <c r="J303" s="9" t="s">
        <v>112</v>
      </c>
      <c r="K303" s="9" t="s">
        <v>37</v>
      </c>
      <c r="L303" s="9" t="s">
        <v>30</v>
      </c>
      <c r="M303" s="9"/>
      <c r="N303" s="9" t="s">
        <v>41</v>
      </c>
      <c r="O303" s="17">
        <v>21</v>
      </c>
      <c r="P303" s="27"/>
    </row>
    <row r="304" spans="1:16" s="2" customFormat="1" ht="24.95" customHeight="1" x14ac:dyDescent="0.25">
      <c r="A304" s="13" t="s">
        <v>38</v>
      </c>
      <c r="B304" s="41"/>
      <c r="C304" s="19" t="s">
        <v>8</v>
      </c>
      <c r="D304" s="8" t="s">
        <v>816</v>
      </c>
      <c r="E304" s="8">
        <f>VLOOKUP(F304,'Données Registre P-38'!$A$2:$B$19,2,0)</f>
        <v>1</v>
      </c>
      <c r="F304" s="9" t="s">
        <v>14</v>
      </c>
      <c r="G304" s="10">
        <v>43651</v>
      </c>
      <c r="H304" s="38">
        <f>IF(G304&lt;&gt;"",G304,"")</f>
        <v>43651</v>
      </c>
      <c r="I304" s="30" t="s">
        <v>817</v>
      </c>
      <c r="J304" s="9" t="s">
        <v>112</v>
      </c>
      <c r="K304" s="9" t="s">
        <v>37</v>
      </c>
      <c r="L304" s="9" t="s">
        <v>30</v>
      </c>
      <c r="M304" s="9"/>
      <c r="N304" s="9" t="s">
        <v>41</v>
      </c>
      <c r="O304" s="17">
        <v>38</v>
      </c>
      <c r="P304" s="27"/>
    </row>
    <row r="305" spans="1:16" s="2" customFormat="1" ht="24.95" customHeight="1" x14ac:dyDescent="0.25">
      <c r="A305" s="13" t="s">
        <v>38</v>
      </c>
      <c r="B305" s="41"/>
      <c r="C305" s="19" t="s">
        <v>8</v>
      </c>
      <c r="D305" s="8" t="s">
        <v>805</v>
      </c>
      <c r="E305" s="8">
        <f>VLOOKUP(F305,'Données Registre P-38'!$A$2:$B$19,2,0)</f>
        <v>1</v>
      </c>
      <c r="F305" s="9" t="s">
        <v>14</v>
      </c>
      <c r="G305" s="10">
        <v>43648</v>
      </c>
      <c r="H305" s="38">
        <f>IF(G305&lt;&gt;"",G305,"")</f>
        <v>43648</v>
      </c>
      <c r="I305" s="30" t="s">
        <v>806</v>
      </c>
      <c r="J305" s="9" t="s">
        <v>112</v>
      </c>
      <c r="K305" s="9" t="s">
        <v>36</v>
      </c>
      <c r="L305" s="9" t="s">
        <v>30</v>
      </c>
      <c r="M305" s="9"/>
      <c r="N305" s="9" t="s">
        <v>42</v>
      </c>
      <c r="O305" s="17">
        <v>20</v>
      </c>
      <c r="P305" s="27"/>
    </row>
    <row r="306" spans="1:16" s="2" customFormat="1" ht="24.95" customHeight="1" x14ac:dyDescent="0.25">
      <c r="A306" s="13" t="s">
        <v>38</v>
      </c>
      <c r="B306" s="41"/>
      <c r="C306" s="19" t="s">
        <v>8</v>
      </c>
      <c r="D306" s="8" t="s">
        <v>914</v>
      </c>
      <c r="E306" s="8">
        <f>VLOOKUP(F306,'Données Registre P-38'!$A$2:$B$19,2,0)</f>
        <v>1</v>
      </c>
      <c r="F306" s="9" t="s">
        <v>14</v>
      </c>
      <c r="G306" s="10">
        <v>43670</v>
      </c>
      <c r="H306" s="38">
        <f>IF(G306&lt;&gt;"",G306,"")</f>
        <v>43670</v>
      </c>
      <c r="I306" s="30" t="s">
        <v>915</v>
      </c>
      <c r="J306" s="9"/>
      <c r="K306" s="9" t="s">
        <v>32</v>
      </c>
      <c r="L306" s="9" t="s">
        <v>29</v>
      </c>
      <c r="M306" s="9">
        <v>40</v>
      </c>
      <c r="N306" s="9" t="s">
        <v>42</v>
      </c>
      <c r="O306" s="17">
        <v>21</v>
      </c>
      <c r="P306" s="27"/>
    </row>
    <row r="307" spans="1:16" s="2" customFormat="1" ht="24.95" customHeight="1" x14ac:dyDescent="0.25">
      <c r="A307" s="13" t="s">
        <v>38</v>
      </c>
      <c r="B307" s="41"/>
      <c r="C307" s="19" t="s">
        <v>8</v>
      </c>
      <c r="D307" s="8" t="s">
        <v>778</v>
      </c>
      <c r="E307" s="8">
        <f>VLOOKUP(F307,'Données Registre P-38'!$A$2:$B$19,2,0)</f>
        <v>1</v>
      </c>
      <c r="F307" s="9" t="s">
        <v>14</v>
      </c>
      <c r="G307" s="10">
        <v>43642</v>
      </c>
      <c r="H307" s="38">
        <f>IF(G307&lt;&gt;"",G307,"")</f>
        <v>43642</v>
      </c>
      <c r="I307" s="30" t="s">
        <v>429</v>
      </c>
      <c r="J307" s="9" t="s">
        <v>112</v>
      </c>
      <c r="K307" s="9" t="s">
        <v>36</v>
      </c>
      <c r="L307" s="9" t="s">
        <v>30</v>
      </c>
      <c r="M307" s="9"/>
      <c r="N307" s="9" t="s">
        <v>42</v>
      </c>
      <c r="O307" s="17">
        <v>21</v>
      </c>
      <c r="P307" s="27"/>
    </row>
    <row r="308" spans="1:16" s="2" customFormat="1" ht="24.95" customHeight="1" x14ac:dyDescent="0.25">
      <c r="A308" s="13" t="s">
        <v>38</v>
      </c>
      <c r="B308" s="41"/>
      <c r="C308" s="19" t="s">
        <v>8</v>
      </c>
      <c r="D308" s="8" t="s">
        <v>770</v>
      </c>
      <c r="E308" s="8">
        <f>VLOOKUP(F308,'Données Registre P-38'!$A$2:$B$19,2,0)</f>
        <v>1</v>
      </c>
      <c r="F308" s="9" t="s">
        <v>14</v>
      </c>
      <c r="G308" s="10">
        <v>43640</v>
      </c>
      <c r="H308" s="38">
        <f>IF(G308&lt;&gt;"",G308,"")</f>
        <v>43640</v>
      </c>
      <c r="I308" s="30" t="s">
        <v>771</v>
      </c>
      <c r="J308" s="9" t="s">
        <v>112</v>
      </c>
      <c r="K308" s="9" t="s">
        <v>36</v>
      </c>
      <c r="L308" s="9" t="s">
        <v>30</v>
      </c>
      <c r="M308" s="9"/>
      <c r="N308" s="9" t="s">
        <v>41</v>
      </c>
      <c r="O308" s="17">
        <v>19</v>
      </c>
      <c r="P308" s="27"/>
    </row>
    <row r="309" spans="1:16" s="2" customFormat="1" ht="24.95" customHeight="1" x14ac:dyDescent="0.25">
      <c r="A309" s="13" t="s">
        <v>38</v>
      </c>
      <c r="B309" s="41"/>
      <c r="C309" s="19" t="s">
        <v>8</v>
      </c>
      <c r="D309" s="8" t="s">
        <v>970</v>
      </c>
      <c r="E309" s="8">
        <f>VLOOKUP(F309,'Données Registre P-38'!$A$2:$B$19,2,0)</f>
        <v>1</v>
      </c>
      <c r="F309" s="9" t="s">
        <v>14</v>
      </c>
      <c r="G309" s="10">
        <v>43682</v>
      </c>
      <c r="H309" s="38">
        <f>IF(G309&lt;&gt;"",G309,"")</f>
        <v>43682</v>
      </c>
      <c r="I309" s="30" t="s">
        <v>116</v>
      </c>
      <c r="J309" s="9"/>
      <c r="K309" s="9" t="s">
        <v>44</v>
      </c>
      <c r="L309" s="9" t="s">
        <v>29</v>
      </c>
      <c r="M309" s="9">
        <v>11</v>
      </c>
      <c r="N309" s="9" t="s">
        <v>41</v>
      </c>
      <c r="O309" s="17">
        <v>25</v>
      </c>
      <c r="P309" s="27"/>
    </row>
    <row r="310" spans="1:16" s="2" customFormat="1" ht="24.95" customHeight="1" x14ac:dyDescent="0.25">
      <c r="A310" s="13" t="s">
        <v>38</v>
      </c>
      <c r="B310" s="41"/>
      <c r="C310" s="19" t="s">
        <v>8</v>
      </c>
      <c r="D310" s="8" t="s">
        <v>991</v>
      </c>
      <c r="E310" s="8">
        <f>VLOOKUP(F310,'Données Registre P-38'!$A$2:$B$19,2,0)</f>
        <v>1</v>
      </c>
      <c r="F310" s="9" t="s">
        <v>14</v>
      </c>
      <c r="G310" s="10">
        <v>43686</v>
      </c>
      <c r="H310" s="38">
        <f>IF(G310&lt;&gt;"",G310,"")</f>
        <v>43686</v>
      </c>
      <c r="I310" s="30" t="s">
        <v>992</v>
      </c>
      <c r="J310" s="9"/>
      <c r="K310" s="9" t="s">
        <v>44</v>
      </c>
      <c r="L310" s="9" t="s">
        <v>29</v>
      </c>
      <c r="M310" s="9">
        <v>33</v>
      </c>
      <c r="N310" s="9" t="s">
        <v>42</v>
      </c>
      <c r="O310" s="17">
        <v>18</v>
      </c>
      <c r="P310" s="27"/>
    </row>
    <row r="311" spans="1:16" s="2" customFormat="1" ht="24.95" customHeight="1" x14ac:dyDescent="0.25">
      <c r="A311" s="13" t="s">
        <v>38</v>
      </c>
      <c r="B311" s="41"/>
      <c r="C311" s="19" t="s">
        <v>8</v>
      </c>
      <c r="D311" s="8" t="s">
        <v>731</v>
      </c>
      <c r="E311" s="8">
        <f>VLOOKUP(F311,'Données Registre P-38'!$A$2:$B$19,2,0)</f>
        <v>1</v>
      </c>
      <c r="F311" s="9" t="s">
        <v>14</v>
      </c>
      <c r="G311" s="10">
        <v>43629</v>
      </c>
      <c r="H311" s="38">
        <f>IF(G311&lt;&gt;"",G311,"")</f>
        <v>43629</v>
      </c>
      <c r="I311" s="30" t="s">
        <v>618</v>
      </c>
      <c r="J311" s="9" t="s">
        <v>112</v>
      </c>
      <c r="K311" s="9" t="s">
        <v>37</v>
      </c>
      <c r="L311" s="9" t="s">
        <v>30</v>
      </c>
      <c r="M311" s="9"/>
      <c r="N311" s="9" t="s">
        <v>41</v>
      </c>
      <c r="O311" s="17">
        <v>53</v>
      </c>
      <c r="P311" s="27"/>
    </row>
    <row r="312" spans="1:16" s="2" customFormat="1" ht="24.95" customHeight="1" x14ac:dyDescent="0.25">
      <c r="A312" s="13" t="s">
        <v>38</v>
      </c>
      <c r="B312" s="41"/>
      <c r="C312" s="19" t="s">
        <v>8</v>
      </c>
      <c r="D312" s="8" t="s">
        <v>698</v>
      </c>
      <c r="E312" s="8">
        <f>VLOOKUP(F312,'Données Registre P-38'!$A$2:$B$19,2,0)</f>
        <v>1</v>
      </c>
      <c r="F312" s="9" t="s">
        <v>14</v>
      </c>
      <c r="G312" s="10">
        <v>43620</v>
      </c>
      <c r="H312" s="38">
        <f>IF(G312&lt;&gt;"",G312,"")</f>
        <v>43620</v>
      </c>
      <c r="I312" s="30" t="s">
        <v>699</v>
      </c>
      <c r="J312" s="9"/>
      <c r="K312" s="9" t="s">
        <v>33</v>
      </c>
      <c r="L312" s="9" t="s">
        <v>29</v>
      </c>
      <c r="M312" s="9">
        <v>55</v>
      </c>
      <c r="N312" s="9" t="s">
        <v>41</v>
      </c>
      <c r="O312" s="17">
        <v>9</v>
      </c>
      <c r="P312" s="27"/>
    </row>
    <row r="313" spans="1:16" s="2" customFormat="1" ht="24.95" customHeight="1" x14ac:dyDescent="0.25">
      <c r="A313" s="13" t="s">
        <v>38</v>
      </c>
      <c r="B313" s="41"/>
      <c r="C313" s="19" t="s">
        <v>8</v>
      </c>
      <c r="D313" s="8" t="s">
        <v>680</v>
      </c>
      <c r="E313" s="8">
        <f>VLOOKUP(F313,'Données Registre P-38'!$A$2:$B$19,2,0)</f>
        <v>1</v>
      </c>
      <c r="F313" s="9" t="s">
        <v>14</v>
      </c>
      <c r="G313" s="10">
        <v>43617</v>
      </c>
      <c r="H313" s="38">
        <f>IF(G313&lt;&gt;"",G313,"")</f>
        <v>43617</v>
      </c>
      <c r="I313" s="30" t="s">
        <v>681</v>
      </c>
      <c r="J313" s="9" t="s">
        <v>112</v>
      </c>
      <c r="K313" s="9" t="s">
        <v>35</v>
      </c>
      <c r="L313" s="9" t="s">
        <v>29</v>
      </c>
      <c r="M313" s="9">
        <v>32</v>
      </c>
      <c r="N313" s="9" t="s">
        <v>41</v>
      </c>
      <c r="O313" s="17">
        <v>70</v>
      </c>
      <c r="P313" s="27"/>
    </row>
    <row r="314" spans="1:16" s="2" customFormat="1" ht="24.95" customHeight="1" x14ac:dyDescent="0.25">
      <c r="A314" s="13" t="s">
        <v>38</v>
      </c>
      <c r="B314" s="41"/>
      <c r="C314" s="19" t="s">
        <v>8</v>
      </c>
      <c r="D314" s="8" t="s">
        <v>1045</v>
      </c>
      <c r="E314" s="8">
        <f>VLOOKUP(F314,'Données Registre P-38'!$A$2:$B$19,2,0)</f>
        <v>1</v>
      </c>
      <c r="F314" s="9" t="s">
        <v>14</v>
      </c>
      <c r="G314" s="10">
        <v>43698</v>
      </c>
      <c r="H314" s="38">
        <f>IF(G314&lt;&gt;"",G314,"")</f>
        <v>43698</v>
      </c>
      <c r="I314" s="30" t="s">
        <v>1046</v>
      </c>
      <c r="J314" s="9" t="s">
        <v>111</v>
      </c>
      <c r="K314" s="9" t="s">
        <v>32</v>
      </c>
      <c r="L314" s="9" t="s">
        <v>29</v>
      </c>
      <c r="M314" s="9">
        <v>43</v>
      </c>
      <c r="N314" s="9" t="s">
        <v>41</v>
      </c>
      <c r="O314" s="17">
        <v>74</v>
      </c>
      <c r="P314" s="27"/>
    </row>
    <row r="315" spans="1:16" s="2" customFormat="1" ht="24.95" customHeight="1" x14ac:dyDescent="0.25">
      <c r="A315" s="13" t="s">
        <v>38</v>
      </c>
      <c r="B315" s="41"/>
      <c r="C315" s="19" t="s">
        <v>8</v>
      </c>
      <c r="D315" s="8" t="s">
        <v>610</v>
      </c>
      <c r="E315" s="8">
        <f>VLOOKUP(F315,'Données Registre P-38'!$A$2:$B$19,2,0)</f>
        <v>1</v>
      </c>
      <c r="F315" s="9" t="s">
        <v>14</v>
      </c>
      <c r="G315" s="10">
        <v>43604</v>
      </c>
      <c r="H315" s="38">
        <f>IF(G315&lt;&gt;"",G315,"")</f>
        <v>43604</v>
      </c>
      <c r="I315" s="30" t="s">
        <v>611</v>
      </c>
      <c r="J315" s="9"/>
      <c r="K315" s="9" t="s">
        <v>33</v>
      </c>
      <c r="L315" s="9" t="s">
        <v>29</v>
      </c>
      <c r="M315" s="9">
        <v>21</v>
      </c>
      <c r="N315" s="9" t="s">
        <v>41</v>
      </c>
      <c r="O315" s="17">
        <v>21</v>
      </c>
      <c r="P315" s="27"/>
    </row>
    <row r="316" spans="1:16" s="2" customFormat="1" ht="24.95" customHeight="1" x14ac:dyDescent="0.25">
      <c r="A316" s="13" t="s">
        <v>38</v>
      </c>
      <c r="B316" s="41"/>
      <c r="C316" s="19" t="s">
        <v>8</v>
      </c>
      <c r="D316" s="8" t="s">
        <v>590</v>
      </c>
      <c r="E316" s="8">
        <f>VLOOKUP(F316,'Données Registre P-38'!$A$2:$B$19,2,0)</f>
        <v>1</v>
      </c>
      <c r="F316" s="9" t="s">
        <v>14</v>
      </c>
      <c r="G316" s="10">
        <v>43599</v>
      </c>
      <c r="H316" s="38">
        <f>IF(G316&lt;&gt;"",G316,"")</f>
        <v>43599</v>
      </c>
      <c r="I316" s="30" t="s">
        <v>591</v>
      </c>
      <c r="J316" s="9" t="s">
        <v>28</v>
      </c>
      <c r="K316" s="9" t="s">
        <v>36</v>
      </c>
      <c r="L316" s="9" t="s">
        <v>30</v>
      </c>
      <c r="M316" s="9"/>
      <c r="N316" s="9" t="s">
        <v>42</v>
      </c>
      <c r="O316" s="17">
        <v>27</v>
      </c>
      <c r="P316" s="27"/>
    </row>
    <row r="317" spans="1:16" s="2" customFormat="1" ht="24.95" customHeight="1" x14ac:dyDescent="0.25">
      <c r="A317" s="13" t="s">
        <v>38</v>
      </c>
      <c r="B317" s="41"/>
      <c r="C317" s="19" t="s">
        <v>8</v>
      </c>
      <c r="D317" s="8" t="s">
        <v>578</v>
      </c>
      <c r="E317" s="8">
        <f>VLOOKUP(F317,'Données Registre P-38'!$A$2:$B$19,2,0)</f>
        <v>1</v>
      </c>
      <c r="F317" s="9" t="s">
        <v>14</v>
      </c>
      <c r="G317" s="10">
        <v>43597</v>
      </c>
      <c r="H317" s="38">
        <f>IF(G317&lt;&gt;"",G317,"")</f>
        <v>43597</v>
      </c>
      <c r="I317" s="30" t="s">
        <v>579</v>
      </c>
      <c r="J317" s="9" t="s">
        <v>112</v>
      </c>
      <c r="K317" s="9"/>
      <c r="L317" s="9" t="s">
        <v>29</v>
      </c>
      <c r="M317" s="9">
        <v>19</v>
      </c>
      <c r="N317" s="9" t="s">
        <v>42</v>
      </c>
      <c r="O317" s="17">
        <v>26</v>
      </c>
      <c r="P317" s="27"/>
    </row>
    <row r="318" spans="1:16" s="2" customFormat="1" ht="24.95" customHeight="1" x14ac:dyDescent="0.25">
      <c r="A318" s="13" t="s">
        <v>38</v>
      </c>
      <c r="B318" s="41"/>
      <c r="C318" s="19" t="s">
        <v>8</v>
      </c>
      <c r="D318" s="8" t="s">
        <v>557</v>
      </c>
      <c r="E318" s="8">
        <f>VLOOKUP(F318,'Données Registre P-38'!$A$2:$B$19,2,0)</f>
        <v>1</v>
      </c>
      <c r="F318" s="9" t="s">
        <v>14</v>
      </c>
      <c r="G318" s="10">
        <v>43593</v>
      </c>
      <c r="H318" s="38">
        <f>IF(G318&lt;&gt;"",G318,"")</f>
        <v>43593</v>
      </c>
      <c r="I318" s="30" t="s">
        <v>380</v>
      </c>
      <c r="J318" s="9"/>
      <c r="K318" s="9" t="s">
        <v>33</v>
      </c>
      <c r="L318" s="9" t="s">
        <v>29</v>
      </c>
      <c r="M318" s="9">
        <v>42</v>
      </c>
      <c r="N318" s="9" t="s">
        <v>41</v>
      </c>
      <c r="O318" s="17">
        <v>41</v>
      </c>
      <c r="P318" s="27"/>
    </row>
    <row r="319" spans="1:16" s="2" customFormat="1" ht="24.95" customHeight="1" x14ac:dyDescent="0.25">
      <c r="A319" s="13" t="s">
        <v>38</v>
      </c>
      <c r="B319" s="41"/>
      <c r="C319" s="19" t="s">
        <v>8</v>
      </c>
      <c r="D319" s="8" t="s">
        <v>554</v>
      </c>
      <c r="E319" s="8">
        <f>VLOOKUP(F319,'Données Registre P-38'!$A$2:$B$19,2,0)</f>
        <v>1</v>
      </c>
      <c r="F319" s="9" t="s">
        <v>14</v>
      </c>
      <c r="G319" s="10">
        <v>43590</v>
      </c>
      <c r="H319" s="38">
        <f>IF(G319&lt;&gt;"",G319,"")</f>
        <v>43590</v>
      </c>
      <c r="I319" s="30" t="s">
        <v>545</v>
      </c>
      <c r="J319" s="9"/>
      <c r="K319" s="9" t="s">
        <v>37</v>
      </c>
      <c r="L319" s="9" t="s">
        <v>29</v>
      </c>
      <c r="M319" s="9"/>
      <c r="N319" s="9" t="s">
        <v>42</v>
      </c>
      <c r="O319" s="17">
        <v>20</v>
      </c>
      <c r="P319" s="27"/>
    </row>
    <row r="320" spans="1:16" s="2" customFormat="1" ht="24.95" customHeight="1" x14ac:dyDescent="0.25">
      <c r="A320" s="13" t="s">
        <v>38</v>
      </c>
      <c r="B320" s="41"/>
      <c r="C320" s="19" t="s">
        <v>8</v>
      </c>
      <c r="D320" s="8" t="s">
        <v>550</v>
      </c>
      <c r="E320" s="8">
        <f>VLOOKUP(F320,'Données Registre P-38'!$A$2:$B$19,2,0)</f>
        <v>1</v>
      </c>
      <c r="F320" s="9" t="s">
        <v>14</v>
      </c>
      <c r="G320" s="10">
        <v>43590</v>
      </c>
      <c r="H320" s="38">
        <f>IF(G320&lt;&gt;"",G320,"")</f>
        <v>43590</v>
      </c>
      <c r="I320" s="30" t="s">
        <v>551</v>
      </c>
      <c r="J320" s="9" t="s">
        <v>112</v>
      </c>
      <c r="K320" s="9" t="s">
        <v>36</v>
      </c>
      <c r="L320" s="9" t="s">
        <v>30</v>
      </c>
      <c r="M320" s="9"/>
      <c r="N320" s="9" t="s">
        <v>41</v>
      </c>
      <c r="O320" s="17">
        <v>27</v>
      </c>
      <c r="P320" s="27"/>
    </row>
    <row r="321" spans="1:16" s="2" customFormat="1" ht="24.95" customHeight="1" x14ac:dyDescent="0.25">
      <c r="A321" s="13" t="s">
        <v>38</v>
      </c>
      <c r="B321" s="41"/>
      <c r="C321" s="19" t="s">
        <v>8</v>
      </c>
      <c r="D321" s="8" t="s">
        <v>516</v>
      </c>
      <c r="E321" s="8">
        <f>VLOOKUP(F321,'Données Registre P-38'!$A$2:$B$19,2,0)</f>
        <v>1</v>
      </c>
      <c r="F321" s="9" t="s">
        <v>14</v>
      </c>
      <c r="G321" s="10">
        <v>43582</v>
      </c>
      <c r="H321" s="38">
        <f>IF(G321&lt;&gt;"",G321,"")</f>
        <v>43582</v>
      </c>
      <c r="I321" s="30" t="s">
        <v>517</v>
      </c>
      <c r="J321" s="9" t="s">
        <v>112</v>
      </c>
      <c r="K321" s="9" t="s">
        <v>36</v>
      </c>
      <c r="L321" s="9" t="s">
        <v>30</v>
      </c>
      <c r="M321" s="9"/>
      <c r="N321" s="9" t="s">
        <v>42</v>
      </c>
      <c r="O321" s="17">
        <v>64</v>
      </c>
      <c r="P321" s="27"/>
    </row>
    <row r="322" spans="1:16" s="2" customFormat="1" ht="24.95" customHeight="1" x14ac:dyDescent="0.25">
      <c r="A322" s="13" t="s">
        <v>38</v>
      </c>
      <c r="B322" s="41"/>
      <c r="C322" s="19" t="s">
        <v>8</v>
      </c>
      <c r="D322" s="8" t="s">
        <v>1182</v>
      </c>
      <c r="E322" s="8">
        <f>VLOOKUP(F322,'Données Registre P-38'!$A$2:$B$19,2,0)</f>
        <v>1</v>
      </c>
      <c r="F322" s="9" t="s">
        <v>14</v>
      </c>
      <c r="G322" s="10">
        <v>43731</v>
      </c>
      <c r="H322" s="38">
        <f>IF(G322&lt;&gt;"",G322,"")</f>
        <v>43731</v>
      </c>
      <c r="I322" s="30" t="s">
        <v>573</v>
      </c>
      <c r="J322" s="9"/>
      <c r="K322" s="9" t="s">
        <v>32</v>
      </c>
      <c r="L322" s="9" t="s">
        <v>29</v>
      </c>
      <c r="M322" s="9">
        <v>50</v>
      </c>
      <c r="N322" s="9" t="s">
        <v>41</v>
      </c>
      <c r="O322" s="17">
        <v>76</v>
      </c>
      <c r="P322" s="27"/>
    </row>
    <row r="323" spans="1:16" s="2" customFormat="1" ht="24.95" customHeight="1" x14ac:dyDescent="0.25">
      <c r="A323" s="13" t="s">
        <v>38</v>
      </c>
      <c r="B323" s="41"/>
      <c r="C323" s="19" t="s">
        <v>8</v>
      </c>
      <c r="D323" s="8" t="s">
        <v>468</v>
      </c>
      <c r="E323" s="8">
        <f>VLOOKUP(F323,'Données Registre P-38'!$A$2:$B$19,2,0)</f>
        <v>1</v>
      </c>
      <c r="F323" s="9" t="s">
        <v>14</v>
      </c>
      <c r="G323" s="10">
        <v>43572</v>
      </c>
      <c r="H323" s="38">
        <f>IF(G323&lt;&gt;"",G323,"")</f>
        <v>43572</v>
      </c>
      <c r="I323" s="30" t="s">
        <v>469</v>
      </c>
      <c r="J323" s="9" t="s">
        <v>28</v>
      </c>
      <c r="K323" s="9" t="s">
        <v>36</v>
      </c>
      <c r="L323" s="9" t="s">
        <v>30</v>
      </c>
      <c r="M323" s="9"/>
      <c r="N323" s="9" t="s">
        <v>367</v>
      </c>
      <c r="O323" s="17">
        <v>7</v>
      </c>
      <c r="P323" s="27"/>
    </row>
    <row r="324" spans="1:16" s="2" customFormat="1" ht="24.95" customHeight="1" x14ac:dyDescent="0.25">
      <c r="A324" s="13" t="s">
        <v>38</v>
      </c>
      <c r="B324" s="41"/>
      <c r="C324" s="19" t="s">
        <v>8</v>
      </c>
      <c r="D324" s="8" t="s">
        <v>375</v>
      </c>
      <c r="E324" s="8">
        <f>VLOOKUP(F324,'Données Registre P-38'!$A$2:$B$19,2,0)</f>
        <v>1</v>
      </c>
      <c r="F324" s="9" t="s">
        <v>14</v>
      </c>
      <c r="G324" s="10">
        <v>43567</v>
      </c>
      <c r="H324" s="38">
        <f>IF(G324&lt;&gt;"",G324,"")</f>
        <v>43567</v>
      </c>
      <c r="I324" s="30" t="s">
        <v>289</v>
      </c>
      <c r="J324" s="9" t="s">
        <v>112</v>
      </c>
      <c r="K324" s="9" t="s">
        <v>36</v>
      </c>
      <c r="L324" s="9" t="s">
        <v>30</v>
      </c>
      <c r="M324" s="9"/>
      <c r="N324" s="9" t="s">
        <v>41</v>
      </c>
      <c r="O324" s="17">
        <v>28</v>
      </c>
      <c r="P324" s="27"/>
    </row>
    <row r="325" spans="1:16" s="2" customFormat="1" ht="24.95" customHeight="1" x14ac:dyDescent="0.25">
      <c r="A325" s="13" t="s">
        <v>38</v>
      </c>
      <c r="B325" s="41"/>
      <c r="C325" s="19" t="s">
        <v>8</v>
      </c>
      <c r="D325" s="8" t="s">
        <v>362</v>
      </c>
      <c r="E325" s="8">
        <f>VLOOKUP(F325,'Données Registre P-38'!$A$2:$B$19,2,0)</f>
        <v>1</v>
      </c>
      <c r="F325" s="9" t="s">
        <v>14</v>
      </c>
      <c r="G325" s="10">
        <v>43565</v>
      </c>
      <c r="H325" s="38">
        <f>IF(G325&lt;&gt;"",G325,"")</f>
        <v>43565</v>
      </c>
      <c r="I325" s="30" t="s">
        <v>363</v>
      </c>
      <c r="J325" s="9" t="s">
        <v>112</v>
      </c>
      <c r="K325" s="9" t="s">
        <v>35</v>
      </c>
      <c r="L325" s="9" t="s">
        <v>29</v>
      </c>
      <c r="M325" s="9">
        <v>60</v>
      </c>
      <c r="N325" s="9" t="s">
        <v>364</v>
      </c>
      <c r="O325" s="17">
        <v>30</v>
      </c>
      <c r="P325" s="27"/>
    </row>
    <row r="326" spans="1:16" s="2" customFormat="1" ht="24.95" customHeight="1" x14ac:dyDescent="0.25">
      <c r="A326" s="13" t="s">
        <v>38</v>
      </c>
      <c r="B326" s="41"/>
      <c r="C326" s="19" t="s">
        <v>8</v>
      </c>
      <c r="D326" s="8" t="s">
        <v>1237</v>
      </c>
      <c r="E326" s="8">
        <f>VLOOKUP(F326,'Données Registre P-38'!$A$2:$B$19,2,0)</f>
        <v>1</v>
      </c>
      <c r="F326" s="9" t="s">
        <v>14</v>
      </c>
      <c r="G326" s="10">
        <v>43748</v>
      </c>
      <c r="H326" s="38">
        <f>IF(G326&lt;&gt;"",G326,"")</f>
        <v>43748</v>
      </c>
      <c r="I326" s="30" t="s">
        <v>352</v>
      </c>
      <c r="J326" s="9"/>
      <c r="K326" s="9" t="s">
        <v>44</v>
      </c>
      <c r="L326" s="9" t="s">
        <v>29</v>
      </c>
      <c r="M326" s="9">
        <v>47</v>
      </c>
      <c r="N326" s="9" t="s">
        <v>41</v>
      </c>
      <c r="O326" s="17">
        <v>9</v>
      </c>
      <c r="P326" s="27"/>
    </row>
    <row r="327" spans="1:16" s="2" customFormat="1" ht="24.95" customHeight="1" x14ac:dyDescent="0.25">
      <c r="A327" s="13" t="s">
        <v>38</v>
      </c>
      <c r="B327" s="41"/>
      <c r="C327" s="19" t="s">
        <v>8</v>
      </c>
      <c r="D327" s="8" t="s">
        <v>1250</v>
      </c>
      <c r="E327" s="8">
        <f>VLOOKUP(F327,'Données Registre P-38'!$A$2:$B$19,2,0)</f>
        <v>1</v>
      </c>
      <c r="F327" s="9" t="s">
        <v>14</v>
      </c>
      <c r="G327" s="10">
        <v>43752</v>
      </c>
      <c r="H327" s="38">
        <f>IF(G327&lt;&gt;"",G327,"")</f>
        <v>43752</v>
      </c>
      <c r="I327" s="30" t="s">
        <v>649</v>
      </c>
      <c r="J327" s="9" t="s">
        <v>112</v>
      </c>
      <c r="K327" s="9" t="s">
        <v>44</v>
      </c>
      <c r="L327" s="9" t="s">
        <v>29</v>
      </c>
      <c r="M327" s="9">
        <v>26</v>
      </c>
      <c r="N327" s="9" t="s">
        <v>41</v>
      </c>
      <c r="O327" s="17">
        <v>20</v>
      </c>
      <c r="P327" s="27"/>
    </row>
    <row r="328" spans="1:16" s="2" customFormat="1" ht="24.95" customHeight="1" x14ac:dyDescent="0.25">
      <c r="A328" s="13" t="s">
        <v>38</v>
      </c>
      <c r="B328" s="41"/>
      <c r="C328" s="19" t="s">
        <v>8</v>
      </c>
      <c r="D328" s="8" t="s">
        <v>1325</v>
      </c>
      <c r="E328" s="8">
        <f>VLOOKUP(F328,'Données Registre P-38'!$A$2:$B$19,2,0)</f>
        <v>1</v>
      </c>
      <c r="F328" s="9" t="s">
        <v>14</v>
      </c>
      <c r="G328" s="10">
        <v>43761</v>
      </c>
      <c r="H328" s="38">
        <f>IF(G328&lt;&gt;"",G328,"")</f>
        <v>43761</v>
      </c>
      <c r="I328" s="30" t="s">
        <v>839</v>
      </c>
      <c r="J328" s="9" t="s">
        <v>112</v>
      </c>
      <c r="K328" s="9" t="s">
        <v>32</v>
      </c>
      <c r="L328" s="9" t="s">
        <v>29</v>
      </c>
      <c r="M328" s="9">
        <v>66</v>
      </c>
      <c r="N328" s="9" t="s">
        <v>42</v>
      </c>
      <c r="O328" s="17">
        <v>26</v>
      </c>
      <c r="P328" s="27"/>
    </row>
    <row r="329" spans="1:16" s="2" customFormat="1" ht="24.95" customHeight="1" x14ac:dyDescent="0.25">
      <c r="A329" s="13" t="s">
        <v>38</v>
      </c>
      <c r="B329" s="41"/>
      <c r="C329" s="19" t="s">
        <v>8</v>
      </c>
      <c r="D329" s="8" t="s">
        <v>1300</v>
      </c>
      <c r="E329" s="8">
        <f>VLOOKUP(F329,'Données Registre P-38'!$A$2:$B$19,2,0)</f>
        <v>1</v>
      </c>
      <c r="F329" s="9" t="s">
        <v>14</v>
      </c>
      <c r="G329" s="10">
        <v>43766</v>
      </c>
      <c r="H329" s="38">
        <f>IF(G329&lt;&gt;"",G329,"")</f>
        <v>43766</v>
      </c>
      <c r="I329" s="30" t="s">
        <v>1301</v>
      </c>
      <c r="J329" s="9" t="s">
        <v>112</v>
      </c>
      <c r="K329" s="9" t="s">
        <v>44</v>
      </c>
      <c r="L329" s="9" t="s">
        <v>29</v>
      </c>
      <c r="M329" s="9">
        <v>28</v>
      </c>
      <c r="N329" s="9" t="s">
        <v>42</v>
      </c>
      <c r="O329" s="17">
        <v>21</v>
      </c>
      <c r="P329" s="27"/>
    </row>
    <row r="330" spans="1:16" s="2" customFormat="1" ht="24.95" customHeight="1" x14ac:dyDescent="0.25">
      <c r="A330" s="13" t="s">
        <v>38</v>
      </c>
      <c r="B330" s="41"/>
      <c r="C330" s="19" t="s">
        <v>8</v>
      </c>
      <c r="D330" s="8" t="s">
        <v>335</v>
      </c>
      <c r="E330" s="8">
        <f>VLOOKUP(F330,'Données Registre P-38'!$A$2:$B$19,2,0)</f>
        <v>1</v>
      </c>
      <c r="F330" s="9" t="s">
        <v>14</v>
      </c>
      <c r="G330" s="10">
        <v>43546</v>
      </c>
      <c r="H330" s="38">
        <f>IF(G330&lt;&gt;"",G330,"")</f>
        <v>43546</v>
      </c>
      <c r="I330" s="30" t="s">
        <v>336</v>
      </c>
      <c r="J330" s="9" t="s">
        <v>112</v>
      </c>
      <c r="K330" s="9" t="s">
        <v>36</v>
      </c>
      <c r="L330" s="9" t="s">
        <v>30</v>
      </c>
      <c r="M330" s="9"/>
      <c r="N330" s="9" t="s">
        <v>41</v>
      </c>
      <c r="O330" s="17">
        <v>21</v>
      </c>
      <c r="P330" s="27"/>
    </row>
    <row r="331" spans="1:16" s="2" customFormat="1" ht="24.95" customHeight="1" x14ac:dyDescent="0.25">
      <c r="A331" s="13" t="s">
        <v>38</v>
      </c>
      <c r="B331" s="41"/>
      <c r="C331" s="19" t="s">
        <v>8</v>
      </c>
      <c r="D331" s="8" t="s">
        <v>1311</v>
      </c>
      <c r="E331" s="8">
        <f>VLOOKUP(F331,'Données Registre P-38'!$A$2:$B$19,2,0)</f>
        <v>1</v>
      </c>
      <c r="F331" s="9" t="s">
        <v>14</v>
      </c>
      <c r="G331" s="10">
        <v>43770</v>
      </c>
      <c r="H331" s="38">
        <f>IF(G331&lt;&gt;"",G331,"")</f>
        <v>43770</v>
      </c>
      <c r="I331" s="30" t="s">
        <v>597</v>
      </c>
      <c r="J331" s="9" t="s">
        <v>28</v>
      </c>
      <c r="K331" s="9" t="s">
        <v>32</v>
      </c>
      <c r="L331" s="9" t="s">
        <v>29</v>
      </c>
      <c r="M331" s="9">
        <v>28</v>
      </c>
      <c r="N331" s="9" t="s">
        <v>41</v>
      </c>
      <c r="O331" s="17">
        <v>16</v>
      </c>
      <c r="P331" s="27"/>
    </row>
    <row r="332" spans="1:16" s="2" customFormat="1" ht="24.95" customHeight="1" x14ac:dyDescent="0.25">
      <c r="A332" s="13" t="s">
        <v>38</v>
      </c>
      <c r="B332" s="41"/>
      <c r="C332" s="19" t="s">
        <v>8</v>
      </c>
      <c r="D332" s="8" t="s">
        <v>296</v>
      </c>
      <c r="E332" s="8">
        <f>VLOOKUP(F332,'Données Registre P-38'!$A$2:$B$19,2,0)</f>
        <v>1</v>
      </c>
      <c r="F332" s="9" t="s">
        <v>14</v>
      </c>
      <c r="G332" s="10">
        <v>43537</v>
      </c>
      <c r="H332" s="38">
        <f>IF(G332&lt;&gt;"",G332,"")</f>
        <v>43537</v>
      </c>
      <c r="I332" s="30" t="s">
        <v>297</v>
      </c>
      <c r="J332" s="9" t="s">
        <v>111</v>
      </c>
      <c r="K332" s="9"/>
      <c r="L332" s="9" t="s">
        <v>30</v>
      </c>
      <c r="M332" s="9"/>
      <c r="N332" s="9" t="s">
        <v>41</v>
      </c>
      <c r="O332" s="17">
        <v>7</v>
      </c>
      <c r="P332" s="27"/>
    </row>
    <row r="333" spans="1:16" s="2" customFormat="1" ht="24.95" customHeight="1" x14ac:dyDescent="0.25">
      <c r="A333" s="13" t="s">
        <v>38</v>
      </c>
      <c r="B333" s="41"/>
      <c r="C333" s="19" t="s">
        <v>8</v>
      </c>
      <c r="D333" s="8" t="s">
        <v>291</v>
      </c>
      <c r="E333" s="8">
        <f>VLOOKUP(F333,'Données Registre P-38'!$A$2:$B$19,2,0)</f>
        <v>1</v>
      </c>
      <c r="F333" s="9" t="s">
        <v>14</v>
      </c>
      <c r="G333" s="10">
        <v>43536</v>
      </c>
      <c r="H333" s="38">
        <f>IF(G333&lt;&gt;"",G333,"")</f>
        <v>43536</v>
      </c>
      <c r="I333" s="30" t="s">
        <v>182</v>
      </c>
      <c r="J333" s="9" t="s">
        <v>112</v>
      </c>
      <c r="K333" s="9" t="s">
        <v>36</v>
      </c>
      <c r="L333" s="9" t="s">
        <v>30</v>
      </c>
      <c r="M333" s="9"/>
      <c r="N333" s="9" t="s">
        <v>41</v>
      </c>
      <c r="O333" s="17">
        <v>28</v>
      </c>
      <c r="P333" s="27"/>
    </row>
    <row r="334" spans="1:16" s="2" customFormat="1" ht="24.95" customHeight="1" x14ac:dyDescent="0.25">
      <c r="A334" s="13" t="s">
        <v>38</v>
      </c>
      <c r="B334" s="41"/>
      <c r="C334" s="19" t="s">
        <v>8</v>
      </c>
      <c r="D334" s="8" t="s">
        <v>292</v>
      </c>
      <c r="E334" s="8">
        <f>VLOOKUP(F334,'Données Registre P-38'!$A$2:$B$19,2,0)</f>
        <v>1</v>
      </c>
      <c r="F334" s="9" t="s">
        <v>14</v>
      </c>
      <c r="G334" s="10">
        <v>43536</v>
      </c>
      <c r="H334" s="38">
        <f>IF(G334&lt;&gt;"",G334,"")</f>
        <v>43536</v>
      </c>
      <c r="I334" s="30" t="s">
        <v>293</v>
      </c>
      <c r="J334" s="9" t="s">
        <v>112</v>
      </c>
      <c r="K334" s="9" t="s">
        <v>37</v>
      </c>
      <c r="L334" s="9" t="s">
        <v>30</v>
      </c>
      <c r="M334" s="9"/>
      <c r="N334" s="9" t="s">
        <v>41</v>
      </c>
      <c r="O334" s="17">
        <v>23</v>
      </c>
      <c r="P334" s="27"/>
    </row>
    <row r="335" spans="1:16" s="2" customFormat="1" ht="24.95" customHeight="1" x14ac:dyDescent="0.25">
      <c r="A335" s="13" t="s">
        <v>38</v>
      </c>
      <c r="B335" s="41"/>
      <c r="C335" s="19" t="s">
        <v>8</v>
      </c>
      <c r="D335" s="8" t="s">
        <v>1388</v>
      </c>
      <c r="E335" s="8">
        <f>VLOOKUP(F335,'Données Registre P-38'!$A$2:$B$19,2,0)</f>
        <v>1</v>
      </c>
      <c r="F335" s="9" t="s">
        <v>14</v>
      </c>
      <c r="G335" s="10">
        <v>43792</v>
      </c>
      <c r="H335" s="38">
        <f>IF(G335&lt;&gt;"",G335,"")</f>
        <v>43792</v>
      </c>
      <c r="I335" s="30" t="s">
        <v>278</v>
      </c>
      <c r="J335" s="9"/>
      <c r="K335" s="9" t="s">
        <v>32</v>
      </c>
      <c r="L335" s="9" t="s">
        <v>29</v>
      </c>
      <c r="M335" s="9">
        <v>24</v>
      </c>
      <c r="N335" s="9" t="s">
        <v>42</v>
      </c>
      <c r="O335" s="17">
        <v>32</v>
      </c>
      <c r="P335" s="27"/>
    </row>
    <row r="336" spans="1:16" s="2" customFormat="1" ht="24.95" customHeight="1" x14ac:dyDescent="0.25">
      <c r="A336" s="13" t="s">
        <v>38</v>
      </c>
      <c r="B336" s="41"/>
      <c r="C336" s="19" t="s">
        <v>8</v>
      </c>
      <c r="D336" s="8" t="s">
        <v>1421</v>
      </c>
      <c r="E336" s="8">
        <f>VLOOKUP(F336,'Données Registre P-38'!$A$2:$B$19,2,0)</f>
        <v>1</v>
      </c>
      <c r="F336" s="9" t="s">
        <v>14</v>
      </c>
      <c r="G336" s="10">
        <v>43800</v>
      </c>
      <c r="H336" s="38">
        <f>IF(G336&lt;&gt;"",G336,"")</f>
        <v>43800</v>
      </c>
      <c r="I336" s="30" t="s">
        <v>1422</v>
      </c>
      <c r="J336" s="9"/>
      <c r="K336" s="9" t="s">
        <v>44</v>
      </c>
      <c r="L336" s="9" t="s">
        <v>29</v>
      </c>
      <c r="M336" s="9">
        <v>35</v>
      </c>
      <c r="N336" s="9" t="s">
        <v>42</v>
      </c>
      <c r="O336" s="17">
        <v>35</v>
      </c>
      <c r="P336" s="27"/>
    </row>
    <row r="337" spans="1:16" s="2" customFormat="1" ht="24.95" customHeight="1" x14ac:dyDescent="0.25">
      <c r="A337" s="13" t="s">
        <v>38</v>
      </c>
      <c r="B337" s="41"/>
      <c r="C337" s="19" t="s">
        <v>8</v>
      </c>
      <c r="D337" s="8" t="s">
        <v>277</v>
      </c>
      <c r="E337" s="8">
        <f>VLOOKUP(F337,'Données Registre P-38'!$A$2:$B$19,2,0)</f>
        <v>1</v>
      </c>
      <c r="F337" s="9" t="s">
        <v>14</v>
      </c>
      <c r="G337" s="10">
        <v>43532</v>
      </c>
      <c r="H337" s="38">
        <f>IF(G337&lt;&gt;"",G337,"")</f>
        <v>43532</v>
      </c>
      <c r="I337" s="30" t="s">
        <v>278</v>
      </c>
      <c r="J337" s="9" t="s">
        <v>112</v>
      </c>
      <c r="K337" s="9" t="s">
        <v>37</v>
      </c>
      <c r="L337" s="9" t="s">
        <v>30</v>
      </c>
      <c r="M337" s="9"/>
      <c r="N337" s="9" t="s">
        <v>41</v>
      </c>
      <c r="O337" s="17">
        <v>23</v>
      </c>
      <c r="P337" s="27"/>
    </row>
    <row r="338" spans="1:16" s="2" customFormat="1" ht="24.95" customHeight="1" x14ac:dyDescent="0.25">
      <c r="A338" s="13" t="s">
        <v>38</v>
      </c>
      <c r="B338" s="41"/>
      <c r="C338" s="19" t="s">
        <v>8</v>
      </c>
      <c r="D338" s="8" t="s">
        <v>209</v>
      </c>
      <c r="E338" s="8">
        <f>VLOOKUP(F338,'Données Registre P-38'!$A$2:$B$19,2,0)</f>
        <v>1</v>
      </c>
      <c r="F338" s="9" t="s">
        <v>14</v>
      </c>
      <c r="G338" s="10">
        <v>43517</v>
      </c>
      <c r="H338" s="38">
        <f>IF(G338&lt;&gt;"",G338,"")</f>
        <v>43517</v>
      </c>
      <c r="I338" s="30" t="s">
        <v>210</v>
      </c>
      <c r="J338" s="9" t="s">
        <v>112</v>
      </c>
      <c r="K338" s="9" t="s">
        <v>36</v>
      </c>
      <c r="L338" s="9" t="s">
        <v>30</v>
      </c>
      <c r="M338" s="9"/>
      <c r="N338" s="9" t="s">
        <v>42</v>
      </c>
      <c r="O338" s="17">
        <v>46</v>
      </c>
      <c r="P338" s="27"/>
    </row>
    <row r="339" spans="1:16" s="2" customFormat="1" ht="24.95" customHeight="1" x14ac:dyDescent="0.25">
      <c r="A339" s="13" t="s">
        <v>38</v>
      </c>
      <c r="B339" s="41"/>
      <c r="C339" s="19" t="s">
        <v>8</v>
      </c>
      <c r="D339" s="8" t="s">
        <v>216</v>
      </c>
      <c r="E339" s="8">
        <f>VLOOKUP(F339,'Données Registre P-38'!$A$2:$B$19,2,0)</f>
        <v>1</v>
      </c>
      <c r="F339" s="9" t="s">
        <v>14</v>
      </c>
      <c r="G339" s="10">
        <v>43516</v>
      </c>
      <c r="H339" s="38">
        <f>IF(G339&lt;&gt;"",G339,"")</f>
        <v>43516</v>
      </c>
      <c r="I339" s="30" t="s">
        <v>217</v>
      </c>
      <c r="J339" s="9" t="s">
        <v>112</v>
      </c>
      <c r="K339" s="9" t="s">
        <v>37</v>
      </c>
      <c r="L339" s="9" t="s">
        <v>30</v>
      </c>
      <c r="M339" s="9">
        <v>42</v>
      </c>
      <c r="N339" s="9" t="s">
        <v>42</v>
      </c>
      <c r="O339" s="17">
        <v>20</v>
      </c>
      <c r="P339" s="27"/>
    </row>
    <row r="340" spans="1:16" s="2" customFormat="1" ht="24.95" customHeight="1" x14ac:dyDescent="0.25">
      <c r="A340" s="13" t="s">
        <v>38</v>
      </c>
      <c r="B340" s="41"/>
      <c r="C340" s="19" t="s">
        <v>8</v>
      </c>
      <c r="D340" s="8" t="s">
        <v>1460</v>
      </c>
      <c r="E340" s="8">
        <f>VLOOKUP(F340,'Données Registre P-38'!$A$2:$B$19,2,0)</f>
        <v>1</v>
      </c>
      <c r="F340" s="9" t="s">
        <v>14</v>
      </c>
      <c r="G340" s="10">
        <v>43804</v>
      </c>
      <c r="H340" s="38">
        <f>IF(G340&lt;&gt;"",G340,"")</f>
        <v>43804</v>
      </c>
      <c r="I340" s="30" t="s">
        <v>391</v>
      </c>
      <c r="J340" s="9" t="s">
        <v>112</v>
      </c>
      <c r="K340" s="9" t="s">
        <v>32</v>
      </c>
      <c r="L340" s="9" t="s">
        <v>29</v>
      </c>
      <c r="M340" s="9">
        <v>17</v>
      </c>
      <c r="N340" s="9" t="s">
        <v>41</v>
      </c>
      <c r="O340" s="17">
        <v>69</v>
      </c>
      <c r="P340" s="27"/>
    </row>
    <row r="341" spans="1:16" s="2" customFormat="1" ht="24.95" customHeight="1" x14ac:dyDescent="0.25">
      <c r="A341" s="13" t="s">
        <v>38</v>
      </c>
      <c r="B341" s="41"/>
      <c r="C341" s="19" t="s">
        <v>8</v>
      </c>
      <c r="D341" s="8" t="s">
        <v>222</v>
      </c>
      <c r="E341" s="8">
        <f>VLOOKUP(F341,'Données Registre P-38'!$A$2:$B$19,2,0)</f>
        <v>1</v>
      </c>
      <c r="F341" s="9" t="s">
        <v>14</v>
      </c>
      <c r="G341" s="10">
        <v>43513</v>
      </c>
      <c r="H341" s="38">
        <f>IF(G341&lt;&gt;"",G341,"")</f>
        <v>43513</v>
      </c>
      <c r="I341" s="30" t="s">
        <v>210</v>
      </c>
      <c r="J341" s="9" t="s">
        <v>112</v>
      </c>
      <c r="K341" s="9" t="s">
        <v>37</v>
      </c>
      <c r="L341" s="9" t="s">
        <v>30</v>
      </c>
      <c r="M341" s="9"/>
      <c r="N341" s="9" t="s">
        <v>41</v>
      </c>
      <c r="O341" s="17">
        <v>27</v>
      </c>
      <c r="P341" s="27"/>
    </row>
    <row r="342" spans="1:16" s="2" customFormat="1" ht="24.95" customHeight="1" x14ac:dyDescent="0.25">
      <c r="A342" s="13" t="s">
        <v>38</v>
      </c>
      <c r="B342" s="41"/>
      <c r="C342" s="19" t="s">
        <v>8</v>
      </c>
      <c r="D342" s="8" t="s">
        <v>225</v>
      </c>
      <c r="E342" s="8">
        <f>VLOOKUP(F342,'Données Registre P-38'!$A$2:$B$19,2,0)</f>
        <v>1</v>
      </c>
      <c r="F342" s="9" t="s">
        <v>14</v>
      </c>
      <c r="G342" s="10">
        <v>43511</v>
      </c>
      <c r="H342" s="38">
        <f>IF(G342&lt;&gt;"",G342,"")</f>
        <v>43511</v>
      </c>
      <c r="I342" s="30" t="s">
        <v>226</v>
      </c>
      <c r="J342" s="9" t="s">
        <v>112</v>
      </c>
      <c r="K342" s="9" t="s">
        <v>33</v>
      </c>
      <c r="L342" s="9" t="s">
        <v>29</v>
      </c>
      <c r="M342" s="9">
        <v>99</v>
      </c>
      <c r="N342" s="9" t="s">
        <v>41</v>
      </c>
      <c r="O342" s="17">
        <v>69</v>
      </c>
      <c r="P342" s="27"/>
    </row>
    <row r="343" spans="1:16" s="2" customFormat="1" ht="24.95" customHeight="1" x14ac:dyDescent="0.25">
      <c r="A343" s="13" t="s">
        <v>38</v>
      </c>
      <c r="B343" s="41"/>
      <c r="C343" s="19" t="s">
        <v>8</v>
      </c>
      <c r="D343" s="8" t="s">
        <v>131</v>
      </c>
      <c r="E343" s="8">
        <f>VLOOKUP(F343,'Données Registre P-38'!$A$2:$B$19,2,0)</f>
        <v>1</v>
      </c>
      <c r="F343" s="9" t="s">
        <v>14</v>
      </c>
      <c r="G343" s="10">
        <v>43486</v>
      </c>
      <c r="H343" s="38">
        <f>IF(G343&lt;&gt;"",G343,"")</f>
        <v>43486</v>
      </c>
      <c r="I343" s="30" t="s">
        <v>132</v>
      </c>
      <c r="J343" s="9" t="s">
        <v>112</v>
      </c>
      <c r="K343" s="9" t="s">
        <v>33</v>
      </c>
      <c r="L343" s="9" t="s">
        <v>29</v>
      </c>
      <c r="M343" s="9" t="s">
        <v>133</v>
      </c>
      <c r="N343" s="9" t="s">
        <v>42</v>
      </c>
      <c r="O343" s="17">
        <v>39</v>
      </c>
      <c r="P343" s="27"/>
    </row>
    <row r="344" spans="1:16" s="2" customFormat="1" ht="24.95" customHeight="1" x14ac:dyDescent="0.25">
      <c r="A344" s="13" t="s">
        <v>38</v>
      </c>
      <c r="B344" s="41"/>
      <c r="C344" s="19" t="s">
        <v>8</v>
      </c>
      <c r="D344" s="8" t="s">
        <v>125</v>
      </c>
      <c r="E344" s="8">
        <f>VLOOKUP(F344,'Données Registre P-38'!$A$2:$B$19,2,0)</f>
        <v>1</v>
      </c>
      <c r="F344" s="9" t="s">
        <v>14</v>
      </c>
      <c r="G344" s="10">
        <v>43485</v>
      </c>
      <c r="H344" s="38">
        <f>IF(G344&lt;&gt;"",G344,"")</f>
        <v>43485</v>
      </c>
      <c r="I344" s="30" t="s">
        <v>126</v>
      </c>
      <c r="J344" s="9" t="s">
        <v>112</v>
      </c>
      <c r="K344" s="9" t="s">
        <v>37</v>
      </c>
      <c r="L344" s="9" t="s">
        <v>30</v>
      </c>
      <c r="M344" s="9"/>
      <c r="N344" s="9" t="s">
        <v>41</v>
      </c>
      <c r="O344" s="17">
        <v>51</v>
      </c>
      <c r="P344" s="27"/>
    </row>
    <row r="345" spans="1:16" s="2" customFormat="1" ht="24.95" customHeight="1" x14ac:dyDescent="0.25">
      <c r="A345" s="13" t="s">
        <v>38</v>
      </c>
      <c r="B345" s="41"/>
      <c r="C345" s="19" t="s">
        <v>8</v>
      </c>
      <c r="D345" s="8" t="s">
        <v>106</v>
      </c>
      <c r="E345" s="8">
        <f>VLOOKUP(F345,'Données Registre P-38'!$A$2:$B$19,2,0)</f>
        <v>1</v>
      </c>
      <c r="F345" s="9" t="s">
        <v>14</v>
      </c>
      <c r="G345" s="10">
        <v>43480</v>
      </c>
      <c r="H345" s="38">
        <f>IF(G345&lt;&gt;"",G345,"")</f>
        <v>43480</v>
      </c>
      <c r="I345" s="30" t="s">
        <v>92</v>
      </c>
      <c r="J345" s="9" t="s">
        <v>27</v>
      </c>
      <c r="K345" s="9" t="s">
        <v>33</v>
      </c>
      <c r="L345" s="9" t="s">
        <v>29</v>
      </c>
      <c r="M345" s="9" t="s">
        <v>107</v>
      </c>
      <c r="N345" s="9" t="s">
        <v>42</v>
      </c>
      <c r="O345" s="17">
        <v>21</v>
      </c>
      <c r="P345" s="27"/>
    </row>
    <row r="346" spans="1:16" s="2" customFormat="1" ht="24.95" customHeight="1" x14ac:dyDescent="0.25">
      <c r="A346" s="13" t="s">
        <v>38</v>
      </c>
      <c r="B346" s="41"/>
      <c r="C346" s="19" t="s">
        <v>8</v>
      </c>
      <c r="D346" s="8" t="s">
        <v>1513</v>
      </c>
      <c r="E346" s="8">
        <f>VLOOKUP(F346,'Données Registre P-38'!$A$2:$B$19,2,0)</f>
        <v>1</v>
      </c>
      <c r="F346" s="9" t="s">
        <v>14</v>
      </c>
      <c r="G346" s="10">
        <v>43826</v>
      </c>
      <c r="H346" s="38">
        <f>IF(G346&lt;&gt;"",G346,"")</f>
        <v>43826</v>
      </c>
      <c r="I346" s="30" t="s">
        <v>224</v>
      </c>
      <c r="J346" s="9"/>
      <c r="K346" s="9" t="s">
        <v>44</v>
      </c>
      <c r="L346" s="9" t="s">
        <v>29</v>
      </c>
      <c r="M346" s="9">
        <v>22</v>
      </c>
      <c r="N346" s="9" t="s">
        <v>42</v>
      </c>
      <c r="O346" s="17">
        <v>55</v>
      </c>
      <c r="P346" s="27"/>
    </row>
    <row r="347" spans="1:16" s="2" customFormat="1" ht="24.95" customHeight="1" x14ac:dyDescent="0.25">
      <c r="A347" s="13" t="s">
        <v>38</v>
      </c>
      <c r="B347" s="41"/>
      <c r="C347" s="19" t="s">
        <v>8</v>
      </c>
      <c r="D347" s="8" t="s">
        <v>95</v>
      </c>
      <c r="E347" s="8">
        <f>VLOOKUP(F347,'Données Registre P-38'!$A$2:$B$19,2,0)</f>
        <v>1</v>
      </c>
      <c r="F347" s="9" t="s">
        <v>15</v>
      </c>
      <c r="G347" s="10">
        <v>43475</v>
      </c>
      <c r="H347" s="38">
        <f>IF(G347&lt;&gt;"",G347,"")</f>
        <v>43475</v>
      </c>
      <c r="I347" s="30" t="s">
        <v>96</v>
      </c>
      <c r="J347" s="9"/>
      <c r="K347" s="9" t="s">
        <v>32</v>
      </c>
      <c r="L347" s="9" t="s">
        <v>29</v>
      </c>
      <c r="M347" s="9" t="s">
        <v>97</v>
      </c>
      <c r="N347" s="9" t="s">
        <v>41</v>
      </c>
      <c r="O347" s="17">
        <v>57</v>
      </c>
      <c r="P347" s="27"/>
    </row>
    <row r="348" spans="1:16" s="2" customFormat="1" ht="24.95" customHeight="1" x14ac:dyDescent="0.25">
      <c r="A348" s="13" t="s">
        <v>38</v>
      </c>
      <c r="B348" s="41"/>
      <c r="C348" s="19" t="s">
        <v>8</v>
      </c>
      <c r="D348" s="8" t="s">
        <v>616</v>
      </c>
      <c r="E348" s="8">
        <f>VLOOKUP(F348,'Données Registre P-38'!$A$2:$B$19,2,0)</f>
        <v>1</v>
      </c>
      <c r="F348" s="9" t="s">
        <v>15</v>
      </c>
      <c r="G348" s="10">
        <v>43597</v>
      </c>
      <c r="H348" s="38">
        <f>IF(G348&lt;&gt;"",G348,"")</f>
        <v>43597</v>
      </c>
      <c r="I348" s="30" t="s">
        <v>617</v>
      </c>
      <c r="J348" s="9" t="s">
        <v>112</v>
      </c>
      <c r="K348" s="9" t="s">
        <v>32</v>
      </c>
      <c r="L348" s="9" t="s">
        <v>29</v>
      </c>
      <c r="M348" s="9">
        <v>45</v>
      </c>
      <c r="N348" s="9" t="s">
        <v>41</v>
      </c>
      <c r="O348" s="17">
        <v>40</v>
      </c>
      <c r="P348" s="27"/>
    </row>
    <row r="349" spans="1:16" s="2" customFormat="1" ht="24.95" customHeight="1" x14ac:dyDescent="0.25">
      <c r="A349" s="13" t="s">
        <v>38</v>
      </c>
      <c r="B349" s="41"/>
      <c r="C349" s="19" t="s">
        <v>8</v>
      </c>
      <c r="D349" s="8" t="s">
        <v>648</v>
      </c>
      <c r="E349" s="8">
        <f>VLOOKUP(F349,'Données Registre P-38'!$A$2:$B$19,2,0)</f>
        <v>1</v>
      </c>
      <c r="F349" s="9" t="s">
        <v>15</v>
      </c>
      <c r="G349" s="10">
        <v>43611</v>
      </c>
      <c r="H349" s="38">
        <f>IF(G349&lt;&gt;"",G349,"")</f>
        <v>43611</v>
      </c>
      <c r="I349" s="30" t="s">
        <v>649</v>
      </c>
      <c r="J349" s="9" t="s">
        <v>112</v>
      </c>
      <c r="K349" s="9" t="s">
        <v>32</v>
      </c>
      <c r="L349" s="9" t="s">
        <v>29</v>
      </c>
      <c r="M349" s="9">
        <v>55</v>
      </c>
      <c r="N349" s="9" t="s">
        <v>41</v>
      </c>
      <c r="O349" s="17">
        <v>55</v>
      </c>
      <c r="P349" s="27"/>
    </row>
    <row r="350" spans="1:16" s="2" customFormat="1" ht="24.95" customHeight="1" x14ac:dyDescent="0.25">
      <c r="A350" s="13" t="s">
        <v>38</v>
      </c>
      <c r="B350" s="41"/>
      <c r="C350" s="19" t="s">
        <v>8</v>
      </c>
      <c r="D350" s="8" t="s">
        <v>657</v>
      </c>
      <c r="E350" s="8">
        <f>VLOOKUP(F350,'Données Registre P-38'!$A$2:$B$19,2,0)</f>
        <v>1</v>
      </c>
      <c r="F350" s="9" t="s">
        <v>15</v>
      </c>
      <c r="G350" s="10">
        <v>43613</v>
      </c>
      <c r="H350" s="38">
        <f>IF(G350&lt;&gt;"",G350,"")</f>
        <v>43613</v>
      </c>
      <c r="I350" s="30" t="s">
        <v>350</v>
      </c>
      <c r="J350" s="9" t="s">
        <v>112</v>
      </c>
      <c r="K350" s="9" t="s">
        <v>32</v>
      </c>
      <c r="L350" s="9" t="s">
        <v>29</v>
      </c>
      <c r="M350" s="9">
        <v>45</v>
      </c>
      <c r="N350" s="9" t="s">
        <v>42</v>
      </c>
      <c r="O350" s="17">
        <v>87</v>
      </c>
      <c r="P350" s="27"/>
    </row>
    <row r="351" spans="1:16" s="2" customFormat="1" ht="24.95" customHeight="1" x14ac:dyDescent="0.25">
      <c r="A351" s="13" t="s">
        <v>38</v>
      </c>
      <c r="B351" s="41"/>
      <c r="C351" s="19" t="s">
        <v>8</v>
      </c>
      <c r="D351" s="8" t="s">
        <v>879</v>
      </c>
      <c r="E351" s="8">
        <f>VLOOKUP(F351,'Données Registre P-38'!$A$2:$B$19,2,0)</f>
        <v>1</v>
      </c>
      <c r="F351" s="9" t="s">
        <v>15</v>
      </c>
      <c r="G351" s="10">
        <v>43663</v>
      </c>
      <c r="H351" s="38">
        <f>IF(G351&lt;&gt;"",G351,"")</f>
        <v>43663</v>
      </c>
      <c r="I351" s="30" t="s">
        <v>880</v>
      </c>
      <c r="J351" s="9"/>
      <c r="K351" s="9" t="s">
        <v>44</v>
      </c>
      <c r="L351" s="9" t="s">
        <v>29</v>
      </c>
      <c r="M351" s="9">
        <v>37</v>
      </c>
      <c r="N351" s="9" t="s">
        <v>41</v>
      </c>
      <c r="O351" s="17">
        <v>26</v>
      </c>
      <c r="P351" s="27"/>
    </row>
    <row r="352" spans="1:16" s="2" customFormat="1" ht="24.95" customHeight="1" x14ac:dyDescent="0.25">
      <c r="A352" s="13" t="s">
        <v>38</v>
      </c>
      <c r="B352" s="41"/>
      <c r="C352" s="19" t="s">
        <v>8</v>
      </c>
      <c r="D352" s="8" t="s">
        <v>734</v>
      </c>
      <c r="E352" s="8">
        <f>VLOOKUP(F352,'Données Registre P-38'!$A$2:$B$19,2,0)</f>
        <v>1</v>
      </c>
      <c r="F352" s="9" t="s">
        <v>15</v>
      </c>
      <c r="G352" s="10">
        <v>43631</v>
      </c>
      <c r="H352" s="38">
        <f>IF(G352&lt;&gt;"",G352,"")</f>
        <v>43631</v>
      </c>
      <c r="I352" s="30"/>
      <c r="J352" s="9"/>
      <c r="K352" s="9" t="s">
        <v>37</v>
      </c>
      <c r="L352" s="9" t="s">
        <v>30</v>
      </c>
      <c r="M352" s="9"/>
      <c r="N352" s="9" t="s">
        <v>42</v>
      </c>
      <c r="O352" s="17">
        <v>27</v>
      </c>
      <c r="P352" s="27"/>
    </row>
    <row r="353" spans="1:16" s="2" customFormat="1" ht="24.95" customHeight="1" x14ac:dyDescent="0.25">
      <c r="A353" s="13" t="s">
        <v>38</v>
      </c>
      <c r="B353" s="41"/>
      <c r="C353" s="19" t="s">
        <v>8</v>
      </c>
      <c r="D353" s="8" t="s">
        <v>716</v>
      </c>
      <c r="E353" s="8">
        <f>VLOOKUP(F353,'Données Registre P-38'!$A$2:$B$19,2,0)</f>
        <v>1</v>
      </c>
      <c r="F353" s="9" t="s">
        <v>15</v>
      </c>
      <c r="G353" s="10">
        <v>43628</v>
      </c>
      <c r="H353" s="38">
        <f>IF(G353&lt;&gt;"",G353,"")</f>
        <v>43628</v>
      </c>
      <c r="I353" s="30" t="s">
        <v>717</v>
      </c>
      <c r="J353" s="9" t="s">
        <v>28</v>
      </c>
      <c r="K353" s="9" t="s">
        <v>37</v>
      </c>
      <c r="L353" s="9" t="s">
        <v>30</v>
      </c>
      <c r="M353" s="9"/>
      <c r="N353" s="9" t="s">
        <v>42</v>
      </c>
      <c r="O353" s="17">
        <v>14</v>
      </c>
      <c r="P353" s="27"/>
    </row>
    <row r="354" spans="1:16" s="2" customFormat="1" ht="24.95" customHeight="1" x14ac:dyDescent="0.25">
      <c r="A354" s="13" t="s">
        <v>38</v>
      </c>
      <c r="B354" s="41"/>
      <c r="C354" s="19" t="s">
        <v>8</v>
      </c>
      <c r="D354" s="8" t="s">
        <v>1002</v>
      </c>
      <c r="E354" s="8">
        <f>VLOOKUP(F354,'Données Registre P-38'!$A$2:$B$19,2,0)</f>
        <v>1</v>
      </c>
      <c r="F354" s="9" t="s">
        <v>15</v>
      </c>
      <c r="G354" s="10">
        <v>43688</v>
      </c>
      <c r="H354" s="38">
        <f>IF(G354&lt;&gt;"",G354,"")</f>
        <v>43688</v>
      </c>
      <c r="I354" s="30" t="s">
        <v>382</v>
      </c>
      <c r="J354" s="9" t="s">
        <v>112</v>
      </c>
      <c r="K354" s="9" t="s">
        <v>32</v>
      </c>
      <c r="L354" s="9" t="s">
        <v>29</v>
      </c>
      <c r="M354" s="9">
        <v>57</v>
      </c>
      <c r="N354" s="9" t="s">
        <v>41</v>
      </c>
      <c r="O354" s="17">
        <v>39</v>
      </c>
      <c r="P354" s="27"/>
    </row>
    <row r="355" spans="1:16" s="2" customFormat="1" ht="24.95" customHeight="1" x14ac:dyDescent="0.25">
      <c r="A355" s="13" t="s">
        <v>38</v>
      </c>
      <c r="B355" s="41"/>
      <c r="C355" s="19" t="s">
        <v>8</v>
      </c>
      <c r="D355" s="8" t="s">
        <v>658</v>
      </c>
      <c r="E355" s="8">
        <f>VLOOKUP(F355,'Données Registre P-38'!$A$2:$B$19,2,0)</f>
        <v>1</v>
      </c>
      <c r="F355" s="9" t="s">
        <v>15</v>
      </c>
      <c r="G355" s="10">
        <v>43613</v>
      </c>
      <c r="H355" s="38">
        <f>IF(G355&lt;&gt;"",G355,"")</f>
        <v>43613</v>
      </c>
      <c r="I355" s="30" t="s">
        <v>659</v>
      </c>
      <c r="J355" s="9"/>
      <c r="K355" s="9" t="s">
        <v>36</v>
      </c>
      <c r="L355" s="9" t="s">
        <v>29</v>
      </c>
      <c r="M355" s="9">
        <v>20</v>
      </c>
      <c r="N355" s="9" t="s">
        <v>41</v>
      </c>
      <c r="O355" s="17">
        <v>58</v>
      </c>
      <c r="P355" s="27"/>
    </row>
    <row r="356" spans="1:16" s="2" customFormat="1" ht="24.95" customHeight="1" x14ac:dyDescent="0.25">
      <c r="A356" s="13" t="s">
        <v>38</v>
      </c>
      <c r="B356" s="41"/>
      <c r="C356" s="19" t="s">
        <v>8</v>
      </c>
      <c r="D356" s="8" t="s">
        <v>599</v>
      </c>
      <c r="E356" s="8">
        <f>VLOOKUP(F356,'Données Registre P-38'!$A$2:$B$19,2,0)</f>
        <v>1</v>
      </c>
      <c r="F356" s="9" t="s">
        <v>15</v>
      </c>
      <c r="G356" s="10">
        <v>43602</v>
      </c>
      <c r="H356" s="38">
        <f>IF(G356&lt;&gt;"",G356,"")</f>
        <v>43602</v>
      </c>
      <c r="I356" s="30" t="s">
        <v>174</v>
      </c>
      <c r="J356" s="9"/>
      <c r="K356" s="9"/>
      <c r="L356" s="9" t="s">
        <v>29</v>
      </c>
      <c r="M356" s="9">
        <v>70</v>
      </c>
      <c r="N356" s="9" t="s">
        <v>42</v>
      </c>
      <c r="O356" s="17">
        <v>94</v>
      </c>
      <c r="P356" s="27"/>
    </row>
    <row r="357" spans="1:16" s="2" customFormat="1" ht="24.95" customHeight="1" x14ac:dyDescent="0.25">
      <c r="A357" s="13" t="s">
        <v>38</v>
      </c>
      <c r="B357" s="41"/>
      <c r="C357" s="19" t="s">
        <v>8</v>
      </c>
      <c r="D357" s="8" t="s">
        <v>1320</v>
      </c>
      <c r="E357" s="8">
        <f>VLOOKUP(F357,'Données Registre P-38'!$A$2:$B$19,2,0)</f>
        <v>1</v>
      </c>
      <c r="F357" s="9" t="s">
        <v>15</v>
      </c>
      <c r="G357" s="10">
        <v>43773</v>
      </c>
      <c r="H357" s="38">
        <f>IF(G357&lt;&gt;"",G357,"")</f>
        <v>43773</v>
      </c>
      <c r="I357" s="30" t="s">
        <v>299</v>
      </c>
      <c r="J357" s="9"/>
      <c r="K357" s="9" t="s">
        <v>44</v>
      </c>
      <c r="L357" s="9" t="s">
        <v>29</v>
      </c>
      <c r="M357" s="9">
        <v>52</v>
      </c>
      <c r="N357" s="9" t="s">
        <v>42</v>
      </c>
      <c r="O357" s="17">
        <v>55</v>
      </c>
      <c r="P357" s="27"/>
    </row>
    <row r="358" spans="1:16" s="2" customFormat="1" ht="24.95" customHeight="1" x14ac:dyDescent="0.25">
      <c r="A358" s="13" t="s">
        <v>38</v>
      </c>
      <c r="B358" s="41"/>
      <c r="C358" s="19" t="s">
        <v>8</v>
      </c>
      <c r="D358" s="8" t="s">
        <v>279</v>
      </c>
      <c r="E358" s="8">
        <f>VLOOKUP(F358,'Données Registre P-38'!$A$2:$B$19,2,0)</f>
        <v>1</v>
      </c>
      <c r="F358" s="9" t="s">
        <v>15</v>
      </c>
      <c r="G358" s="10">
        <v>43532</v>
      </c>
      <c r="H358" s="38">
        <f>IF(G358&lt;&gt;"",G358,"")</f>
        <v>43532</v>
      </c>
      <c r="I358" s="30" t="s">
        <v>280</v>
      </c>
      <c r="J358" s="9" t="s">
        <v>28</v>
      </c>
      <c r="K358" s="9" t="s">
        <v>36</v>
      </c>
      <c r="L358" s="9" t="s">
        <v>30</v>
      </c>
      <c r="M358" s="9"/>
      <c r="N358" s="9" t="s">
        <v>42</v>
      </c>
      <c r="O358" s="17">
        <v>13</v>
      </c>
      <c r="P358" s="27"/>
    </row>
    <row r="359" spans="1:16" s="2" customFormat="1" ht="24.95" customHeight="1" x14ac:dyDescent="0.25">
      <c r="A359" s="13" t="s">
        <v>38</v>
      </c>
      <c r="B359" s="41"/>
      <c r="C359" s="19" t="s">
        <v>8</v>
      </c>
      <c r="D359" s="8" t="s">
        <v>255</v>
      </c>
      <c r="E359" s="8">
        <f>VLOOKUP(F359,'Données Registre P-38'!$A$2:$B$19,2,0)</f>
        <v>1</v>
      </c>
      <c r="F359" s="9" t="s">
        <v>15</v>
      </c>
      <c r="G359" s="10">
        <v>43530</v>
      </c>
      <c r="H359" s="38">
        <f>IF(G359&lt;&gt;"",G359,"")</f>
        <v>43530</v>
      </c>
      <c r="I359" s="30"/>
      <c r="J359" s="9" t="s">
        <v>112</v>
      </c>
      <c r="K359" s="9" t="s">
        <v>37</v>
      </c>
      <c r="L359" s="9" t="s">
        <v>30</v>
      </c>
      <c r="M359" s="9"/>
      <c r="N359" s="9" t="s">
        <v>42</v>
      </c>
      <c r="O359" s="17">
        <v>23</v>
      </c>
      <c r="P359" s="27"/>
    </row>
    <row r="360" spans="1:16" s="2" customFormat="1" ht="24.95" customHeight="1" x14ac:dyDescent="0.25">
      <c r="A360" s="13" t="s">
        <v>38</v>
      </c>
      <c r="B360" s="41"/>
      <c r="C360" s="19" t="s">
        <v>8</v>
      </c>
      <c r="D360" s="8" t="s">
        <v>199</v>
      </c>
      <c r="E360" s="8">
        <f>VLOOKUP(F360,'Données Registre P-38'!$A$2:$B$19,2,0)</f>
        <v>1</v>
      </c>
      <c r="F360" s="9" t="s">
        <v>15</v>
      </c>
      <c r="G360" s="10">
        <v>43523</v>
      </c>
      <c r="H360" s="38">
        <f>IF(G360&lt;&gt;"",G360,"")</f>
        <v>43523</v>
      </c>
      <c r="I360" s="30" t="s">
        <v>200</v>
      </c>
      <c r="J360" s="9"/>
      <c r="K360" s="9"/>
      <c r="L360" s="9" t="s">
        <v>29</v>
      </c>
      <c r="M360" s="9">
        <v>100</v>
      </c>
      <c r="N360" s="9" t="s">
        <v>41</v>
      </c>
      <c r="O360" s="17">
        <v>29</v>
      </c>
      <c r="P360" s="27"/>
    </row>
    <row r="361" spans="1:16" s="2" customFormat="1" ht="24.95" customHeight="1" x14ac:dyDescent="0.25">
      <c r="A361" s="13" t="s">
        <v>38</v>
      </c>
      <c r="B361" s="41"/>
      <c r="C361" s="19" t="s">
        <v>8</v>
      </c>
      <c r="D361" s="8" t="s">
        <v>214</v>
      </c>
      <c r="E361" s="8">
        <f>VLOOKUP(F361,'Données Registre P-38'!$A$2:$B$19,2,0)</f>
        <v>1</v>
      </c>
      <c r="F361" s="9" t="s">
        <v>15</v>
      </c>
      <c r="G361" s="10">
        <v>43518</v>
      </c>
      <c r="H361" s="38">
        <f>IF(G361&lt;&gt;"",G361,"")</f>
        <v>43518</v>
      </c>
      <c r="I361" s="30" t="s">
        <v>215</v>
      </c>
      <c r="J361" s="9" t="s">
        <v>28</v>
      </c>
      <c r="K361" s="9" t="s">
        <v>35</v>
      </c>
      <c r="L361" s="9" t="s">
        <v>30</v>
      </c>
      <c r="M361" s="9"/>
      <c r="N361" s="9" t="s">
        <v>41</v>
      </c>
      <c r="O361" s="17">
        <v>7</v>
      </c>
      <c r="P361" s="27"/>
    </row>
    <row r="362" spans="1:16" s="2" customFormat="1" ht="24.95" customHeight="1" x14ac:dyDescent="0.25">
      <c r="A362" s="13" t="s">
        <v>38</v>
      </c>
      <c r="B362" s="41"/>
      <c r="C362" s="19" t="s">
        <v>8</v>
      </c>
      <c r="D362" s="8" t="s">
        <v>1527</v>
      </c>
      <c r="E362" s="8">
        <f>VLOOKUP(F362,'Données Registre P-38'!$A$2:$B$19,2,0)</f>
        <v>2</v>
      </c>
      <c r="F362" s="9" t="s">
        <v>9</v>
      </c>
      <c r="G362" s="10">
        <v>43830</v>
      </c>
      <c r="H362" s="38">
        <f>IF(G362&lt;&gt;"",G362,"")</f>
        <v>43830</v>
      </c>
      <c r="I362" s="30" t="s">
        <v>184</v>
      </c>
      <c r="J362" s="9" t="s">
        <v>112</v>
      </c>
      <c r="K362" s="9" t="s">
        <v>44</v>
      </c>
      <c r="L362" s="9" t="s">
        <v>29</v>
      </c>
      <c r="M362" s="9">
        <v>32</v>
      </c>
      <c r="N362" s="9" t="s">
        <v>41</v>
      </c>
      <c r="O362" s="17">
        <v>51</v>
      </c>
      <c r="P362" s="27"/>
    </row>
    <row r="363" spans="1:16" s="2" customFormat="1" ht="24.95" customHeight="1" x14ac:dyDescent="0.25">
      <c r="A363" s="13" t="s">
        <v>38</v>
      </c>
      <c r="B363" s="41"/>
      <c r="C363" s="19" t="s">
        <v>8</v>
      </c>
      <c r="D363" s="8" t="s">
        <v>1488</v>
      </c>
      <c r="E363" s="8">
        <f>VLOOKUP(F363,'Données Registre P-38'!$A$2:$B$19,2,0)</f>
        <v>2</v>
      </c>
      <c r="F363" s="9" t="s">
        <v>9</v>
      </c>
      <c r="G363" s="10">
        <v>43817</v>
      </c>
      <c r="H363" s="38">
        <f>IF(G363&lt;&gt;"",G363,"")</f>
        <v>43817</v>
      </c>
      <c r="I363" s="30" t="s">
        <v>1489</v>
      </c>
      <c r="J363" s="9" t="s">
        <v>28</v>
      </c>
      <c r="K363" s="9" t="s">
        <v>36</v>
      </c>
      <c r="L363" s="9" t="s">
        <v>30</v>
      </c>
      <c r="M363" s="9"/>
      <c r="N363" s="9" t="s">
        <v>42</v>
      </c>
      <c r="O363" s="17">
        <v>13</v>
      </c>
      <c r="P363" s="27"/>
    </row>
    <row r="364" spans="1:16" s="2" customFormat="1" ht="24.95" customHeight="1" x14ac:dyDescent="0.25">
      <c r="A364" s="13" t="s">
        <v>38</v>
      </c>
      <c r="B364" s="41"/>
      <c r="C364" s="19" t="s">
        <v>8</v>
      </c>
      <c r="D364" s="8" t="s">
        <v>1486</v>
      </c>
      <c r="E364" s="8">
        <f>VLOOKUP(F364,'Données Registre P-38'!$A$2:$B$19,2,0)</f>
        <v>2</v>
      </c>
      <c r="F364" s="9" t="s">
        <v>9</v>
      </c>
      <c r="G364" s="10">
        <v>43816</v>
      </c>
      <c r="H364" s="38">
        <f>IF(G364&lt;&gt;"",G364,"")</f>
        <v>43816</v>
      </c>
      <c r="I364" s="30" t="s">
        <v>1487</v>
      </c>
      <c r="J364" s="9" t="s">
        <v>112</v>
      </c>
      <c r="K364" s="9" t="s">
        <v>37</v>
      </c>
      <c r="L364" s="9" t="s">
        <v>30</v>
      </c>
      <c r="M364" s="9"/>
      <c r="N364" s="9" t="s">
        <v>41</v>
      </c>
      <c r="O364" s="17">
        <v>38</v>
      </c>
      <c r="P364" s="27"/>
    </row>
    <row r="365" spans="1:16" s="2" customFormat="1" ht="24.95" customHeight="1" x14ac:dyDescent="0.25">
      <c r="A365" s="13" t="s">
        <v>38</v>
      </c>
      <c r="B365" s="41"/>
      <c r="C365" s="19" t="s">
        <v>8</v>
      </c>
      <c r="D365" s="8" t="s">
        <v>1473</v>
      </c>
      <c r="E365" s="8">
        <f>VLOOKUP(F365,'Données Registre P-38'!$A$2:$B$19,2,0)</f>
        <v>2</v>
      </c>
      <c r="F365" s="9" t="s">
        <v>9</v>
      </c>
      <c r="G365" s="10">
        <v>43813</v>
      </c>
      <c r="H365" s="38">
        <f>IF(G365&lt;&gt;"",G365,"")</f>
        <v>43813</v>
      </c>
      <c r="I365" s="30" t="s">
        <v>1474</v>
      </c>
      <c r="J365" s="9" t="s">
        <v>112</v>
      </c>
      <c r="K365" s="9" t="s">
        <v>36</v>
      </c>
      <c r="L365" s="9" t="s">
        <v>30</v>
      </c>
      <c r="M365" s="9"/>
      <c r="N365" s="9" t="s">
        <v>41</v>
      </c>
      <c r="O365" s="17">
        <v>48</v>
      </c>
      <c r="P365" s="27"/>
    </row>
    <row r="366" spans="1:16" s="2" customFormat="1" ht="24.95" customHeight="1" x14ac:dyDescent="0.25">
      <c r="A366" s="13" t="s">
        <v>38</v>
      </c>
      <c r="B366" s="41"/>
      <c r="C366" s="19" t="s">
        <v>8</v>
      </c>
      <c r="D366" s="8" t="s">
        <v>1475</v>
      </c>
      <c r="E366" s="8">
        <f>VLOOKUP(F366,'Données Registre P-38'!$A$2:$B$19,2,0)</f>
        <v>2</v>
      </c>
      <c r="F366" s="9" t="s">
        <v>9</v>
      </c>
      <c r="G366" s="10">
        <v>43813</v>
      </c>
      <c r="H366" s="38">
        <f>IF(G366&lt;&gt;"",G366,"")</f>
        <v>43813</v>
      </c>
      <c r="I366" s="30"/>
      <c r="J366" s="9" t="s">
        <v>112</v>
      </c>
      <c r="K366" s="9" t="s">
        <v>37</v>
      </c>
      <c r="L366" s="9" t="s">
        <v>30</v>
      </c>
      <c r="M366" s="9"/>
      <c r="N366" s="9" t="s">
        <v>41</v>
      </c>
      <c r="O366" s="17">
        <v>24</v>
      </c>
      <c r="P366" s="27"/>
    </row>
    <row r="367" spans="1:16" s="2" customFormat="1" ht="24.95" customHeight="1" x14ac:dyDescent="0.25">
      <c r="A367" s="13" t="s">
        <v>38</v>
      </c>
      <c r="B367" s="41"/>
      <c r="C367" s="19" t="s">
        <v>8</v>
      </c>
      <c r="D367" s="8" t="s">
        <v>1472</v>
      </c>
      <c r="E367" s="8">
        <f>VLOOKUP(F367,'Données Registre P-38'!$A$2:$B$19,2,0)</f>
        <v>2</v>
      </c>
      <c r="F367" s="9" t="s">
        <v>9</v>
      </c>
      <c r="G367" s="10">
        <v>43812</v>
      </c>
      <c r="H367" s="38">
        <f>IF(G367&lt;&gt;"",G367,"")</f>
        <v>43812</v>
      </c>
      <c r="I367" s="30" t="s">
        <v>398</v>
      </c>
      <c r="J367" s="9" t="s">
        <v>112</v>
      </c>
      <c r="K367" s="9" t="s">
        <v>32</v>
      </c>
      <c r="L367" s="9" t="s">
        <v>29</v>
      </c>
      <c r="M367" s="9">
        <v>40</v>
      </c>
      <c r="N367" s="9" t="s">
        <v>42</v>
      </c>
      <c r="O367" s="17">
        <v>21</v>
      </c>
      <c r="P367" s="27"/>
    </row>
    <row r="368" spans="1:16" s="2" customFormat="1" ht="24.95" customHeight="1" x14ac:dyDescent="0.25">
      <c r="A368" s="13" t="s">
        <v>38</v>
      </c>
      <c r="B368" s="41"/>
      <c r="C368" s="19" t="s">
        <v>8</v>
      </c>
      <c r="D368" s="8" t="s">
        <v>1470</v>
      </c>
      <c r="E368" s="8">
        <f>VLOOKUP(F368,'Données Registre P-38'!$A$2:$B$19,2,0)</f>
        <v>2</v>
      </c>
      <c r="F368" s="9" t="s">
        <v>9</v>
      </c>
      <c r="G368" s="10">
        <v>43812</v>
      </c>
      <c r="H368" s="38">
        <f>IF(G368&lt;&gt;"",G368,"")</f>
        <v>43812</v>
      </c>
      <c r="I368" s="30" t="s">
        <v>706</v>
      </c>
      <c r="J368" s="9" t="s">
        <v>112</v>
      </c>
      <c r="K368" s="9" t="s">
        <v>36</v>
      </c>
      <c r="L368" s="9" t="s">
        <v>30</v>
      </c>
      <c r="M368" s="9"/>
      <c r="N368" s="9" t="s">
        <v>41</v>
      </c>
      <c r="O368" s="17">
        <v>49</v>
      </c>
      <c r="P368" s="27"/>
    </row>
    <row r="369" spans="1:16" s="2" customFormat="1" ht="24.95" customHeight="1" x14ac:dyDescent="0.25">
      <c r="A369" s="13" t="s">
        <v>38</v>
      </c>
      <c r="B369" s="41"/>
      <c r="C369" s="19" t="s">
        <v>8</v>
      </c>
      <c r="D369" s="8" t="s">
        <v>1467</v>
      </c>
      <c r="E369" s="8">
        <f>VLOOKUP(F369,'Données Registre P-38'!$A$2:$B$19,2,0)</f>
        <v>2</v>
      </c>
      <c r="F369" s="9" t="s">
        <v>9</v>
      </c>
      <c r="G369" s="10">
        <v>43811</v>
      </c>
      <c r="H369" s="38">
        <f>IF(G369&lt;&gt;"",G369,"")</f>
        <v>43811</v>
      </c>
      <c r="I369" s="30" t="s">
        <v>737</v>
      </c>
      <c r="J369" s="9" t="s">
        <v>112</v>
      </c>
      <c r="K369" s="9" t="s">
        <v>37</v>
      </c>
      <c r="L369" s="9" t="s">
        <v>30</v>
      </c>
      <c r="M369" s="9"/>
      <c r="N369" s="9" t="s">
        <v>42</v>
      </c>
      <c r="O369" s="17">
        <v>66</v>
      </c>
      <c r="P369" s="27"/>
    </row>
    <row r="370" spans="1:16" s="2" customFormat="1" ht="24.95" customHeight="1" x14ac:dyDescent="0.25">
      <c r="A370" s="13" t="s">
        <v>38</v>
      </c>
      <c r="B370" s="41"/>
      <c r="C370" s="19" t="s">
        <v>8</v>
      </c>
      <c r="D370" s="8" t="s">
        <v>1457</v>
      </c>
      <c r="E370" s="8">
        <f>VLOOKUP(F370,'Données Registre P-38'!$A$2:$B$19,2,0)</f>
        <v>2</v>
      </c>
      <c r="F370" s="9" t="s">
        <v>9</v>
      </c>
      <c r="G370" s="10">
        <v>43808</v>
      </c>
      <c r="H370" s="38">
        <f>IF(G370&lt;&gt;"",G370,"")</f>
        <v>43808</v>
      </c>
      <c r="I370" s="30" t="s">
        <v>102</v>
      </c>
      <c r="J370" s="9"/>
      <c r="K370" s="9" t="s">
        <v>32</v>
      </c>
      <c r="L370" s="9" t="s">
        <v>29</v>
      </c>
      <c r="M370" s="9">
        <v>45</v>
      </c>
      <c r="N370" s="9" t="s">
        <v>42</v>
      </c>
      <c r="O370" s="17">
        <v>15</v>
      </c>
      <c r="P370" s="27"/>
    </row>
    <row r="371" spans="1:16" s="2" customFormat="1" ht="24.95" customHeight="1" x14ac:dyDescent="0.25">
      <c r="A371" s="13" t="s">
        <v>38</v>
      </c>
      <c r="B371" s="41"/>
      <c r="C371" s="19" t="s">
        <v>8</v>
      </c>
      <c r="D371" s="8" t="s">
        <v>1456</v>
      </c>
      <c r="E371" s="8">
        <f>VLOOKUP(F371,'Données Registre P-38'!$A$2:$B$19,2,0)</f>
        <v>2</v>
      </c>
      <c r="F371" s="9" t="s">
        <v>9</v>
      </c>
      <c r="G371" s="10">
        <v>43808</v>
      </c>
      <c r="H371" s="38">
        <f>IF(G371&lt;&gt;"",G371,"")</f>
        <v>43808</v>
      </c>
      <c r="I371" s="30" t="s">
        <v>90</v>
      </c>
      <c r="J371" s="9" t="s">
        <v>112</v>
      </c>
      <c r="K371" s="9" t="s">
        <v>32</v>
      </c>
      <c r="L371" s="9" t="s">
        <v>29</v>
      </c>
      <c r="M371" s="9"/>
      <c r="N371" s="9" t="s">
        <v>41</v>
      </c>
      <c r="O371" s="17">
        <v>42</v>
      </c>
      <c r="P371" s="27"/>
    </row>
    <row r="372" spans="1:16" s="2" customFormat="1" ht="24.95" customHeight="1" x14ac:dyDescent="0.25">
      <c r="A372" s="13" t="s">
        <v>38</v>
      </c>
      <c r="B372" s="41"/>
      <c r="C372" s="19" t="s">
        <v>8</v>
      </c>
      <c r="D372" s="8" t="s">
        <v>1450</v>
      </c>
      <c r="E372" s="8">
        <f>VLOOKUP(F372,'Données Registre P-38'!$A$2:$B$19,2,0)</f>
        <v>2</v>
      </c>
      <c r="F372" s="9" t="s">
        <v>9</v>
      </c>
      <c r="G372" s="10">
        <v>43807</v>
      </c>
      <c r="H372" s="38">
        <f>IF(G372&lt;&gt;"",G372,"")</f>
        <v>43807</v>
      </c>
      <c r="I372" s="30" t="s">
        <v>239</v>
      </c>
      <c r="J372" s="9" t="s">
        <v>112</v>
      </c>
      <c r="K372" s="9" t="s">
        <v>36</v>
      </c>
      <c r="L372" s="9" t="s">
        <v>30</v>
      </c>
      <c r="M372" s="9"/>
      <c r="N372" s="9" t="s">
        <v>41</v>
      </c>
      <c r="O372" s="17">
        <v>54</v>
      </c>
      <c r="P372" s="27"/>
    </row>
    <row r="373" spans="1:16" s="2" customFormat="1" ht="24.95" customHeight="1" x14ac:dyDescent="0.25">
      <c r="A373" s="13" t="s">
        <v>38</v>
      </c>
      <c r="B373" s="41"/>
      <c r="C373" s="19" t="s">
        <v>8</v>
      </c>
      <c r="D373" s="8" t="s">
        <v>1437</v>
      </c>
      <c r="E373" s="8">
        <f>VLOOKUP(F373,'Données Registre P-38'!$A$2:$B$19,2,0)</f>
        <v>2</v>
      </c>
      <c r="F373" s="9" t="s">
        <v>9</v>
      </c>
      <c r="G373" s="10">
        <v>43803</v>
      </c>
      <c r="H373" s="38">
        <f>IF(G373&lt;&gt;"",G373,"")</f>
        <v>43803</v>
      </c>
      <c r="I373" s="30" t="s">
        <v>141</v>
      </c>
      <c r="J373" s="9" t="s">
        <v>112</v>
      </c>
      <c r="K373" s="9" t="s">
        <v>36</v>
      </c>
      <c r="L373" s="9" t="s">
        <v>30</v>
      </c>
      <c r="M373" s="9"/>
      <c r="N373" s="9" t="s">
        <v>41</v>
      </c>
      <c r="O373" s="17">
        <v>29</v>
      </c>
      <c r="P373" s="27"/>
    </row>
    <row r="374" spans="1:16" s="2" customFormat="1" ht="24.95" customHeight="1" x14ac:dyDescent="0.25">
      <c r="A374" s="13" t="s">
        <v>38</v>
      </c>
      <c r="B374" s="41"/>
      <c r="C374" s="19" t="s">
        <v>8</v>
      </c>
      <c r="D374" s="8" t="s">
        <v>1425</v>
      </c>
      <c r="E374" s="8">
        <f>VLOOKUP(F374,'Données Registre P-38'!$A$2:$B$19,2,0)</f>
        <v>2</v>
      </c>
      <c r="F374" s="9" t="s">
        <v>9</v>
      </c>
      <c r="G374" s="10">
        <v>43801</v>
      </c>
      <c r="H374" s="38">
        <f>IF(G374&lt;&gt;"",G374,"")</f>
        <v>43801</v>
      </c>
      <c r="I374" s="30" t="s">
        <v>246</v>
      </c>
      <c r="J374" s="9" t="s">
        <v>28</v>
      </c>
      <c r="K374" s="9" t="s">
        <v>36</v>
      </c>
      <c r="L374" s="9" t="s">
        <v>30</v>
      </c>
      <c r="M374" s="9"/>
      <c r="N374" s="9" t="s">
        <v>41</v>
      </c>
      <c r="O374" s="17">
        <v>16</v>
      </c>
      <c r="P374" s="27"/>
    </row>
    <row r="375" spans="1:16" s="2" customFormat="1" ht="24.95" customHeight="1" x14ac:dyDescent="0.25">
      <c r="A375" s="13" t="s">
        <v>38</v>
      </c>
      <c r="B375" s="41"/>
      <c r="C375" s="19" t="s">
        <v>8</v>
      </c>
      <c r="D375" s="8" t="s">
        <v>1407</v>
      </c>
      <c r="E375" s="8">
        <f>VLOOKUP(F375,'Données Registre P-38'!$A$2:$B$19,2,0)</f>
        <v>2</v>
      </c>
      <c r="F375" s="9" t="s">
        <v>9</v>
      </c>
      <c r="G375" s="10">
        <v>43797</v>
      </c>
      <c r="H375" s="38">
        <f>IF(G375&lt;&gt;"",G375,"")</f>
        <v>43797</v>
      </c>
      <c r="I375" s="30" t="s">
        <v>278</v>
      </c>
      <c r="J375" s="9" t="s">
        <v>112</v>
      </c>
      <c r="K375" s="9" t="s">
        <v>35</v>
      </c>
      <c r="L375" s="9" t="s">
        <v>30</v>
      </c>
      <c r="M375" s="9"/>
      <c r="N375" s="9" t="s">
        <v>42</v>
      </c>
      <c r="O375" s="17">
        <v>42</v>
      </c>
      <c r="P375" s="27"/>
    </row>
    <row r="376" spans="1:16" s="2" customFormat="1" ht="24.95" customHeight="1" x14ac:dyDescent="0.25">
      <c r="A376" s="13" t="s">
        <v>38</v>
      </c>
      <c r="B376" s="41"/>
      <c r="C376" s="19" t="s">
        <v>8</v>
      </c>
      <c r="D376" s="8" t="s">
        <v>1411</v>
      </c>
      <c r="E376" s="8">
        <f>VLOOKUP(F376,'Données Registre P-38'!$A$2:$B$19,2,0)</f>
        <v>2</v>
      </c>
      <c r="F376" s="9" t="s">
        <v>9</v>
      </c>
      <c r="G376" s="10">
        <v>43797</v>
      </c>
      <c r="H376" s="38">
        <f>IF(G376&lt;&gt;"",G376,"")</f>
        <v>43797</v>
      </c>
      <c r="I376" s="30" t="s">
        <v>135</v>
      </c>
      <c r="J376" s="9" t="s">
        <v>112</v>
      </c>
      <c r="K376" s="9" t="s">
        <v>36</v>
      </c>
      <c r="L376" s="9" t="s">
        <v>30</v>
      </c>
      <c r="M376" s="9"/>
      <c r="N376" s="9" t="s">
        <v>41</v>
      </c>
      <c r="O376" s="17">
        <v>58</v>
      </c>
      <c r="P376" s="27"/>
    </row>
    <row r="377" spans="1:16" s="2" customFormat="1" ht="24.95" customHeight="1" x14ac:dyDescent="0.25">
      <c r="A377" s="13" t="s">
        <v>38</v>
      </c>
      <c r="B377" s="41"/>
      <c r="C377" s="19" t="s">
        <v>8</v>
      </c>
      <c r="D377" s="8" t="s">
        <v>1364</v>
      </c>
      <c r="E377" s="8">
        <f>VLOOKUP(F377,'Données Registre P-38'!$A$2:$B$19,2,0)</f>
        <v>2</v>
      </c>
      <c r="F377" s="9" t="s">
        <v>9</v>
      </c>
      <c r="G377" s="10">
        <v>43786</v>
      </c>
      <c r="H377" s="38">
        <f>IF(G377&lt;&gt;"",G377,"")</f>
        <v>43786</v>
      </c>
      <c r="I377" s="30" t="s">
        <v>666</v>
      </c>
      <c r="J377" s="9" t="s">
        <v>112</v>
      </c>
      <c r="K377" s="9" t="s">
        <v>32</v>
      </c>
      <c r="L377" s="9" t="s">
        <v>29</v>
      </c>
      <c r="M377" s="9">
        <v>36</v>
      </c>
      <c r="N377" s="9" t="s">
        <v>41</v>
      </c>
      <c r="O377" s="17">
        <v>28</v>
      </c>
      <c r="P377" s="27"/>
    </row>
    <row r="378" spans="1:16" s="2" customFormat="1" ht="24.95" customHeight="1" x14ac:dyDescent="0.25">
      <c r="A378" s="13" t="s">
        <v>38</v>
      </c>
      <c r="B378" s="41"/>
      <c r="C378" s="19" t="s">
        <v>8</v>
      </c>
      <c r="D378" s="8" t="s">
        <v>1363</v>
      </c>
      <c r="E378" s="8">
        <f>VLOOKUP(F378,'Données Registre P-38'!$A$2:$B$19,2,0)</f>
        <v>2</v>
      </c>
      <c r="F378" s="9" t="s">
        <v>9</v>
      </c>
      <c r="G378" s="10">
        <v>43785</v>
      </c>
      <c r="H378" s="38">
        <f>IF(G378&lt;&gt;"",G378,"")</f>
        <v>43785</v>
      </c>
      <c r="I378" s="30" t="s">
        <v>212</v>
      </c>
      <c r="J378" s="9" t="s">
        <v>112</v>
      </c>
      <c r="K378" s="9" t="s">
        <v>36</v>
      </c>
      <c r="L378" s="9" t="s">
        <v>30</v>
      </c>
      <c r="M378" s="9"/>
      <c r="N378" s="9" t="s">
        <v>41</v>
      </c>
      <c r="O378" s="17">
        <v>28</v>
      </c>
      <c r="P378" s="27"/>
    </row>
    <row r="379" spans="1:16" s="2" customFormat="1" ht="24.95" customHeight="1" x14ac:dyDescent="0.25">
      <c r="A379" s="13" t="s">
        <v>38</v>
      </c>
      <c r="B379" s="41"/>
      <c r="C379" s="19" t="s">
        <v>8</v>
      </c>
      <c r="D379" s="8" t="s">
        <v>1346</v>
      </c>
      <c r="E379" s="8">
        <f>VLOOKUP(F379,'Données Registre P-38'!$A$2:$B$19,2,0)</f>
        <v>2</v>
      </c>
      <c r="F379" s="9" t="s">
        <v>9</v>
      </c>
      <c r="G379" s="10">
        <v>43779</v>
      </c>
      <c r="H379" s="38">
        <f>IF(G379&lt;&gt;"",G379,"")</f>
        <v>43779</v>
      </c>
      <c r="I379" s="30" t="s">
        <v>1347</v>
      </c>
      <c r="J379" s="9" t="s">
        <v>112</v>
      </c>
      <c r="K379" s="9" t="s">
        <v>36</v>
      </c>
      <c r="L379" s="9" t="s">
        <v>30</v>
      </c>
      <c r="M379" s="9"/>
      <c r="N379" s="9" t="s">
        <v>41</v>
      </c>
      <c r="O379" s="17">
        <v>40</v>
      </c>
      <c r="P379" s="27"/>
    </row>
    <row r="380" spans="1:16" s="2" customFormat="1" ht="24.95" customHeight="1" x14ac:dyDescent="0.25">
      <c r="A380" s="13" t="s">
        <v>38</v>
      </c>
      <c r="B380" s="41"/>
      <c r="C380" s="19" t="s">
        <v>8</v>
      </c>
      <c r="D380" s="8" t="s">
        <v>1336</v>
      </c>
      <c r="E380" s="8">
        <f>VLOOKUP(F380,'Données Registre P-38'!$A$2:$B$19,2,0)</f>
        <v>2</v>
      </c>
      <c r="F380" s="9" t="s">
        <v>9</v>
      </c>
      <c r="G380" s="10">
        <v>43776</v>
      </c>
      <c r="H380" s="38">
        <f>IF(G380&lt;&gt;"",G380,"")</f>
        <v>43776</v>
      </c>
      <c r="I380" s="30" t="s">
        <v>1337</v>
      </c>
      <c r="J380" s="9" t="s">
        <v>28</v>
      </c>
      <c r="K380" s="9" t="s">
        <v>32</v>
      </c>
      <c r="L380" s="9" t="s">
        <v>29</v>
      </c>
      <c r="M380" s="9">
        <v>30</v>
      </c>
      <c r="N380" s="9" t="s">
        <v>42</v>
      </c>
      <c r="O380" s="17">
        <v>17</v>
      </c>
      <c r="P380" s="27"/>
    </row>
    <row r="381" spans="1:16" s="2" customFormat="1" ht="24.95" customHeight="1" x14ac:dyDescent="0.25">
      <c r="A381" s="13" t="s">
        <v>38</v>
      </c>
      <c r="B381" s="41"/>
      <c r="C381" s="19" t="s">
        <v>8</v>
      </c>
      <c r="D381" s="8" t="s">
        <v>1338</v>
      </c>
      <c r="E381" s="8">
        <f>VLOOKUP(F381,'Données Registre P-38'!$A$2:$B$19,2,0)</f>
        <v>2</v>
      </c>
      <c r="F381" s="9" t="s">
        <v>9</v>
      </c>
      <c r="G381" s="10">
        <v>43776</v>
      </c>
      <c r="H381" s="38">
        <f>IF(G381&lt;&gt;"",G381,"")</f>
        <v>43776</v>
      </c>
      <c r="I381" s="30" t="s">
        <v>1339</v>
      </c>
      <c r="J381" s="9" t="s">
        <v>112</v>
      </c>
      <c r="K381" s="9" t="s">
        <v>32</v>
      </c>
      <c r="L381" s="9" t="s">
        <v>29</v>
      </c>
      <c r="M381" s="9">
        <v>49</v>
      </c>
      <c r="N381" s="9" t="s">
        <v>42</v>
      </c>
      <c r="O381" s="17">
        <v>48</v>
      </c>
      <c r="P381" s="27"/>
    </row>
    <row r="382" spans="1:16" s="2" customFormat="1" ht="24.95" customHeight="1" x14ac:dyDescent="0.25">
      <c r="A382" s="13" t="s">
        <v>38</v>
      </c>
      <c r="B382" s="41"/>
      <c r="C382" s="19" t="s">
        <v>8</v>
      </c>
      <c r="D382" s="8" t="s">
        <v>1330</v>
      </c>
      <c r="E382" s="8">
        <f>VLOOKUP(F382,'Données Registre P-38'!$A$2:$B$19,2,0)</f>
        <v>2</v>
      </c>
      <c r="F382" s="9" t="s">
        <v>9</v>
      </c>
      <c r="G382" s="10">
        <v>43775</v>
      </c>
      <c r="H382" s="38">
        <f>IF(G382&lt;&gt;"",G382,"")</f>
        <v>43775</v>
      </c>
      <c r="I382" s="30" t="s">
        <v>1331</v>
      </c>
      <c r="J382" s="9" t="s">
        <v>28</v>
      </c>
      <c r="K382" s="9" t="s">
        <v>501</v>
      </c>
      <c r="L382" s="9" t="s">
        <v>30</v>
      </c>
      <c r="M382" s="9"/>
      <c r="N382" s="9" t="s">
        <v>42</v>
      </c>
      <c r="O382" s="17">
        <v>17</v>
      </c>
      <c r="P382" s="27"/>
    </row>
    <row r="383" spans="1:16" s="2" customFormat="1" ht="24.95" customHeight="1" x14ac:dyDescent="0.25">
      <c r="A383" s="13" t="s">
        <v>38</v>
      </c>
      <c r="B383" s="41"/>
      <c r="C383" s="19" t="s">
        <v>8</v>
      </c>
      <c r="D383" s="8" t="s">
        <v>1327</v>
      </c>
      <c r="E383" s="8">
        <f>VLOOKUP(F383,'Données Registre P-38'!$A$2:$B$19,2,0)</f>
        <v>2</v>
      </c>
      <c r="F383" s="9" t="s">
        <v>9</v>
      </c>
      <c r="G383" s="10">
        <v>43774</v>
      </c>
      <c r="H383" s="38">
        <f>IF(G383&lt;&gt;"",G383,"")</f>
        <v>43774</v>
      </c>
      <c r="I383" s="30" t="s">
        <v>1328</v>
      </c>
      <c r="J383" s="9" t="s">
        <v>28</v>
      </c>
      <c r="K383" s="9" t="s">
        <v>501</v>
      </c>
      <c r="L383" s="9" t="s">
        <v>30</v>
      </c>
      <c r="M383" s="9"/>
      <c r="N383" s="9" t="s">
        <v>42</v>
      </c>
      <c r="O383" s="17">
        <v>17</v>
      </c>
      <c r="P383" s="27"/>
    </row>
    <row r="384" spans="1:16" s="2" customFormat="1" ht="24.95" customHeight="1" x14ac:dyDescent="0.25">
      <c r="A384" s="13" t="s">
        <v>38</v>
      </c>
      <c r="B384" s="41"/>
      <c r="C384" s="19" t="s">
        <v>8</v>
      </c>
      <c r="D384" s="8" t="s">
        <v>1299</v>
      </c>
      <c r="E384" s="8">
        <f>VLOOKUP(F384,'Données Registre P-38'!$A$2:$B$19,2,0)</f>
        <v>2</v>
      </c>
      <c r="F384" s="9" t="s">
        <v>9</v>
      </c>
      <c r="G384" s="10">
        <v>43765</v>
      </c>
      <c r="H384" s="38">
        <f>IF(G384&lt;&gt;"",G384,"")</f>
        <v>43765</v>
      </c>
      <c r="I384" s="30" t="s">
        <v>575</v>
      </c>
      <c r="J384" s="9" t="s">
        <v>112</v>
      </c>
      <c r="K384" s="9" t="s">
        <v>33</v>
      </c>
      <c r="L384" s="9" t="s">
        <v>29</v>
      </c>
      <c r="M384" s="9">
        <v>25</v>
      </c>
      <c r="N384" s="9" t="s">
        <v>42</v>
      </c>
      <c r="O384" s="17">
        <v>18</v>
      </c>
      <c r="P384" s="27"/>
    </row>
    <row r="385" spans="1:16" s="2" customFormat="1" ht="24.95" customHeight="1" x14ac:dyDescent="0.25">
      <c r="A385" s="13" t="s">
        <v>38</v>
      </c>
      <c r="B385" s="41"/>
      <c r="C385" s="19" t="s">
        <v>8</v>
      </c>
      <c r="D385" s="8" t="s">
        <v>1287</v>
      </c>
      <c r="E385" s="8">
        <f>VLOOKUP(F385,'Données Registre P-38'!$A$2:$B$19,2,0)</f>
        <v>2</v>
      </c>
      <c r="F385" s="9" t="s">
        <v>9</v>
      </c>
      <c r="G385" s="10">
        <v>43761</v>
      </c>
      <c r="H385" s="38">
        <f>IF(G385&lt;&gt;"",G385,"")</f>
        <v>43761</v>
      </c>
      <c r="I385" s="30" t="s">
        <v>1088</v>
      </c>
      <c r="J385" s="9" t="s">
        <v>112</v>
      </c>
      <c r="K385" s="9" t="s">
        <v>32</v>
      </c>
      <c r="L385" s="9" t="s">
        <v>29</v>
      </c>
      <c r="M385" s="9">
        <v>35</v>
      </c>
      <c r="N385" s="9" t="s">
        <v>42</v>
      </c>
      <c r="O385" s="17">
        <v>48</v>
      </c>
      <c r="P385" s="27"/>
    </row>
    <row r="386" spans="1:16" s="2" customFormat="1" ht="24.95" customHeight="1" x14ac:dyDescent="0.25">
      <c r="A386" s="13" t="s">
        <v>38</v>
      </c>
      <c r="B386" s="41"/>
      <c r="C386" s="19" t="s">
        <v>8</v>
      </c>
      <c r="D386" s="8" t="s">
        <v>1283</v>
      </c>
      <c r="E386" s="8">
        <f>VLOOKUP(F386,'Données Registre P-38'!$A$2:$B$19,2,0)</f>
        <v>2</v>
      </c>
      <c r="F386" s="9" t="s">
        <v>9</v>
      </c>
      <c r="G386" s="10">
        <v>43759</v>
      </c>
      <c r="H386" s="38">
        <f>IF(G386&lt;&gt;"",G386,"")</f>
        <v>43759</v>
      </c>
      <c r="I386" s="30" t="s">
        <v>253</v>
      </c>
      <c r="J386" s="9" t="s">
        <v>112</v>
      </c>
      <c r="K386" s="9" t="s">
        <v>36</v>
      </c>
      <c r="L386" s="9" t="s">
        <v>30</v>
      </c>
      <c r="M386" s="9"/>
      <c r="N386" s="9" t="s">
        <v>41</v>
      </c>
      <c r="O386" s="17">
        <v>30</v>
      </c>
      <c r="P386" s="27"/>
    </row>
    <row r="387" spans="1:16" s="2" customFormat="1" ht="24.95" customHeight="1" x14ac:dyDescent="0.25">
      <c r="A387" s="13" t="s">
        <v>38</v>
      </c>
      <c r="B387" s="41"/>
      <c r="C387" s="19" t="s">
        <v>8</v>
      </c>
      <c r="D387" s="8" t="s">
        <v>1269</v>
      </c>
      <c r="E387" s="8">
        <f>VLOOKUP(F387,'Données Registre P-38'!$A$2:$B$19,2,0)</f>
        <v>2</v>
      </c>
      <c r="F387" s="9" t="s">
        <v>9</v>
      </c>
      <c r="G387" s="10">
        <v>43757</v>
      </c>
      <c r="H387" s="38">
        <f>IF(G387&lt;&gt;"",G387,"")</f>
        <v>43757</v>
      </c>
      <c r="I387" s="30" t="s">
        <v>1270</v>
      </c>
      <c r="J387" s="9" t="s">
        <v>112</v>
      </c>
      <c r="K387" s="9" t="s">
        <v>1263</v>
      </c>
      <c r="L387" s="9" t="s">
        <v>30</v>
      </c>
      <c r="M387" s="9"/>
      <c r="N387" s="9" t="s">
        <v>41</v>
      </c>
      <c r="O387" s="17">
        <v>29</v>
      </c>
      <c r="P387" s="27"/>
    </row>
    <row r="388" spans="1:16" s="2" customFormat="1" ht="24.95" customHeight="1" x14ac:dyDescent="0.25">
      <c r="A388" s="13" t="s">
        <v>38</v>
      </c>
      <c r="B388" s="41"/>
      <c r="C388" s="19" t="s">
        <v>8</v>
      </c>
      <c r="D388" s="8" t="s">
        <v>1254</v>
      </c>
      <c r="E388" s="8">
        <f>VLOOKUP(F388,'Données Registre P-38'!$A$2:$B$19,2,0)</f>
        <v>2</v>
      </c>
      <c r="F388" s="9" t="s">
        <v>9</v>
      </c>
      <c r="G388" s="10">
        <v>43753</v>
      </c>
      <c r="H388" s="38">
        <f>IF(G388&lt;&gt;"",G388,"")</f>
        <v>43753</v>
      </c>
      <c r="I388" s="30" t="s">
        <v>139</v>
      </c>
      <c r="J388" s="9" t="s">
        <v>112</v>
      </c>
      <c r="K388" s="9" t="s">
        <v>34</v>
      </c>
      <c r="L388" s="9" t="s">
        <v>29</v>
      </c>
      <c r="M388" s="9">
        <v>28</v>
      </c>
      <c r="N388" s="9" t="s">
        <v>42</v>
      </c>
      <c r="O388" s="17">
        <v>74</v>
      </c>
      <c r="P388" s="27"/>
    </row>
    <row r="389" spans="1:16" s="2" customFormat="1" ht="24.95" customHeight="1" x14ac:dyDescent="0.25">
      <c r="A389" s="13" t="s">
        <v>38</v>
      </c>
      <c r="B389" s="41"/>
      <c r="C389" s="19" t="s">
        <v>8</v>
      </c>
      <c r="D389" s="8" t="s">
        <v>1229</v>
      </c>
      <c r="E389" s="8">
        <f>VLOOKUP(F389,'Données Registre P-38'!$A$2:$B$19,2,0)</f>
        <v>2</v>
      </c>
      <c r="F389" s="9" t="s">
        <v>9</v>
      </c>
      <c r="G389" s="10">
        <v>43744</v>
      </c>
      <c r="H389" s="38">
        <f>IF(G389&lt;&gt;"",G389,"")</f>
        <v>43744</v>
      </c>
      <c r="I389" s="30" t="s">
        <v>683</v>
      </c>
      <c r="J389" s="9" t="s">
        <v>112</v>
      </c>
      <c r="K389" s="9" t="s">
        <v>32</v>
      </c>
      <c r="L389" s="9" t="s">
        <v>29</v>
      </c>
      <c r="M389" s="9">
        <v>20</v>
      </c>
      <c r="N389" s="9" t="s">
        <v>41</v>
      </c>
      <c r="O389" s="17">
        <v>24</v>
      </c>
      <c r="P389" s="27"/>
    </row>
    <row r="390" spans="1:16" s="2" customFormat="1" ht="24.95" customHeight="1" x14ac:dyDescent="0.25">
      <c r="A390" s="13" t="s">
        <v>38</v>
      </c>
      <c r="B390" s="41"/>
      <c r="C390" s="19" t="s">
        <v>8</v>
      </c>
      <c r="D390" s="8" t="s">
        <v>1227</v>
      </c>
      <c r="E390" s="8">
        <f>VLOOKUP(F390,'Données Registre P-38'!$A$2:$B$19,2,0)</f>
        <v>2</v>
      </c>
      <c r="F390" s="9" t="s">
        <v>9</v>
      </c>
      <c r="G390" s="10">
        <v>43743</v>
      </c>
      <c r="H390" s="38">
        <f>IF(G390&lt;&gt;"",G390,"")</f>
        <v>43743</v>
      </c>
      <c r="I390" s="30" t="s">
        <v>855</v>
      </c>
      <c r="J390" s="9" t="s">
        <v>112</v>
      </c>
      <c r="K390" s="9" t="s">
        <v>36</v>
      </c>
      <c r="L390" s="9" t="s">
        <v>30</v>
      </c>
      <c r="M390" s="9"/>
      <c r="N390" s="9" t="s">
        <v>42</v>
      </c>
      <c r="O390" s="17">
        <v>53</v>
      </c>
      <c r="P390" s="27"/>
    </row>
    <row r="391" spans="1:16" s="2" customFormat="1" ht="24.95" customHeight="1" x14ac:dyDescent="0.25">
      <c r="A391" s="13" t="s">
        <v>38</v>
      </c>
      <c r="B391" s="41"/>
      <c r="C391" s="19" t="s">
        <v>8</v>
      </c>
      <c r="D391" s="8" t="s">
        <v>1220</v>
      </c>
      <c r="E391" s="8">
        <f>VLOOKUP(F391,'Données Registre P-38'!$A$2:$B$19,2,0)</f>
        <v>2</v>
      </c>
      <c r="F391" s="9" t="s">
        <v>9</v>
      </c>
      <c r="G391" s="10">
        <v>43740</v>
      </c>
      <c r="H391" s="38">
        <f>IF(G391&lt;&gt;"",G391,"")</f>
        <v>43740</v>
      </c>
      <c r="I391" s="30" t="s">
        <v>471</v>
      </c>
      <c r="J391" s="9" t="s">
        <v>112</v>
      </c>
      <c r="K391" s="9" t="s">
        <v>32</v>
      </c>
      <c r="L391" s="9" t="s">
        <v>29</v>
      </c>
      <c r="M391" s="9">
        <v>25</v>
      </c>
      <c r="N391" s="9" t="s">
        <v>42</v>
      </c>
      <c r="O391" s="17">
        <v>53</v>
      </c>
      <c r="P391" s="27"/>
    </row>
    <row r="392" spans="1:16" s="2" customFormat="1" ht="24.95" customHeight="1" x14ac:dyDescent="0.25">
      <c r="A392" s="13" t="s">
        <v>38</v>
      </c>
      <c r="B392" s="41"/>
      <c r="C392" s="19" t="s">
        <v>8</v>
      </c>
      <c r="D392" s="8" t="s">
        <v>1191</v>
      </c>
      <c r="E392" s="8">
        <f>VLOOKUP(F392,'Données Registre P-38'!$A$2:$B$19,2,0)</f>
        <v>2</v>
      </c>
      <c r="F392" s="9" t="s">
        <v>9</v>
      </c>
      <c r="G392" s="10">
        <v>43734</v>
      </c>
      <c r="H392" s="38">
        <f>IF(G392&lt;&gt;"",G392,"")</f>
        <v>43734</v>
      </c>
      <c r="I392" s="30" t="s">
        <v>482</v>
      </c>
      <c r="J392" s="9" t="s">
        <v>112</v>
      </c>
      <c r="K392" s="9" t="s">
        <v>37</v>
      </c>
      <c r="L392" s="9" t="s">
        <v>30</v>
      </c>
      <c r="M392" s="9"/>
      <c r="N392" s="9" t="s">
        <v>41</v>
      </c>
      <c r="O392" s="17">
        <v>27</v>
      </c>
      <c r="P392" s="27"/>
    </row>
    <row r="393" spans="1:16" s="2" customFormat="1" ht="24.95" customHeight="1" x14ac:dyDescent="0.25">
      <c r="A393" s="13" t="s">
        <v>38</v>
      </c>
      <c r="B393" s="41"/>
      <c r="C393" s="19" t="s">
        <v>8</v>
      </c>
      <c r="D393" s="8" t="s">
        <v>1192</v>
      </c>
      <c r="E393" s="8">
        <f>VLOOKUP(F393,'Données Registre P-38'!$A$2:$B$19,2,0)</f>
        <v>2</v>
      </c>
      <c r="F393" s="9" t="s">
        <v>9</v>
      </c>
      <c r="G393" s="10">
        <v>43734</v>
      </c>
      <c r="H393" s="38">
        <f>IF(G393&lt;&gt;"",G393,"")</f>
        <v>43734</v>
      </c>
      <c r="I393" s="30" t="s">
        <v>92</v>
      </c>
      <c r="J393" s="9"/>
      <c r="K393" s="9"/>
      <c r="L393" s="9" t="s">
        <v>29</v>
      </c>
      <c r="M393" s="9">
        <v>26</v>
      </c>
      <c r="N393" s="9" t="s">
        <v>41</v>
      </c>
      <c r="O393" s="17">
        <v>32</v>
      </c>
      <c r="P393" s="27"/>
    </row>
    <row r="394" spans="1:16" s="2" customFormat="1" ht="24.95" customHeight="1" x14ac:dyDescent="0.25">
      <c r="A394" s="13" t="s">
        <v>38</v>
      </c>
      <c r="B394" s="41"/>
      <c r="C394" s="19" t="s">
        <v>8</v>
      </c>
      <c r="D394" s="8" t="s">
        <v>1175</v>
      </c>
      <c r="E394" s="8">
        <f>VLOOKUP(F394,'Données Registre P-38'!$A$2:$B$19,2,0)</f>
        <v>2</v>
      </c>
      <c r="F394" s="9" t="s">
        <v>9</v>
      </c>
      <c r="G394" s="10">
        <v>43728</v>
      </c>
      <c r="H394" s="38">
        <f>IF(G394&lt;&gt;"",G394,"")</f>
        <v>43728</v>
      </c>
      <c r="I394" s="30" t="s">
        <v>1176</v>
      </c>
      <c r="J394" s="9" t="s">
        <v>112</v>
      </c>
      <c r="K394" s="9" t="s">
        <v>37</v>
      </c>
      <c r="L394" s="9" t="s">
        <v>30</v>
      </c>
      <c r="M394" s="9"/>
      <c r="N394" s="9" t="s">
        <v>42</v>
      </c>
      <c r="O394" s="17">
        <v>27</v>
      </c>
      <c r="P394" s="27"/>
    </row>
    <row r="395" spans="1:16" s="2" customFormat="1" ht="24.95" customHeight="1" x14ac:dyDescent="0.25">
      <c r="A395" s="13" t="s">
        <v>38</v>
      </c>
      <c r="B395" s="41"/>
      <c r="C395" s="19" t="s">
        <v>8</v>
      </c>
      <c r="D395" s="8" t="s">
        <v>1163</v>
      </c>
      <c r="E395" s="8">
        <f>VLOOKUP(F395,'Données Registre P-38'!$A$2:$B$19,2,0)</f>
        <v>2</v>
      </c>
      <c r="F395" s="9" t="s">
        <v>9</v>
      </c>
      <c r="G395" s="10">
        <v>43724</v>
      </c>
      <c r="H395" s="38">
        <f>IF(G395&lt;&gt;"",G395,"")</f>
        <v>43724</v>
      </c>
      <c r="I395" s="30" t="s">
        <v>359</v>
      </c>
      <c r="J395" s="9"/>
      <c r="K395" s="9" t="s">
        <v>44</v>
      </c>
      <c r="L395" s="9" t="s">
        <v>29</v>
      </c>
      <c r="M395" s="9">
        <v>30</v>
      </c>
      <c r="N395" s="9" t="s">
        <v>42</v>
      </c>
      <c r="O395" s="17">
        <v>48</v>
      </c>
      <c r="P395" s="27"/>
    </row>
    <row r="396" spans="1:16" s="2" customFormat="1" ht="24.95" customHeight="1" x14ac:dyDescent="0.25">
      <c r="A396" s="13" t="s">
        <v>38</v>
      </c>
      <c r="B396" s="41"/>
      <c r="C396" s="19" t="s">
        <v>8</v>
      </c>
      <c r="D396" s="8" t="s">
        <v>1155</v>
      </c>
      <c r="E396" s="8">
        <f>VLOOKUP(F396,'Données Registre P-38'!$A$2:$B$19,2,0)</f>
        <v>2</v>
      </c>
      <c r="F396" s="9" t="s">
        <v>9</v>
      </c>
      <c r="G396" s="10">
        <v>43723</v>
      </c>
      <c r="H396" s="38">
        <f>IF(G396&lt;&gt;"",G396,"")</f>
        <v>43723</v>
      </c>
      <c r="I396" s="30" t="s">
        <v>1156</v>
      </c>
      <c r="J396" s="9"/>
      <c r="K396" s="9" t="s">
        <v>32</v>
      </c>
      <c r="L396" s="9" t="s">
        <v>29</v>
      </c>
      <c r="M396" s="9">
        <v>30</v>
      </c>
      <c r="N396" s="9" t="s">
        <v>41</v>
      </c>
      <c r="O396" s="17">
        <v>76</v>
      </c>
      <c r="P396" s="27"/>
    </row>
    <row r="397" spans="1:16" s="2" customFormat="1" ht="24.95" customHeight="1" x14ac:dyDescent="0.25">
      <c r="A397" s="13" t="s">
        <v>38</v>
      </c>
      <c r="B397" s="41"/>
      <c r="C397" s="19" t="s">
        <v>8</v>
      </c>
      <c r="D397" s="8" t="s">
        <v>1141</v>
      </c>
      <c r="E397" s="8">
        <f>VLOOKUP(F397,'Données Registre P-38'!$A$2:$B$19,2,0)</f>
        <v>2</v>
      </c>
      <c r="F397" s="9" t="s">
        <v>9</v>
      </c>
      <c r="G397" s="10">
        <v>43718</v>
      </c>
      <c r="H397" s="38">
        <f>IF(G397&lt;&gt;"",G397,"")</f>
        <v>43718</v>
      </c>
      <c r="I397" s="30" t="s">
        <v>1142</v>
      </c>
      <c r="J397" s="9" t="s">
        <v>26</v>
      </c>
      <c r="K397" s="9" t="s">
        <v>36</v>
      </c>
      <c r="L397" s="9" t="s">
        <v>30</v>
      </c>
      <c r="M397" s="9"/>
      <c r="N397" s="9" t="s">
        <v>42</v>
      </c>
      <c r="O397" s="17">
        <v>53</v>
      </c>
      <c r="P397" s="27"/>
    </row>
    <row r="398" spans="1:16" s="2" customFormat="1" ht="24.95" customHeight="1" x14ac:dyDescent="0.25">
      <c r="A398" s="13" t="s">
        <v>38</v>
      </c>
      <c r="B398" s="41"/>
      <c r="C398" s="19" t="s">
        <v>8</v>
      </c>
      <c r="D398" s="8" t="s">
        <v>1128</v>
      </c>
      <c r="E398" s="8">
        <f>VLOOKUP(F398,'Données Registre P-38'!$A$2:$B$19,2,0)</f>
        <v>2</v>
      </c>
      <c r="F398" s="9" t="s">
        <v>9</v>
      </c>
      <c r="G398" s="10">
        <v>43715</v>
      </c>
      <c r="H398" s="38">
        <f>IF(G398&lt;&gt;"",G398,"")</f>
        <v>43715</v>
      </c>
      <c r="I398" s="30" t="s">
        <v>148</v>
      </c>
      <c r="J398" s="9"/>
      <c r="K398" s="9" t="s">
        <v>44</v>
      </c>
      <c r="L398" s="9" t="s">
        <v>29</v>
      </c>
      <c r="M398" s="9">
        <v>43</v>
      </c>
      <c r="N398" s="9" t="s">
        <v>41</v>
      </c>
      <c r="O398" s="17">
        <v>66</v>
      </c>
      <c r="P398" s="27"/>
    </row>
    <row r="399" spans="1:16" s="2" customFormat="1" ht="24.95" customHeight="1" x14ac:dyDescent="0.25">
      <c r="A399" s="13" t="s">
        <v>38</v>
      </c>
      <c r="B399" s="41"/>
      <c r="C399" s="19" t="s">
        <v>8</v>
      </c>
      <c r="D399" s="8" t="s">
        <v>1111</v>
      </c>
      <c r="E399" s="8">
        <f>VLOOKUP(F399,'Données Registre P-38'!$A$2:$B$19,2,0)</f>
        <v>2</v>
      </c>
      <c r="F399" s="9" t="s">
        <v>9</v>
      </c>
      <c r="G399" s="10">
        <v>43712</v>
      </c>
      <c r="H399" s="38">
        <f>IF(G399&lt;&gt;"",G399,"")</f>
        <v>43712</v>
      </c>
      <c r="I399" s="30" t="s">
        <v>429</v>
      </c>
      <c r="J399" s="9"/>
      <c r="K399" s="9" t="s">
        <v>32</v>
      </c>
      <c r="L399" s="9" t="s">
        <v>29</v>
      </c>
      <c r="M399" s="9">
        <v>38</v>
      </c>
      <c r="N399" s="9" t="s">
        <v>41</v>
      </c>
      <c r="O399" s="17">
        <v>33</v>
      </c>
      <c r="P399" s="27"/>
    </row>
    <row r="400" spans="1:16" s="2" customFormat="1" ht="24.95" customHeight="1" x14ac:dyDescent="0.25">
      <c r="A400" s="13" t="s">
        <v>38</v>
      </c>
      <c r="B400" s="41"/>
      <c r="C400" s="19" t="s">
        <v>8</v>
      </c>
      <c r="D400" s="8" t="s">
        <v>1107</v>
      </c>
      <c r="E400" s="8">
        <f>VLOOKUP(F400,'Données Registre P-38'!$A$2:$B$19,2,0)</f>
        <v>2</v>
      </c>
      <c r="F400" s="9" t="s">
        <v>9</v>
      </c>
      <c r="G400" s="10">
        <v>43711</v>
      </c>
      <c r="H400" s="38">
        <f>IF(G400&lt;&gt;"",G400,"")</f>
        <v>43711</v>
      </c>
      <c r="I400" s="30" t="s">
        <v>1108</v>
      </c>
      <c r="J400" s="9"/>
      <c r="K400" s="9" t="s">
        <v>36</v>
      </c>
      <c r="L400" s="9" t="s">
        <v>30</v>
      </c>
      <c r="M400" s="9"/>
      <c r="N400" s="9" t="s">
        <v>42</v>
      </c>
      <c r="O400" s="17">
        <v>23</v>
      </c>
      <c r="P400" s="27"/>
    </row>
    <row r="401" spans="1:16" s="2" customFormat="1" ht="24.95" customHeight="1" x14ac:dyDescent="0.25">
      <c r="A401" s="13" t="s">
        <v>38</v>
      </c>
      <c r="B401" s="41"/>
      <c r="C401" s="19" t="s">
        <v>8</v>
      </c>
      <c r="D401" s="8" t="s">
        <v>1099</v>
      </c>
      <c r="E401" s="8">
        <f>VLOOKUP(F401,'Données Registre P-38'!$A$2:$B$19,2,0)</f>
        <v>2</v>
      </c>
      <c r="F401" s="9" t="s">
        <v>9</v>
      </c>
      <c r="G401" s="10">
        <v>43709</v>
      </c>
      <c r="H401" s="38">
        <f>IF(G401&lt;&gt;"",G401,"")</f>
        <v>43709</v>
      </c>
      <c r="I401" s="30" t="s">
        <v>488</v>
      </c>
      <c r="J401" s="9"/>
      <c r="K401" s="9" t="s">
        <v>44</v>
      </c>
      <c r="L401" s="9" t="s">
        <v>29</v>
      </c>
      <c r="M401" s="9">
        <v>47</v>
      </c>
      <c r="N401" s="9" t="s">
        <v>41</v>
      </c>
      <c r="O401" s="17">
        <v>24</v>
      </c>
      <c r="P401" s="27"/>
    </row>
    <row r="402" spans="1:16" s="2" customFormat="1" ht="24.95" customHeight="1" x14ac:dyDescent="0.25">
      <c r="A402" s="13" t="s">
        <v>38</v>
      </c>
      <c r="B402" s="41"/>
      <c r="C402" s="19" t="s">
        <v>8</v>
      </c>
      <c r="D402" s="8" t="s">
        <v>1056</v>
      </c>
      <c r="E402" s="8">
        <f>VLOOKUP(F402,'Données Registre P-38'!$A$2:$B$19,2,0)</f>
        <v>2</v>
      </c>
      <c r="F402" s="9" t="s">
        <v>9</v>
      </c>
      <c r="G402" s="10">
        <v>43705</v>
      </c>
      <c r="H402" s="38">
        <f>IF(G402&lt;&gt;"",G402,"")</f>
        <v>43705</v>
      </c>
      <c r="I402" s="30" t="s">
        <v>384</v>
      </c>
      <c r="J402" s="9"/>
      <c r="K402" s="9" t="s">
        <v>44</v>
      </c>
      <c r="L402" s="9" t="s">
        <v>29</v>
      </c>
      <c r="M402" s="9"/>
      <c r="N402" s="9" t="s">
        <v>42</v>
      </c>
      <c r="O402" s="17">
        <v>42</v>
      </c>
      <c r="P402" s="27"/>
    </row>
    <row r="403" spans="1:16" s="2" customFormat="1" ht="24.95" customHeight="1" x14ac:dyDescent="0.25">
      <c r="A403" s="13" t="s">
        <v>38</v>
      </c>
      <c r="B403" s="41"/>
      <c r="C403" s="19" t="s">
        <v>8</v>
      </c>
      <c r="D403" s="8" t="s">
        <v>1072</v>
      </c>
      <c r="E403" s="8">
        <f>VLOOKUP(F403,'Données Registre P-38'!$A$2:$B$19,2,0)</f>
        <v>2</v>
      </c>
      <c r="F403" s="9" t="s">
        <v>9</v>
      </c>
      <c r="G403" s="10">
        <v>43703</v>
      </c>
      <c r="H403" s="38">
        <f>IF(G403&lt;&gt;"",G403,"")</f>
        <v>43703</v>
      </c>
      <c r="I403" s="30" t="s">
        <v>401</v>
      </c>
      <c r="J403" s="9"/>
      <c r="K403" s="9" t="s">
        <v>32</v>
      </c>
      <c r="L403" s="9" t="s">
        <v>29</v>
      </c>
      <c r="M403" s="9">
        <v>48</v>
      </c>
      <c r="N403" s="9" t="s">
        <v>41</v>
      </c>
      <c r="O403" s="17">
        <v>15</v>
      </c>
      <c r="P403" s="27"/>
    </row>
    <row r="404" spans="1:16" s="2" customFormat="1" ht="24.95" customHeight="1" x14ac:dyDescent="0.25">
      <c r="A404" s="13" t="s">
        <v>38</v>
      </c>
      <c r="B404" s="41"/>
      <c r="C404" s="19" t="s">
        <v>8</v>
      </c>
      <c r="D404" s="8" t="s">
        <v>1073</v>
      </c>
      <c r="E404" s="8">
        <f>VLOOKUP(F404,'Données Registre P-38'!$A$2:$B$19,2,0)</f>
        <v>2</v>
      </c>
      <c r="F404" s="9" t="s">
        <v>9</v>
      </c>
      <c r="G404" s="10">
        <v>43703</v>
      </c>
      <c r="H404" s="38">
        <f>IF(G404&lt;&gt;"",G404,"")</f>
        <v>43703</v>
      </c>
      <c r="I404" s="30" t="s">
        <v>313</v>
      </c>
      <c r="J404" s="9" t="s">
        <v>28</v>
      </c>
      <c r="K404" s="9" t="s">
        <v>37</v>
      </c>
      <c r="L404" s="9" t="s">
        <v>30</v>
      </c>
      <c r="M404" s="9"/>
      <c r="N404" s="9" t="s">
        <v>41</v>
      </c>
      <c r="O404" s="17">
        <v>9</v>
      </c>
      <c r="P404" s="27"/>
    </row>
    <row r="405" spans="1:16" s="2" customFormat="1" ht="24.95" customHeight="1" x14ac:dyDescent="0.25">
      <c r="A405" s="13" t="s">
        <v>38</v>
      </c>
      <c r="B405" s="41"/>
      <c r="C405" s="19" t="s">
        <v>8</v>
      </c>
      <c r="D405" s="8" t="s">
        <v>1043</v>
      </c>
      <c r="E405" s="8">
        <f>VLOOKUP(F405,'Données Registre P-38'!$A$2:$B$19,2,0)</f>
        <v>2</v>
      </c>
      <c r="F405" s="9" t="s">
        <v>9</v>
      </c>
      <c r="G405" s="10">
        <v>43698</v>
      </c>
      <c r="H405" s="38">
        <f>IF(G405&lt;&gt;"",G405,"")</f>
        <v>43698</v>
      </c>
      <c r="I405" s="30" t="s">
        <v>1044</v>
      </c>
      <c r="J405" s="9"/>
      <c r="K405" s="9" t="s">
        <v>35</v>
      </c>
      <c r="L405" s="9" t="s">
        <v>29</v>
      </c>
      <c r="M405" s="9">
        <v>27</v>
      </c>
      <c r="N405" s="9" t="s">
        <v>42</v>
      </c>
      <c r="O405" s="17">
        <v>25</v>
      </c>
      <c r="P405" s="27"/>
    </row>
    <row r="406" spans="1:16" s="2" customFormat="1" ht="24.95" customHeight="1" x14ac:dyDescent="0.25">
      <c r="A406" s="13" t="s">
        <v>38</v>
      </c>
      <c r="B406" s="41"/>
      <c r="C406" s="19" t="s">
        <v>8</v>
      </c>
      <c r="D406" s="8" t="s">
        <v>1035</v>
      </c>
      <c r="E406" s="8">
        <f>VLOOKUP(F406,'Données Registre P-38'!$A$2:$B$19,2,0)</f>
        <v>2</v>
      </c>
      <c r="F406" s="9" t="s">
        <v>9</v>
      </c>
      <c r="G406" s="10">
        <v>43697</v>
      </c>
      <c r="H406" s="38">
        <f>IF(G406&lt;&gt;"",G406,"")</f>
        <v>43697</v>
      </c>
      <c r="I406" s="30" t="s">
        <v>287</v>
      </c>
      <c r="J406" s="9" t="s">
        <v>112</v>
      </c>
      <c r="K406" s="9" t="s">
        <v>36</v>
      </c>
      <c r="L406" s="9" t="s">
        <v>30</v>
      </c>
      <c r="M406" s="9"/>
      <c r="N406" s="9" t="s">
        <v>41</v>
      </c>
      <c r="O406" s="17">
        <v>57</v>
      </c>
      <c r="P406" s="27"/>
    </row>
    <row r="407" spans="1:16" s="2" customFormat="1" ht="24.95" customHeight="1" x14ac:dyDescent="0.25">
      <c r="A407" s="13" t="s">
        <v>38</v>
      </c>
      <c r="B407" s="41"/>
      <c r="C407" s="19" t="s">
        <v>8</v>
      </c>
      <c r="D407" s="8" t="s">
        <v>1018</v>
      </c>
      <c r="E407" s="8">
        <f>VLOOKUP(F407,'Données Registre P-38'!$A$2:$B$19,2,0)</f>
        <v>2</v>
      </c>
      <c r="F407" s="9" t="s">
        <v>9</v>
      </c>
      <c r="G407" s="10">
        <v>43693</v>
      </c>
      <c r="H407" s="38">
        <f>IF(G407&lt;&gt;"",G407,"")</f>
        <v>43693</v>
      </c>
      <c r="I407" s="30" t="s">
        <v>1019</v>
      </c>
      <c r="J407" s="9"/>
      <c r="K407" s="9" t="s">
        <v>33</v>
      </c>
      <c r="L407" s="9" t="s">
        <v>29</v>
      </c>
      <c r="M407" s="9">
        <v>50</v>
      </c>
      <c r="N407" s="9" t="s">
        <v>42</v>
      </c>
      <c r="O407" s="17">
        <v>29</v>
      </c>
      <c r="P407" s="27"/>
    </row>
    <row r="408" spans="1:16" s="2" customFormat="1" ht="24.95" customHeight="1" x14ac:dyDescent="0.25">
      <c r="A408" s="13" t="s">
        <v>38</v>
      </c>
      <c r="B408" s="41"/>
      <c r="C408" s="19" t="s">
        <v>8</v>
      </c>
      <c r="D408" s="8" t="s">
        <v>1021</v>
      </c>
      <c r="E408" s="8">
        <f>VLOOKUP(F408,'Données Registre P-38'!$A$2:$B$19,2,0)</f>
        <v>2</v>
      </c>
      <c r="F408" s="9" t="s">
        <v>9</v>
      </c>
      <c r="G408" s="10">
        <v>43693</v>
      </c>
      <c r="H408" s="38">
        <f>IF(G408&lt;&gt;"",G408,"")</f>
        <v>43693</v>
      </c>
      <c r="I408" s="30" t="s">
        <v>313</v>
      </c>
      <c r="J408" s="9" t="s">
        <v>111</v>
      </c>
      <c r="K408" s="9" t="s">
        <v>32</v>
      </c>
      <c r="L408" s="9" t="s">
        <v>1017</v>
      </c>
      <c r="M408" s="9"/>
      <c r="N408" s="9" t="s">
        <v>42</v>
      </c>
      <c r="O408" s="17">
        <v>51</v>
      </c>
      <c r="P408" s="27"/>
    </row>
    <row r="409" spans="1:16" s="2" customFormat="1" ht="24.95" customHeight="1" x14ac:dyDescent="0.25">
      <c r="A409" s="13" t="s">
        <v>38</v>
      </c>
      <c r="B409" s="41"/>
      <c r="C409" s="19" t="s">
        <v>8</v>
      </c>
      <c r="D409" s="23" t="s">
        <v>987</v>
      </c>
      <c r="E409" s="8">
        <f>VLOOKUP(F409,'Données Registre P-38'!$A$2:$B$19,2,0)</f>
        <v>2</v>
      </c>
      <c r="F409" s="9" t="s">
        <v>9</v>
      </c>
      <c r="G409" s="10">
        <v>43685</v>
      </c>
      <c r="H409" s="38">
        <f>IF(G409&lt;&gt;"",G409,"")</f>
        <v>43685</v>
      </c>
      <c r="I409" s="30" t="s">
        <v>394</v>
      </c>
      <c r="J409" s="9"/>
      <c r="K409" s="9" t="s">
        <v>32</v>
      </c>
      <c r="L409" s="9" t="s">
        <v>29</v>
      </c>
      <c r="M409" s="9">
        <v>40</v>
      </c>
      <c r="N409" s="9" t="s">
        <v>42</v>
      </c>
      <c r="O409" s="17">
        <v>57</v>
      </c>
      <c r="P409" s="27"/>
    </row>
    <row r="410" spans="1:16" s="2" customFormat="1" ht="24.95" customHeight="1" x14ac:dyDescent="0.25">
      <c r="A410" s="13" t="s">
        <v>38</v>
      </c>
      <c r="B410" s="41"/>
      <c r="C410" s="19" t="s">
        <v>8</v>
      </c>
      <c r="D410" s="8" t="s">
        <v>963</v>
      </c>
      <c r="E410" s="8">
        <f>VLOOKUP(F410,'Données Registre P-38'!$A$2:$B$19,2,0)</f>
        <v>2</v>
      </c>
      <c r="F410" s="9" t="s">
        <v>9</v>
      </c>
      <c r="G410" s="10">
        <v>43679</v>
      </c>
      <c r="H410" s="38">
        <f>IF(G410&lt;&gt;"",G410,"")</f>
        <v>43679</v>
      </c>
      <c r="I410" s="30" t="s">
        <v>861</v>
      </c>
      <c r="J410" s="9"/>
      <c r="K410" s="9" t="s">
        <v>35</v>
      </c>
      <c r="L410" s="9" t="s">
        <v>29</v>
      </c>
      <c r="M410" s="9">
        <v>50</v>
      </c>
      <c r="N410" s="9" t="s">
        <v>41</v>
      </c>
      <c r="O410" s="17">
        <v>40</v>
      </c>
      <c r="P410" s="27"/>
    </row>
    <row r="411" spans="1:16" s="2" customFormat="1" ht="24.95" customHeight="1" x14ac:dyDescent="0.25">
      <c r="A411" s="13" t="s">
        <v>38</v>
      </c>
      <c r="B411" s="41"/>
      <c r="C411" s="19" t="s">
        <v>8</v>
      </c>
      <c r="D411" s="8" t="s">
        <v>945</v>
      </c>
      <c r="E411" s="8">
        <f>VLOOKUP(F411,'Données Registre P-38'!$A$2:$B$19,2,0)</f>
        <v>2</v>
      </c>
      <c r="F411" s="9" t="s">
        <v>9</v>
      </c>
      <c r="G411" s="10">
        <v>43677</v>
      </c>
      <c r="H411" s="38">
        <f>IF(G411&lt;&gt;"",G411,"")</f>
        <v>43677</v>
      </c>
      <c r="I411" s="30" t="s">
        <v>946</v>
      </c>
      <c r="J411" s="9"/>
      <c r="K411" s="9" t="s">
        <v>32</v>
      </c>
      <c r="L411" s="9" t="s">
        <v>29</v>
      </c>
      <c r="M411" s="9">
        <v>70</v>
      </c>
      <c r="N411" s="9" t="s">
        <v>42</v>
      </c>
      <c r="O411" s="17">
        <v>17</v>
      </c>
      <c r="P411" s="27"/>
    </row>
    <row r="412" spans="1:16" s="2" customFormat="1" ht="24.95" customHeight="1" x14ac:dyDescent="0.25">
      <c r="A412" s="13" t="s">
        <v>38</v>
      </c>
      <c r="B412" s="41"/>
      <c r="C412" s="19" t="s">
        <v>8</v>
      </c>
      <c r="D412" s="8" t="s">
        <v>943</v>
      </c>
      <c r="E412" s="8">
        <f>VLOOKUP(F412,'Données Registre P-38'!$A$2:$B$19,2,0)</f>
        <v>2</v>
      </c>
      <c r="F412" s="9" t="s">
        <v>9</v>
      </c>
      <c r="G412" s="10">
        <v>43674</v>
      </c>
      <c r="H412" s="38">
        <f>IF(G412&lt;&gt;"",G412,"")</f>
        <v>43674</v>
      </c>
      <c r="I412" s="30" t="s">
        <v>944</v>
      </c>
      <c r="J412" s="9"/>
      <c r="K412" s="9" t="s">
        <v>32</v>
      </c>
      <c r="L412" s="9" t="s">
        <v>29</v>
      </c>
      <c r="M412" s="9">
        <v>22</v>
      </c>
      <c r="N412" s="9" t="s">
        <v>41</v>
      </c>
      <c r="O412" s="17">
        <v>30</v>
      </c>
      <c r="P412" s="27"/>
    </row>
    <row r="413" spans="1:16" s="2" customFormat="1" ht="24.95" customHeight="1" x14ac:dyDescent="0.25">
      <c r="A413" s="13" t="s">
        <v>38</v>
      </c>
      <c r="B413" s="41"/>
      <c r="C413" s="19" t="s">
        <v>8</v>
      </c>
      <c r="D413" s="8" t="s">
        <v>885</v>
      </c>
      <c r="E413" s="8">
        <f>VLOOKUP(F413,'Données Registre P-38'!$A$2:$B$19,2,0)</f>
        <v>2</v>
      </c>
      <c r="F413" s="9" t="s">
        <v>9</v>
      </c>
      <c r="G413" s="10">
        <v>43663</v>
      </c>
      <c r="H413" s="38">
        <f>IF(G413&lt;&gt;"",G413,"")</f>
        <v>43663</v>
      </c>
      <c r="I413" s="30" t="s">
        <v>886</v>
      </c>
      <c r="J413" s="9"/>
      <c r="K413" s="9" t="s">
        <v>44</v>
      </c>
      <c r="L413" s="9" t="s">
        <v>29</v>
      </c>
      <c r="M413" s="9">
        <v>52</v>
      </c>
      <c r="N413" s="9" t="s">
        <v>41</v>
      </c>
      <c r="O413" s="17">
        <v>55</v>
      </c>
      <c r="P413" s="27"/>
    </row>
    <row r="414" spans="1:16" s="2" customFormat="1" ht="24.95" customHeight="1" x14ac:dyDescent="0.25">
      <c r="A414" s="13" t="s">
        <v>38</v>
      </c>
      <c r="B414" s="41"/>
      <c r="C414" s="19" t="s">
        <v>8</v>
      </c>
      <c r="D414" s="8" t="s">
        <v>870</v>
      </c>
      <c r="E414" s="8">
        <f>VLOOKUP(F414,'Données Registre P-38'!$A$2:$B$19,2,0)</f>
        <v>2</v>
      </c>
      <c r="F414" s="9" t="s">
        <v>9</v>
      </c>
      <c r="G414" s="10">
        <v>43661</v>
      </c>
      <c r="H414" s="38">
        <f>IF(G414&lt;&gt;"",G414,"")</f>
        <v>43661</v>
      </c>
      <c r="I414" s="30" t="s">
        <v>871</v>
      </c>
      <c r="J414" s="9"/>
      <c r="K414" s="9" t="s">
        <v>32</v>
      </c>
      <c r="L414" s="9" t="s">
        <v>29</v>
      </c>
      <c r="M414" s="9">
        <v>24</v>
      </c>
      <c r="N414" s="9" t="s">
        <v>364</v>
      </c>
      <c r="O414" s="17">
        <v>39</v>
      </c>
      <c r="P414" s="27"/>
    </row>
    <row r="415" spans="1:16" s="2" customFormat="1" ht="24.95" customHeight="1" x14ac:dyDescent="0.25">
      <c r="A415" s="13" t="s">
        <v>38</v>
      </c>
      <c r="B415" s="41"/>
      <c r="C415" s="19" t="s">
        <v>8</v>
      </c>
      <c r="D415" s="8" t="s">
        <v>851</v>
      </c>
      <c r="E415" s="8">
        <f>VLOOKUP(F415,'Données Registre P-38'!$A$2:$B$19,2,0)</f>
        <v>2</v>
      </c>
      <c r="F415" s="9" t="s">
        <v>9</v>
      </c>
      <c r="G415" s="10">
        <v>43658</v>
      </c>
      <c r="H415" s="38">
        <f>IF(G415&lt;&gt;"",G415,"")</f>
        <v>43658</v>
      </c>
      <c r="I415" s="30" t="s">
        <v>852</v>
      </c>
      <c r="J415" s="9"/>
      <c r="K415" s="9" t="s">
        <v>32</v>
      </c>
      <c r="L415" s="9" t="s">
        <v>29</v>
      </c>
      <c r="M415" s="9">
        <v>19</v>
      </c>
      <c r="N415" s="9" t="s">
        <v>41</v>
      </c>
      <c r="O415" s="17">
        <v>22</v>
      </c>
      <c r="P415" s="27"/>
    </row>
    <row r="416" spans="1:16" s="2" customFormat="1" ht="24.95" customHeight="1" x14ac:dyDescent="0.25">
      <c r="A416" s="13" t="s">
        <v>38</v>
      </c>
      <c r="B416" s="41"/>
      <c r="C416" s="19" t="s">
        <v>8</v>
      </c>
      <c r="D416" s="8" t="s">
        <v>845</v>
      </c>
      <c r="E416" s="8">
        <f>VLOOKUP(F416,'Données Registre P-38'!$A$2:$B$19,2,0)</f>
        <v>2</v>
      </c>
      <c r="F416" s="9" t="s">
        <v>9</v>
      </c>
      <c r="G416" s="10">
        <v>43657</v>
      </c>
      <c r="H416" s="38">
        <f>IF(G416&lt;&gt;"",G416,"")</f>
        <v>43657</v>
      </c>
      <c r="I416" s="30" t="s">
        <v>846</v>
      </c>
      <c r="J416" s="9"/>
      <c r="K416" s="9" t="s">
        <v>32</v>
      </c>
      <c r="L416" s="9" t="s">
        <v>29</v>
      </c>
      <c r="M416" s="9">
        <v>31</v>
      </c>
      <c r="N416" s="9" t="s">
        <v>42</v>
      </c>
      <c r="O416" s="17">
        <v>40</v>
      </c>
      <c r="P416" s="27"/>
    </row>
    <row r="417" spans="1:16" s="2" customFormat="1" ht="24.95" customHeight="1" x14ac:dyDescent="0.25">
      <c r="A417" s="13" t="s">
        <v>38</v>
      </c>
      <c r="B417" s="41"/>
      <c r="C417" s="19" t="s">
        <v>8</v>
      </c>
      <c r="D417" s="8" t="s">
        <v>840</v>
      </c>
      <c r="E417" s="8">
        <f>VLOOKUP(F417,'Données Registre P-38'!$A$2:$B$19,2,0)</f>
        <v>2</v>
      </c>
      <c r="F417" s="9" t="s">
        <v>9</v>
      </c>
      <c r="G417" s="10">
        <v>43655</v>
      </c>
      <c r="H417" s="38">
        <f>IF(G417&lt;&gt;"",G417,"")</f>
        <v>43655</v>
      </c>
      <c r="I417" s="30" t="s">
        <v>366</v>
      </c>
      <c r="J417" s="9"/>
      <c r="K417" s="9" t="s">
        <v>33</v>
      </c>
      <c r="L417" s="9" t="s">
        <v>29</v>
      </c>
      <c r="M417" s="9">
        <v>26</v>
      </c>
      <c r="N417" s="9" t="s">
        <v>42</v>
      </c>
      <c r="O417" s="17">
        <v>57</v>
      </c>
      <c r="P417" s="27"/>
    </row>
    <row r="418" spans="1:16" s="2" customFormat="1" ht="24.95" customHeight="1" x14ac:dyDescent="0.25">
      <c r="A418" s="13" t="s">
        <v>38</v>
      </c>
      <c r="B418" s="41"/>
      <c r="C418" s="19" t="s">
        <v>8</v>
      </c>
      <c r="D418" s="8" t="s">
        <v>792</v>
      </c>
      <c r="E418" s="8">
        <f>VLOOKUP(F418,'Données Registre P-38'!$A$2:$B$19,2,0)</f>
        <v>2</v>
      </c>
      <c r="F418" s="9" t="s">
        <v>9</v>
      </c>
      <c r="G418" s="10">
        <v>43645</v>
      </c>
      <c r="H418" s="38">
        <f>IF(G418&lt;&gt;"",G418,"")</f>
        <v>43645</v>
      </c>
      <c r="I418" s="30" t="s">
        <v>794</v>
      </c>
      <c r="J418" s="9"/>
      <c r="K418" s="9" t="s">
        <v>35</v>
      </c>
      <c r="L418" s="9" t="s">
        <v>29</v>
      </c>
      <c r="M418" s="9">
        <v>51</v>
      </c>
      <c r="N418" s="9" t="s">
        <v>41</v>
      </c>
      <c r="O418" s="17">
        <v>19</v>
      </c>
      <c r="P418" s="27"/>
    </row>
    <row r="419" spans="1:16" s="2" customFormat="1" ht="24.95" customHeight="1" x14ac:dyDescent="0.25">
      <c r="A419" s="13" t="s">
        <v>38</v>
      </c>
      <c r="B419" s="41"/>
      <c r="C419" s="19" t="s">
        <v>8</v>
      </c>
      <c r="D419" s="8" t="s">
        <v>787</v>
      </c>
      <c r="E419" s="8">
        <f>VLOOKUP(F419,'Données Registre P-38'!$A$2:$B$19,2,0)</f>
        <v>2</v>
      </c>
      <c r="F419" s="9" t="s">
        <v>9</v>
      </c>
      <c r="G419" s="10">
        <v>43644</v>
      </c>
      <c r="H419" s="38">
        <f>IF(G419&lt;&gt;"",G419,"")</f>
        <v>43644</v>
      </c>
      <c r="I419" s="30" t="s">
        <v>793</v>
      </c>
      <c r="J419" s="9"/>
      <c r="K419" s="9" t="s">
        <v>32</v>
      </c>
      <c r="L419" s="9" t="s">
        <v>29</v>
      </c>
      <c r="M419" s="9" t="s">
        <v>788</v>
      </c>
      <c r="N419" s="9" t="s">
        <v>41</v>
      </c>
      <c r="O419" s="17">
        <v>33</v>
      </c>
      <c r="P419" s="27"/>
    </row>
    <row r="420" spans="1:16" s="2" customFormat="1" ht="24.95" customHeight="1" x14ac:dyDescent="0.25">
      <c r="A420" s="13" t="s">
        <v>38</v>
      </c>
      <c r="B420" s="41"/>
      <c r="C420" s="19" t="s">
        <v>8</v>
      </c>
      <c r="D420" s="8" t="s">
        <v>783</v>
      </c>
      <c r="E420" s="8">
        <f>VLOOKUP(F420,'Données Registre P-38'!$A$2:$B$19,2,0)</f>
        <v>2</v>
      </c>
      <c r="F420" s="9" t="s">
        <v>9</v>
      </c>
      <c r="G420" s="10">
        <v>43642</v>
      </c>
      <c r="H420" s="38">
        <f>IF(G420&lt;&gt;"",G420,"")</f>
        <v>43642</v>
      </c>
      <c r="I420" s="30" t="s">
        <v>784</v>
      </c>
      <c r="J420" s="9"/>
      <c r="K420" s="9" t="s">
        <v>35</v>
      </c>
      <c r="L420" s="9" t="s">
        <v>29</v>
      </c>
      <c r="M420" s="9">
        <v>25</v>
      </c>
      <c r="N420" s="9" t="s">
        <v>41</v>
      </c>
      <c r="O420" s="17">
        <v>20</v>
      </c>
      <c r="P420" s="27"/>
    </row>
    <row r="421" spans="1:16" s="2" customFormat="1" ht="24.95" customHeight="1" x14ac:dyDescent="0.25">
      <c r="A421" s="13" t="s">
        <v>38</v>
      </c>
      <c r="B421" s="41"/>
      <c r="C421" s="19" t="s">
        <v>8</v>
      </c>
      <c r="D421" s="8" t="s">
        <v>773</v>
      </c>
      <c r="E421" s="8">
        <f>VLOOKUP(F421,'Données Registre P-38'!$A$2:$B$19,2,0)</f>
        <v>2</v>
      </c>
      <c r="F421" s="9" t="s">
        <v>9</v>
      </c>
      <c r="G421" s="10">
        <v>43641</v>
      </c>
      <c r="H421" s="38">
        <f>IF(G421&lt;&gt;"",G421,"")</f>
        <v>43641</v>
      </c>
      <c r="I421" s="30" t="s">
        <v>200</v>
      </c>
      <c r="J421" s="9"/>
      <c r="K421" s="9" t="s">
        <v>32</v>
      </c>
      <c r="L421" s="9" t="s">
        <v>29</v>
      </c>
      <c r="M421" s="9">
        <v>40</v>
      </c>
      <c r="N421" s="9" t="s">
        <v>41</v>
      </c>
      <c r="O421" s="17">
        <v>39</v>
      </c>
      <c r="P421" s="27"/>
    </row>
    <row r="422" spans="1:16" s="2" customFormat="1" ht="24.95" customHeight="1" x14ac:dyDescent="0.25">
      <c r="A422" s="13" t="s">
        <v>38</v>
      </c>
      <c r="B422" s="41"/>
      <c r="C422" s="19" t="s">
        <v>8</v>
      </c>
      <c r="D422" s="8" t="s">
        <v>750</v>
      </c>
      <c r="E422" s="8">
        <f>VLOOKUP(F422,'Données Registre P-38'!$A$2:$B$19,2,0)</f>
        <v>2</v>
      </c>
      <c r="F422" s="9" t="s">
        <v>9</v>
      </c>
      <c r="G422" s="10">
        <v>43637</v>
      </c>
      <c r="H422" s="38">
        <f>IF(G422&lt;&gt;"",G422,"")</f>
        <v>43637</v>
      </c>
      <c r="I422" s="30" t="s">
        <v>751</v>
      </c>
      <c r="J422" s="9"/>
      <c r="K422" s="9" t="s">
        <v>32</v>
      </c>
      <c r="L422" s="9" t="s">
        <v>29</v>
      </c>
      <c r="M422" s="9">
        <v>26</v>
      </c>
      <c r="N422" s="9" t="s">
        <v>41</v>
      </c>
      <c r="O422" s="17">
        <v>88</v>
      </c>
      <c r="P422" s="27"/>
    </row>
    <row r="423" spans="1:16" s="2" customFormat="1" ht="24.95" customHeight="1" x14ac:dyDescent="0.25">
      <c r="A423" s="13" t="s">
        <v>38</v>
      </c>
      <c r="B423" s="41"/>
      <c r="C423" s="19" t="s">
        <v>8</v>
      </c>
      <c r="D423" s="8" t="s">
        <v>730</v>
      </c>
      <c r="E423" s="8">
        <f>VLOOKUP(F423,'Données Registre P-38'!$A$2:$B$19,2,0)</f>
        <v>2</v>
      </c>
      <c r="F423" s="9" t="s">
        <v>9</v>
      </c>
      <c r="G423" s="10">
        <v>43629</v>
      </c>
      <c r="H423" s="38">
        <f>IF(G423&lt;&gt;"",G423,"")</f>
        <v>43629</v>
      </c>
      <c r="I423" s="30" t="s">
        <v>570</v>
      </c>
      <c r="J423" s="9"/>
      <c r="K423" s="9" t="s">
        <v>33</v>
      </c>
      <c r="L423" s="9" t="s">
        <v>29</v>
      </c>
      <c r="M423" s="9">
        <v>21</v>
      </c>
      <c r="N423" s="9" t="s">
        <v>42</v>
      </c>
      <c r="O423" s="17">
        <v>55</v>
      </c>
      <c r="P423" s="27"/>
    </row>
    <row r="424" spans="1:16" s="2" customFormat="1" ht="24.95" customHeight="1" x14ac:dyDescent="0.25">
      <c r="A424" s="13" t="s">
        <v>38</v>
      </c>
      <c r="B424" s="41"/>
      <c r="C424" s="19" t="s">
        <v>8</v>
      </c>
      <c r="D424" s="8" t="s">
        <v>712</v>
      </c>
      <c r="E424" s="8">
        <f>VLOOKUP(F424,'Données Registre P-38'!$A$2:$B$19,2,0)</f>
        <v>2</v>
      </c>
      <c r="F424" s="9" t="s">
        <v>9</v>
      </c>
      <c r="G424" s="10">
        <v>43627</v>
      </c>
      <c r="H424" s="38">
        <f>IF(G424&lt;&gt;"",G424,"")</f>
        <v>43627</v>
      </c>
      <c r="I424" s="30" t="s">
        <v>713</v>
      </c>
      <c r="J424" s="9" t="s">
        <v>28</v>
      </c>
      <c r="K424" s="9" t="s">
        <v>36</v>
      </c>
      <c r="L424" s="9" t="s">
        <v>30</v>
      </c>
      <c r="M424" s="9"/>
      <c r="N424" s="9" t="s">
        <v>41</v>
      </c>
      <c r="O424" s="17">
        <v>15</v>
      </c>
      <c r="P424" s="27"/>
    </row>
    <row r="425" spans="1:16" s="2" customFormat="1" ht="24.95" customHeight="1" x14ac:dyDescent="0.25">
      <c r="A425" s="13" t="s">
        <v>38</v>
      </c>
      <c r="B425" s="41"/>
      <c r="C425" s="19" t="s">
        <v>8</v>
      </c>
      <c r="D425" s="8" t="s">
        <v>705</v>
      </c>
      <c r="E425" s="8">
        <f>VLOOKUP(F425,'Données Registre P-38'!$A$2:$B$19,2,0)</f>
        <v>2</v>
      </c>
      <c r="F425" s="9" t="s">
        <v>9</v>
      </c>
      <c r="G425" s="10">
        <v>43623</v>
      </c>
      <c r="H425" s="38">
        <f>IF(G425&lt;&gt;"",G425,"")</f>
        <v>43623</v>
      </c>
      <c r="I425" s="30" t="s">
        <v>706</v>
      </c>
      <c r="J425" s="9"/>
      <c r="K425" s="9" t="s">
        <v>32</v>
      </c>
      <c r="L425" s="9" t="s">
        <v>29</v>
      </c>
      <c r="M425" s="9">
        <v>65</v>
      </c>
      <c r="N425" s="9" t="s">
        <v>41</v>
      </c>
      <c r="O425" s="17">
        <v>41</v>
      </c>
      <c r="P425" s="27"/>
    </row>
    <row r="426" spans="1:16" s="2" customFormat="1" ht="24.95" customHeight="1" x14ac:dyDescent="0.25">
      <c r="A426" s="13" t="s">
        <v>38</v>
      </c>
      <c r="B426" s="41"/>
      <c r="C426" s="19" t="s">
        <v>8</v>
      </c>
      <c r="D426" s="8" t="s">
        <v>700</v>
      </c>
      <c r="E426" s="8">
        <f>VLOOKUP(F426,'Données Registre P-38'!$A$2:$B$19,2,0)</f>
        <v>2</v>
      </c>
      <c r="F426" s="9" t="s">
        <v>9</v>
      </c>
      <c r="G426" s="10">
        <v>43620</v>
      </c>
      <c r="H426" s="38">
        <f>IF(G426&lt;&gt;"",G426,"")</f>
        <v>43620</v>
      </c>
      <c r="I426" s="30" t="s">
        <v>701</v>
      </c>
      <c r="J426" s="9"/>
      <c r="K426" s="9" t="s">
        <v>32</v>
      </c>
      <c r="L426" s="9" t="s">
        <v>29</v>
      </c>
      <c r="M426" s="9">
        <v>40</v>
      </c>
      <c r="N426" s="9" t="s">
        <v>41</v>
      </c>
      <c r="O426" s="17">
        <v>41</v>
      </c>
      <c r="P426" s="27"/>
    </row>
    <row r="427" spans="1:16" s="2" customFormat="1" ht="24.95" customHeight="1" x14ac:dyDescent="0.25">
      <c r="A427" s="13" t="s">
        <v>38</v>
      </c>
      <c r="B427" s="41"/>
      <c r="C427" s="19" t="s">
        <v>8</v>
      </c>
      <c r="D427" s="8" t="s">
        <v>682</v>
      </c>
      <c r="E427" s="8">
        <f>VLOOKUP(F427,'Données Registre P-38'!$A$2:$B$19,2,0)</f>
        <v>2</v>
      </c>
      <c r="F427" s="9" t="s">
        <v>9</v>
      </c>
      <c r="G427" s="10">
        <v>43617</v>
      </c>
      <c r="H427" s="38">
        <f>IF(G427&lt;&gt;"",G427,"")</f>
        <v>43617</v>
      </c>
      <c r="I427" s="30" t="s">
        <v>683</v>
      </c>
      <c r="J427" s="9"/>
      <c r="K427" s="9" t="s">
        <v>32</v>
      </c>
      <c r="L427" s="9" t="s">
        <v>29</v>
      </c>
      <c r="M427" s="9">
        <v>40</v>
      </c>
      <c r="N427" s="9" t="s">
        <v>41</v>
      </c>
      <c r="O427" s="17">
        <v>47</v>
      </c>
      <c r="P427" s="27"/>
    </row>
    <row r="428" spans="1:16" s="2" customFormat="1" ht="24.95" customHeight="1" x14ac:dyDescent="0.25">
      <c r="A428" s="13" t="s">
        <v>38</v>
      </c>
      <c r="B428" s="41"/>
      <c r="C428" s="19" t="s">
        <v>8</v>
      </c>
      <c r="D428" s="8" t="s">
        <v>675</v>
      </c>
      <c r="E428" s="8">
        <f>VLOOKUP(F428,'Données Registre P-38'!$A$2:$B$19,2,0)</f>
        <v>2</v>
      </c>
      <c r="F428" s="9" t="s">
        <v>9</v>
      </c>
      <c r="G428" s="10">
        <v>43616</v>
      </c>
      <c r="H428" s="38">
        <f>IF(G428&lt;&gt;"",G428,"")</f>
        <v>43616</v>
      </c>
      <c r="I428" s="30" t="s">
        <v>674</v>
      </c>
      <c r="J428" s="9" t="s">
        <v>28</v>
      </c>
      <c r="K428" s="9" t="s">
        <v>36</v>
      </c>
      <c r="L428" s="9" t="s">
        <v>30</v>
      </c>
      <c r="M428" s="9"/>
      <c r="N428" s="9" t="s">
        <v>42</v>
      </c>
      <c r="O428" s="17">
        <v>15</v>
      </c>
      <c r="P428" s="27"/>
    </row>
    <row r="429" spans="1:16" s="2" customFormat="1" ht="24.95" customHeight="1" x14ac:dyDescent="0.25">
      <c r="A429" s="13" t="s">
        <v>38</v>
      </c>
      <c r="B429" s="41"/>
      <c r="C429" s="19" t="s">
        <v>8</v>
      </c>
      <c r="D429" s="8" t="s">
        <v>653</v>
      </c>
      <c r="E429" s="8">
        <f>VLOOKUP(F429,'Données Registre P-38'!$A$2:$B$19,2,0)</f>
        <v>2</v>
      </c>
      <c r="F429" s="9" t="s">
        <v>9</v>
      </c>
      <c r="G429" s="10">
        <v>43612</v>
      </c>
      <c r="H429" s="38">
        <f>IF(G429&lt;&gt;"",G429,"")</f>
        <v>43612</v>
      </c>
      <c r="I429" s="30" t="s">
        <v>654</v>
      </c>
      <c r="J429" s="9"/>
      <c r="K429" s="9" t="s">
        <v>32</v>
      </c>
      <c r="L429" s="9" t="s">
        <v>29</v>
      </c>
      <c r="M429" s="9">
        <v>48</v>
      </c>
      <c r="N429" s="9" t="s">
        <v>42</v>
      </c>
      <c r="O429" s="17">
        <v>23</v>
      </c>
      <c r="P429" s="27"/>
    </row>
    <row r="430" spans="1:16" s="2" customFormat="1" ht="24.95" customHeight="1" x14ac:dyDescent="0.25">
      <c r="A430" s="13" t="s">
        <v>38</v>
      </c>
      <c r="B430" s="41"/>
      <c r="C430" s="19" t="s">
        <v>8</v>
      </c>
      <c r="D430" s="8" t="s">
        <v>651</v>
      </c>
      <c r="E430" s="8">
        <f>VLOOKUP(F430,'Données Registre P-38'!$A$2:$B$19,2,0)</f>
        <v>2</v>
      </c>
      <c r="F430" s="9" t="s">
        <v>9</v>
      </c>
      <c r="G430" s="10">
        <v>43612</v>
      </c>
      <c r="H430" s="38">
        <f>IF(G430&lt;&gt;"",G430,"")</f>
        <v>43612</v>
      </c>
      <c r="I430" s="30" t="s">
        <v>652</v>
      </c>
      <c r="J430" s="9"/>
      <c r="K430" s="9"/>
      <c r="L430" s="9" t="s">
        <v>29</v>
      </c>
      <c r="M430" s="9">
        <v>61</v>
      </c>
      <c r="N430" s="9" t="s">
        <v>41</v>
      </c>
      <c r="O430" s="17">
        <v>32</v>
      </c>
      <c r="P430" s="27"/>
    </row>
    <row r="431" spans="1:16" s="2" customFormat="1" ht="24.95" customHeight="1" x14ac:dyDescent="0.25">
      <c r="A431" s="13" t="s">
        <v>38</v>
      </c>
      <c r="B431" s="41"/>
      <c r="C431" s="19" t="s">
        <v>8</v>
      </c>
      <c r="D431" s="8" t="s">
        <v>643</v>
      </c>
      <c r="E431" s="8">
        <f>VLOOKUP(F431,'Données Registre P-38'!$A$2:$B$19,2,0)</f>
        <v>2</v>
      </c>
      <c r="F431" s="9" t="s">
        <v>9</v>
      </c>
      <c r="G431" s="10">
        <v>43610</v>
      </c>
      <c r="H431" s="38">
        <f>IF(G431&lt;&gt;"",G431,"")</f>
        <v>43610</v>
      </c>
      <c r="I431" s="30" t="s">
        <v>644</v>
      </c>
      <c r="J431" s="9"/>
      <c r="K431" s="9" t="s">
        <v>36</v>
      </c>
      <c r="L431" s="9" t="s">
        <v>29</v>
      </c>
      <c r="M431" s="9"/>
      <c r="N431" s="9" t="s">
        <v>42</v>
      </c>
      <c r="O431" s="17">
        <v>65</v>
      </c>
      <c r="P431" s="27"/>
    </row>
    <row r="432" spans="1:16" s="2" customFormat="1" ht="24.95" customHeight="1" x14ac:dyDescent="0.25">
      <c r="A432" s="13" t="s">
        <v>38</v>
      </c>
      <c r="B432" s="41"/>
      <c r="C432" s="19" t="s">
        <v>8</v>
      </c>
      <c r="D432" s="8" t="s">
        <v>641</v>
      </c>
      <c r="E432" s="8">
        <f>VLOOKUP(F432,'Données Registre P-38'!$A$2:$B$19,2,0)</f>
        <v>2</v>
      </c>
      <c r="F432" s="9" t="s">
        <v>9</v>
      </c>
      <c r="G432" s="10">
        <v>43609</v>
      </c>
      <c r="H432" s="38">
        <f>IF(G432&lt;&gt;"",G432,"")</f>
        <v>43609</v>
      </c>
      <c r="I432" s="30" t="s">
        <v>642</v>
      </c>
      <c r="J432" s="9"/>
      <c r="K432" s="9" t="s">
        <v>44</v>
      </c>
      <c r="L432" s="9" t="s">
        <v>29</v>
      </c>
      <c r="M432" s="9">
        <v>33</v>
      </c>
      <c r="N432" s="9" t="s">
        <v>42</v>
      </c>
      <c r="O432" s="17">
        <v>55</v>
      </c>
      <c r="P432" s="27"/>
    </row>
    <row r="433" spans="1:16" s="2" customFormat="1" ht="24.95" customHeight="1" x14ac:dyDescent="0.25">
      <c r="A433" s="13" t="s">
        <v>38</v>
      </c>
      <c r="B433" s="41"/>
      <c r="C433" s="19" t="s">
        <v>8</v>
      </c>
      <c r="D433" s="8" t="s">
        <v>606</v>
      </c>
      <c r="E433" s="8">
        <f>VLOOKUP(F433,'Données Registre P-38'!$A$2:$B$19,2,0)</f>
        <v>2</v>
      </c>
      <c r="F433" s="9" t="s">
        <v>9</v>
      </c>
      <c r="G433" s="10">
        <v>43603</v>
      </c>
      <c r="H433" s="38">
        <f>IF(G433&lt;&gt;"",G433,"")</f>
        <v>43603</v>
      </c>
      <c r="I433" s="30" t="s">
        <v>607</v>
      </c>
      <c r="J433" s="9"/>
      <c r="K433" s="9" t="s">
        <v>32</v>
      </c>
      <c r="L433" s="9" t="s">
        <v>29</v>
      </c>
      <c r="M433" s="9">
        <v>20</v>
      </c>
      <c r="N433" s="9" t="s">
        <v>41</v>
      </c>
      <c r="O433" s="17">
        <v>47</v>
      </c>
      <c r="P433" s="27"/>
    </row>
    <row r="434" spans="1:16" s="2" customFormat="1" ht="24.95" customHeight="1" x14ac:dyDescent="0.25">
      <c r="A434" s="13" t="s">
        <v>38</v>
      </c>
      <c r="B434" s="41"/>
      <c r="C434" s="19" t="s">
        <v>8</v>
      </c>
      <c r="D434" s="8" t="s">
        <v>571</v>
      </c>
      <c r="E434" s="8">
        <f>VLOOKUP(F434,'Données Registre P-38'!$A$2:$B$19,2,0)</f>
        <v>2</v>
      </c>
      <c r="F434" s="9" t="s">
        <v>9</v>
      </c>
      <c r="G434" s="10">
        <v>43596</v>
      </c>
      <c r="H434" s="38">
        <f>IF(G434&lt;&gt;"",G434,"")</f>
        <v>43596</v>
      </c>
      <c r="I434" s="30" t="s">
        <v>570</v>
      </c>
      <c r="J434" s="9"/>
      <c r="K434" s="9" t="s">
        <v>32</v>
      </c>
      <c r="L434" s="9" t="s">
        <v>29</v>
      </c>
      <c r="M434" s="9">
        <v>20</v>
      </c>
      <c r="N434" s="9" t="s">
        <v>41</v>
      </c>
      <c r="O434" s="17">
        <v>66</v>
      </c>
      <c r="P434" s="27"/>
    </row>
    <row r="435" spans="1:16" s="2" customFormat="1" ht="24.95" customHeight="1" x14ac:dyDescent="0.25">
      <c r="A435" s="13" t="s">
        <v>38</v>
      </c>
      <c r="B435" s="41"/>
      <c r="C435" s="19" t="s">
        <v>8</v>
      </c>
      <c r="D435" s="8" t="s">
        <v>564</v>
      </c>
      <c r="E435" s="8">
        <f>VLOOKUP(F435,'Données Registre P-38'!$A$2:$B$19,2,0)</f>
        <v>2</v>
      </c>
      <c r="F435" s="9" t="s">
        <v>9</v>
      </c>
      <c r="G435" s="10">
        <v>43595</v>
      </c>
      <c r="H435" s="38">
        <f>IF(G435&lt;&gt;"",G435,"")</f>
        <v>43595</v>
      </c>
      <c r="I435" s="30" t="s">
        <v>565</v>
      </c>
      <c r="J435" s="9"/>
      <c r="K435" s="9" t="s">
        <v>32</v>
      </c>
      <c r="L435" s="9" t="s">
        <v>29</v>
      </c>
      <c r="M435" s="9"/>
      <c r="N435" s="9" t="s">
        <v>42</v>
      </c>
      <c r="O435" s="17">
        <v>48</v>
      </c>
      <c r="P435" s="27"/>
    </row>
    <row r="436" spans="1:16" s="2" customFormat="1" ht="24.95" customHeight="1" x14ac:dyDescent="0.25">
      <c r="A436" s="13" t="s">
        <v>38</v>
      </c>
      <c r="B436" s="41"/>
      <c r="C436" s="19" t="s">
        <v>8</v>
      </c>
      <c r="D436" s="8" t="s">
        <v>566</v>
      </c>
      <c r="E436" s="8">
        <f>VLOOKUP(F436,'Données Registre P-38'!$A$2:$B$19,2,0)</f>
        <v>2</v>
      </c>
      <c r="F436" s="9" t="s">
        <v>9</v>
      </c>
      <c r="G436" s="10">
        <v>43595</v>
      </c>
      <c r="H436" s="38">
        <f>IF(G436&lt;&gt;"",G436,"")</f>
        <v>43595</v>
      </c>
      <c r="I436" s="30" t="s">
        <v>567</v>
      </c>
      <c r="J436" s="9"/>
      <c r="K436" s="9" t="s">
        <v>32</v>
      </c>
      <c r="L436" s="9" t="s">
        <v>29</v>
      </c>
      <c r="M436" s="9">
        <v>26</v>
      </c>
      <c r="N436" s="9" t="s">
        <v>42</v>
      </c>
      <c r="O436" s="17">
        <v>29</v>
      </c>
      <c r="P436" s="27"/>
    </row>
    <row r="437" spans="1:16" s="2" customFormat="1" ht="24.95" customHeight="1" x14ac:dyDescent="0.25">
      <c r="A437" s="13" t="s">
        <v>38</v>
      </c>
      <c r="B437" s="41"/>
      <c r="C437" s="19" t="s">
        <v>8</v>
      </c>
      <c r="D437" s="8" t="s">
        <v>555</v>
      </c>
      <c r="E437" s="8">
        <f>VLOOKUP(F437,'Données Registre P-38'!$A$2:$B$19,2,0)</f>
        <v>2</v>
      </c>
      <c r="F437" s="9" t="s">
        <v>9</v>
      </c>
      <c r="G437" s="10">
        <v>43591</v>
      </c>
      <c r="H437" s="38">
        <f>IF(G437&lt;&gt;"",G437,"")</f>
        <v>43591</v>
      </c>
      <c r="I437" s="30" t="s">
        <v>556</v>
      </c>
      <c r="J437" s="9" t="s">
        <v>28</v>
      </c>
      <c r="K437" s="9"/>
      <c r="L437" s="9" t="s">
        <v>30</v>
      </c>
      <c r="M437" s="9"/>
      <c r="N437" s="9" t="s">
        <v>41</v>
      </c>
      <c r="O437" s="17">
        <v>15</v>
      </c>
      <c r="P437" s="27"/>
    </row>
    <row r="438" spans="1:16" s="2" customFormat="1" ht="24.95" customHeight="1" x14ac:dyDescent="0.25">
      <c r="A438" s="13" t="s">
        <v>38</v>
      </c>
      <c r="B438" s="41"/>
      <c r="C438" s="19" t="s">
        <v>8</v>
      </c>
      <c r="D438" s="8" t="s">
        <v>539</v>
      </c>
      <c r="E438" s="8">
        <f>VLOOKUP(F438,'Données Registre P-38'!$A$2:$B$19,2,0)</f>
        <v>2</v>
      </c>
      <c r="F438" s="9" t="s">
        <v>9</v>
      </c>
      <c r="G438" s="10">
        <v>43587</v>
      </c>
      <c r="H438" s="38">
        <f>IF(G438&lt;&gt;"",G438,"")</f>
        <v>43587</v>
      </c>
      <c r="I438" s="30" t="s">
        <v>166</v>
      </c>
      <c r="J438" s="9"/>
      <c r="K438" s="9" t="s">
        <v>32</v>
      </c>
      <c r="L438" s="9" t="s">
        <v>29</v>
      </c>
      <c r="M438" s="9">
        <v>32</v>
      </c>
      <c r="N438" s="9" t="s">
        <v>41</v>
      </c>
      <c r="O438" s="17">
        <v>47</v>
      </c>
      <c r="P438" s="27"/>
    </row>
    <row r="439" spans="1:16" s="2" customFormat="1" ht="24.95" customHeight="1" x14ac:dyDescent="0.25">
      <c r="A439" s="13" t="s">
        <v>38</v>
      </c>
      <c r="B439" s="41"/>
      <c r="C439" s="19" t="s">
        <v>8</v>
      </c>
      <c r="D439" s="8" t="s">
        <v>523</v>
      </c>
      <c r="E439" s="8">
        <f>VLOOKUP(F439,'Données Registre P-38'!$A$2:$B$19,2,0)</f>
        <v>2</v>
      </c>
      <c r="F439" s="9" t="s">
        <v>9</v>
      </c>
      <c r="G439" s="10">
        <v>43584</v>
      </c>
      <c r="H439" s="38">
        <f>IF(G439&lt;&gt;"",G439,"")</f>
        <v>43584</v>
      </c>
      <c r="I439" s="30" t="s">
        <v>524</v>
      </c>
      <c r="J439" s="9"/>
      <c r="K439" s="9" t="s">
        <v>35</v>
      </c>
      <c r="L439" s="9"/>
      <c r="M439" s="9"/>
      <c r="N439" s="9" t="s">
        <v>41</v>
      </c>
      <c r="O439" s="17">
        <v>35</v>
      </c>
      <c r="P439" s="27"/>
    </row>
    <row r="440" spans="1:16" s="2" customFormat="1" ht="24.95" customHeight="1" x14ac:dyDescent="0.25">
      <c r="A440" s="13" t="s">
        <v>38</v>
      </c>
      <c r="B440" s="41"/>
      <c r="C440" s="19" t="s">
        <v>8</v>
      </c>
      <c r="D440" s="8" t="s">
        <v>518</v>
      </c>
      <c r="E440" s="8">
        <f>VLOOKUP(F440,'Données Registre P-38'!$A$2:$B$19,2,0)</f>
        <v>2</v>
      </c>
      <c r="F440" s="9" t="s">
        <v>9</v>
      </c>
      <c r="G440" s="10">
        <v>43583</v>
      </c>
      <c r="H440" s="38">
        <f>IF(G440&lt;&gt;"",G440,"")</f>
        <v>43583</v>
      </c>
      <c r="I440" s="30" t="s">
        <v>519</v>
      </c>
      <c r="J440" s="9" t="s">
        <v>112</v>
      </c>
      <c r="K440" s="9" t="s">
        <v>37</v>
      </c>
      <c r="L440" s="9" t="s">
        <v>30</v>
      </c>
      <c r="M440" s="9"/>
      <c r="N440" s="9" t="s">
        <v>41</v>
      </c>
      <c r="O440" s="17">
        <v>28</v>
      </c>
      <c r="P440" s="27"/>
    </row>
    <row r="441" spans="1:16" s="2" customFormat="1" ht="24.95" customHeight="1" x14ac:dyDescent="0.25">
      <c r="A441" s="13" t="s">
        <v>38</v>
      </c>
      <c r="B441" s="41"/>
      <c r="C441" s="19" t="s">
        <v>8</v>
      </c>
      <c r="D441" s="8" t="s">
        <v>514</v>
      </c>
      <c r="E441" s="8">
        <f>VLOOKUP(F441,'Données Registre P-38'!$A$2:$B$19,2,0)</f>
        <v>2</v>
      </c>
      <c r="F441" s="9" t="s">
        <v>9</v>
      </c>
      <c r="G441" s="10">
        <v>43582</v>
      </c>
      <c r="H441" s="38">
        <f>IF(G441&lt;&gt;"",G441,"")</f>
        <v>43582</v>
      </c>
      <c r="I441" s="30" t="s">
        <v>515</v>
      </c>
      <c r="J441" s="9"/>
      <c r="K441" s="9" t="s">
        <v>44</v>
      </c>
      <c r="L441" s="9" t="s">
        <v>29</v>
      </c>
      <c r="M441" s="9">
        <v>30</v>
      </c>
      <c r="N441" s="9" t="s">
        <v>41</v>
      </c>
      <c r="O441" s="17">
        <v>60</v>
      </c>
      <c r="P441" s="27"/>
    </row>
    <row r="442" spans="1:16" s="2" customFormat="1" ht="24.95" customHeight="1" x14ac:dyDescent="0.25">
      <c r="A442" s="13" t="s">
        <v>38</v>
      </c>
      <c r="B442" s="41"/>
      <c r="C442" s="19" t="s">
        <v>8</v>
      </c>
      <c r="D442" s="8" t="s">
        <v>506</v>
      </c>
      <c r="E442" s="8">
        <f>VLOOKUP(F442,'Données Registre P-38'!$A$2:$B$19,2,0)</f>
        <v>2</v>
      </c>
      <c r="F442" s="9" t="s">
        <v>9</v>
      </c>
      <c r="G442" s="10">
        <v>43581</v>
      </c>
      <c r="H442" s="38">
        <f>IF(G442&lt;&gt;"",G442,"")</f>
        <v>43581</v>
      </c>
      <c r="I442" s="30" t="s">
        <v>507</v>
      </c>
      <c r="J442" s="9"/>
      <c r="K442" s="9" t="s">
        <v>32</v>
      </c>
      <c r="L442" s="9" t="s">
        <v>29</v>
      </c>
      <c r="M442" s="9">
        <v>22</v>
      </c>
      <c r="N442" s="9" t="s">
        <v>41</v>
      </c>
      <c r="O442" s="17">
        <v>49</v>
      </c>
      <c r="P442" s="27"/>
    </row>
    <row r="443" spans="1:16" s="2" customFormat="1" ht="24.95" customHeight="1" x14ac:dyDescent="0.25">
      <c r="A443" s="13" t="s">
        <v>38</v>
      </c>
      <c r="B443" s="41"/>
      <c r="C443" s="19" t="s">
        <v>8</v>
      </c>
      <c r="D443" s="8" t="s">
        <v>494</v>
      </c>
      <c r="E443" s="8">
        <f>VLOOKUP(F443,'Données Registre P-38'!$A$2:$B$19,2,0)</f>
        <v>2</v>
      </c>
      <c r="F443" s="9" t="s">
        <v>9</v>
      </c>
      <c r="G443" s="10">
        <v>43576</v>
      </c>
      <c r="H443" s="38">
        <f>IF(G443&lt;&gt;"",G443,"")</f>
        <v>43576</v>
      </c>
      <c r="I443" s="30" t="s">
        <v>380</v>
      </c>
      <c r="J443" s="9"/>
      <c r="K443" s="9" t="s">
        <v>32</v>
      </c>
      <c r="L443" s="9" t="s">
        <v>29</v>
      </c>
      <c r="M443" s="9" t="s">
        <v>76</v>
      </c>
      <c r="N443" s="9" t="s">
        <v>41</v>
      </c>
      <c r="O443" s="17">
        <v>24</v>
      </c>
      <c r="P443" s="27"/>
    </row>
    <row r="444" spans="1:16" s="2" customFormat="1" ht="24.95" customHeight="1" x14ac:dyDescent="0.25">
      <c r="A444" s="13" t="s">
        <v>38</v>
      </c>
      <c r="B444" s="41"/>
      <c r="C444" s="19" t="s">
        <v>8</v>
      </c>
      <c r="D444" s="8" t="s">
        <v>487</v>
      </c>
      <c r="E444" s="8">
        <f>VLOOKUP(F444,'Données Registre P-38'!$A$2:$B$19,2,0)</f>
        <v>2</v>
      </c>
      <c r="F444" s="9" t="s">
        <v>9</v>
      </c>
      <c r="G444" s="10">
        <v>43575</v>
      </c>
      <c r="H444" s="38">
        <f>IF(G444&lt;&gt;"",G444,"")</f>
        <v>43575</v>
      </c>
      <c r="I444" s="30" t="s">
        <v>488</v>
      </c>
      <c r="J444" s="9"/>
      <c r="K444" s="9" t="s">
        <v>36</v>
      </c>
      <c r="L444" s="9" t="s">
        <v>30</v>
      </c>
      <c r="M444" s="9"/>
      <c r="N444" s="9" t="s">
        <v>42</v>
      </c>
      <c r="O444" s="17">
        <v>56</v>
      </c>
      <c r="P444" s="27"/>
    </row>
    <row r="445" spans="1:16" s="2" customFormat="1" ht="24.95" customHeight="1" x14ac:dyDescent="0.25">
      <c r="A445" s="13" t="s">
        <v>38</v>
      </c>
      <c r="B445" s="41"/>
      <c r="C445" s="19" t="s">
        <v>8</v>
      </c>
      <c r="D445" s="8" t="s">
        <v>479</v>
      </c>
      <c r="E445" s="8">
        <f>VLOOKUP(F445,'Données Registre P-38'!$A$2:$B$19,2,0)</f>
        <v>2</v>
      </c>
      <c r="F445" s="9" t="s">
        <v>9</v>
      </c>
      <c r="G445" s="10">
        <v>43573</v>
      </c>
      <c r="H445" s="38">
        <f>IF(G445&lt;&gt;"",G445,"")</f>
        <v>43573</v>
      </c>
      <c r="I445" s="30" t="s">
        <v>348</v>
      </c>
      <c r="J445" s="9"/>
      <c r="K445" s="9" t="s">
        <v>32</v>
      </c>
      <c r="L445" s="9" t="s">
        <v>29</v>
      </c>
      <c r="M445" s="9" t="s">
        <v>76</v>
      </c>
      <c r="N445" s="9" t="s">
        <v>42</v>
      </c>
      <c r="O445" s="17">
        <v>33</v>
      </c>
      <c r="P445" s="27"/>
    </row>
    <row r="446" spans="1:16" s="2" customFormat="1" ht="24.95" customHeight="1" x14ac:dyDescent="0.25">
      <c r="A446" s="13" t="s">
        <v>38</v>
      </c>
      <c r="B446" s="41"/>
      <c r="C446" s="19" t="s">
        <v>8</v>
      </c>
      <c r="D446" s="8" t="s">
        <v>473</v>
      </c>
      <c r="E446" s="8">
        <f>VLOOKUP(F446,'Données Registre P-38'!$A$2:$B$19,2,0)</f>
        <v>2</v>
      </c>
      <c r="F446" s="9" t="s">
        <v>9</v>
      </c>
      <c r="G446" s="10">
        <v>43573</v>
      </c>
      <c r="H446" s="38">
        <f>IF(G446&lt;&gt;"",G446,"")</f>
        <v>43573</v>
      </c>
      <c r="I446" s="30" t="s">
        <v>474</v>
      </c>
      <c r="J446" s="9"/>
      <c r="K446" s="9" t="s">
        <v>32</v>
      </c>
      <c r="L446" s="9" t="s">
        <v>29</v>
      </c>
      <c r="M446" s="9">
        <v>52</v>
      </c>
      <c r="N446" s="9" t="s">
        <v>42</v>
      </c>
      <c r="O446" s="17">
        <v>49</v>
      </c>
      <c r="P446" s="27"/>
    </row>
    <row r="447" spans="1:16" s="2" customFormat="1" ht="24.95" customHeight="1" x14ac:dyDescent="0.25">
      <c r="A447" s="13" t="s">
        <v>38</v>
      </c>
      <c r="B447" s="41"/>
      <c r="C447" s="19" t="s">
        <v>8</v>
      </c>
      <c r="D447" s="8" t="s">
        <v>465</v>
      </c>
      <c r="E447" s="8">
        <f>VLOOKUP(F447,'Données Registre P-38'!$A$2:$B$19,2,0)</f>
        <v>2</v>
      </c>
      <c r="F447" s="9" t="s">
        <v>9</v>
      </c>
      <c r="G447" s="10">
        <v>43572</v>
      </c>
      <c r="H447" s="38">
        <f>IF(G447&lt;&gt;"",G447,"")</f>
        <v>43572</v>
      </c>
      <c r="I447" s="30" t="s">
        <v>352</v>
      </c>
      <c r="J447" s="9"/>
      <c r="K447" s="9" t="s">
        <v>32</v>
      </c>
      <c r="L447" s="9" t="s">
        <v>29</v>
      </c>
      <c r="M447" s="9">
        <v>45</v>
      </c>
      <c r="N447" s="9" t="s">
        <v>41</v>
      </c>
      <c r="O447" s="17">
        <v>20</v>
      </c>
      <c r="P447" s="27"/>
    </row>
    <row r="448" spans="1:16" s="2" customFormat="1" ht="24.95" customHeight="1" x14ac:dyDescent="0.25">
      <c r="A448" s="13" t="s">
        <v>38</v>
      </c>
      <c r="B448" s="41"/>
      <c r="C448" s="19" t="s">
        <v>8</v>
      </c>
      <c r="D448" s="8" t="s">
        <v>371</v>
      </c>
      <c r="E448" s="8">
        <f>VLOOKUP(F448,'Données Registre P-38'!$A$2:$B$19,2,0)</f>
        <v>2</v>
      </c>
      <c r="F448" s="9" t="s">
        <v>9</v>
      </c>
      <c r="G448" s="10">
        <v>43567</v>
      </c>
      <c r="H448" s="38">
        <f>IF(G448&lt;&gt;"",G448,"")</f>
        <v>43567</v>
      </c>
      <c r="I448" s="30" t="s">
        <v>372</v>
      </c>
      <c r="J448" s="9"/>
      <c r="K448" s="9" t="s">
        <v>32</v>
      </c>
      <c r="L448" s="9" t="s">
        <v>30</v>
      </c>
      <c r="M448" s="9"/>
      <c r="N448" s="9" t="s">
        <v>367</v>
      </c>
      <c r="O448" s="17">
        <v>56</v>
      </c>
      <c r="P448" s="27"/>
    </row>
    <row r="449" spans="1:16" s="2" customFormat="1" ht="24.95" customHeight="1" x14ac:dyDescent="0.25">
      <c r="A449" s="13" t="s">
        <v>38</v>
      </c>
      <c r="B449" s="41"/>
      <c r="C449" s="19" t="s">
        <v>8</v>
      </c>
      <c r="D449" s="8" t="s">
        <v>376</v>
      </c>
      <c r="E449" s="8">
        <f>VLOOKUP(F449,'Données Registre P-38'!$A$2:$B$19,2,0)</f>
        <v>2</v>
      </c>
      <c r="F449" s="9" t="s">
        <v>9</v>
      </c>
      <c r="G449" s="10">
        <v>43566</v>
      </c>
      <c r="H449" s="38">
        <f>IF(G449&lt;&gt;"",G449,"")</f>
        <v>43566</v>
      </c>
      <c r="I449" s="30" t="s">
        <v>130</v>
      </c>
      <c r="J449" s="9"/>
      <c r="K449" s="9" t="s">
        <v>32</v>
      </c>
      <c r="L449" s="9" t="s">
        <v>29</v>
      </c>
      <c r="M449" s="9">
        <v>27</v>
      </c>
      <c r="N449" s="9" t="s">
        <v>41</v>
      </c>
      <c r="O449" s="17">
        <v>32</v>
      </c>
      <c r="P449" s="27"/>
    </row>
    <row r="450" spans="1:16" s="2" customFormat="1" ht="24.95" customHeight="1" x14ac:dyDescent="0.25">
      <c r="A450" s="13" t="s">
        <v>38</v>
      </c>
      <c r="B450" s="41"/>
      <c r="C450" s="19" t="s">
        <v>8</v>
      </c>
      <c r="D450" s="8" t="s">
        <v>413</v>
      </c>
      <c r="E450" s="8">
        <f>VLOOKUP(F450,'Données Registre P-38'!$A$2:$B$19,2,0)</f>
        <v>2</v>
      </c>
      <c r="F450" s="9" t="s">
        <v>9</v>
      </c>
      <c r="G450" s="10">
        <v>43558</v>
      </c>
      <c r="H450" s="38">
        <f>IF(G450&lt;&gt;"",G450,"")</f>
        <v>43558</v>
      </c>
      <c r="I450" s="30" t="s">
        <v>259</v>
      </c>
      <c r="J450" s="9" t="s">
        <v>28</v>
      </c>
      <c r="K450" s="9" t="s">
        <v>37</v>
      </c>
      <c r="L450" s="9" t="s">
        <v>30</v>
      </c>
      <c r="M450" s="9"/>
      <c r="N450" s="9" t="s">
        <v>42</v>
      </c>
      <c r="O450" s="17">
        <v>13</v>
      </c>
      <c r="P450" s="27"/>
    </row>
    <row r="451" spans="1:16" s="2" customFormat="1" ht="24.95" customHeight="1" x14ac:dyDescent="0.25">
      <c r="A451" s="13" t="s">
        <v>38</v>
      </c>
      <c r="B451" s="41"/>
      <c r="C451" s="19" t="s">
        <v>8</v>
      </c>
      <c r="D451" s="8" t="s">
        <v>428</v>
      </c>
      <c r="E451" s="8">
        <f>VLOOKUP(F451,'Données Registre P-38'!$A$2:$B$19,2,0)</f>
        <v>2</v>
      </c>
      <c r="F451" s="9" t="s">
        <v>9</v>
      </c>
      <c r="G451" s="10">
        <v>43555</v>
      </c>
      <c r="H451" s="38">
        <f>IF(G451&lt;&gt;"",G451,"")</f>
        <v>43555</v>
      </c>
      <c r="I451" s="30" t="s">
        <v>429</v>
      </c>
      <c r="J451" s="9"/>
      <c r="K451" s="9" t="s">
        <v>32</v>
      </c>
      <c r="L451" s="9" t="s">
        <v>29</v>
      </c>
      <c r="M451" s="9">
        <v>45</v>
      </c>
      <c r="N451" s="9" t="s">
        <v>42</v>
      </c>
      <c r="O451" s="17">
        <v>24</v>
      </c>
      <c r="P451" s="27"/>
    </row>
    <row r="452" spans="1:16" s="2" customFormat="1" ht="24.95" customHeight="1" x14ac:dyDescent="0.25">
      <c r="A452" s="13" t="s">
        <v>38</v>
      </c>
      <c r="B452" s="41"/>
      <c r="C452" s="19" t="s">
        <v>8</v>
      </c>
      <c r="D452" s="8" t="s">
        <v>422</v>
      </c>
      <c r="E452" s="8">
        <f>VLOOKUP(F452,'Données Registre P-38'!$A$2:$B$19,2,0)</f>
        <v>2</v>
      </c>
      <c r="F452" s="9" t="s">
        <v>9</v>
      </c>
      <c r="G452" s="10">
        <v>43553</v>
      </c>
      <c r="H452" s="38">
        <f>IF(G452&lt;&gt;"",G452,"")</f>
        <v>43553</v>
      </c>
      <c r="I452" s="30" t="s">
        <v>423</v>
      </c>
      <c r="J452" s="9"/>
      <c r="K452" s="9" t="s">
        <v>36</v>
      </c>
      <c r="L452" s="9" t="s">
        <v>30</v>
      </c>
      <c r="M452" s="9"/>
      <c r="N452" s="9" t="s">
        <v>41</v>
      </c>
      <c r="O452" s="17">
        <v>38</v>
      </c>
      <c r="P452" s="27"/>
    </row>
    <row r="453" spans="1:16" s="2" customFormat="1" ht="24.95" customHeight="1" x14ac:dyDescent="0.25">
      <c r="A453" s="13" t="s">
        <v>38</v>
      </c>
      <c r="B453" s="41"/>
      <c r="C453" s="19" t="s">
        <v>8</v>
      </c>
      <c r="D453" s="8" t="s">
        <v>353</v>
      </c>
      <c r="E453" s="8">
        <f>VLOOKUP(F453,'Données Registre P-38'!$A$2:$B$19,2,0)</f>
        <v>2</v>
      </c>
      <c r="F453" s="9" t="s">
        <v>9</v>
      </c>
      <c r="G453" s="10">
        <v>43548</v>
      </c>
      <c r="H453" s="38">
        <f>IF(G453&lt;&gt;"",G453,"")</f>
        <v>43548</v>
      </c>
      <c r="I453" s="30" t="s">
        <v>354</v>
      </c>
      <c r="J453" s="9"/>
      <c r="K453" s="9" t="s">
        <v>33</v>
      </c>
      <c r="L453" s="9" t="s">
        <v>29</v>
      </c>
      <c r="M453" s="9">
        <v>15</v>
      </c>
      <c r="N453" s="9" t="s">
        <v>42</v>
      </c>
      <c r="O453" s="17">
        <v>33</v>
      </c>
      <c r="P453" s="27"/>
    </row>
    <row r="454" spans="1:16" s="2" customFormat="1" ht="24.95" customHeight="1" x14ac:dyDescent="0.25">
      <c r="A454" s="13" t="s">
        <v>38</v>
      </c>
      <c r="B454" s="41"/>
      <c r="C454" s="19" t="s">
        <v>8</v>
      </c>
      <c r="D454" s="8" t="s">
        <v>341</v>
      </c>
      <c r="E454" s="8">
        <f>VLOOKUP(F454,'Données Registre P-38'!$A$2:$B$19,2,0)</f>
        <v>2</v>
      </c>
      <c r="F454" s="9" t="s">
        <v>9</v>
      </c>
      <c r="G454" s="10">
        <v>43547</v>
      </c>
      <c r="H454" s="38">
        <f>IF(G454&lt;&gt;"",G454,"")</f>
        <v>43547</v>
      </c>
      <c r="I454" s="30" t="s">
        <v>342</v>
      </c>
      <c r="J454" s="9"/>
      <c r="K454" s="9" t="s">
        <v>44</v>
      </c>
      <c r="L454" s="9" t="s">
        <v>29</v>
      </c>
      <c r="M454" s="9">
        <v>50</v>
      </c>
      <c r="N454" s="9" t="s">
        <v>42</v>
      </c>
      <c r="O454" s="17">
        <v>48</v>
      </c>
      <c r="P454" s="27"/>
    </row>
    <row r="455" spans="1:16" s="2" customFormat="1" ht="24.95" customHeight="1" x14ac:dyDescent="0.25">
      <c r="A455" s="13" t="s">
        <v>38</v>
      </c>
      <c r="B455" s="41"/>
      <c r="C455" s="19" t="s">
        <v>8</v>
      </c>
      <c r="D455" s="8" t="s">
        <v>254</v>
      </c>
      <c r="E455" s="8">
        <f>VLOOKUP(F455,'Données Registre P-38'!$A$2:$B$19,2,0)</f>
        <v>2</v>
      </c>
      <c r="F455" s="9" t="s">
        <v>9</v>
      </c>
      <c r="G455" s="10">
        <v>43530</v>
      </c>
      <c r="H455" s="38">
        <f>IF(G455&lt;&gt;"",G455,"")</f>
        <v>43530</v>
      </c>
      <c r="I455" s="30" t="s">
        <v>253</v>
      </c>
      <c r="J455" s="9"/>
      <c r="K455" s="9" t="s">
        <v>32</v>
      </c>
      <c r="L455" s="9" t="s">
        <v>29</v>
      </c>
      <c r="M455" s="9">
        <v>85</v>
      </c>
      <c r="N455" s="9" t="s">
        <v>41</v>
      </c>
      <c r="O455" s="17">
        <v>19</v>
      </c>
      <c r="P455" s="27"/>
    </row>
    <row r="456" spans="1:16" s="2" customFormat="1" ht="24.95" customHeight="1" x14ac:dyDescent="0.25">
      <c r="A456" s="13" t="s">
        <v>38</v>
      </c>
      <c r="B456" s="41"/>
      <c r="C456" s="19" t="s">
        <v>8</v>
      </c>
      <c r="D456" s="8" t="s">
        <v>244</v>
      </c>
      <c r="E456" s="8">
        <f>VLOOKUP(F456,'Données Registre P-38'!$A$2:$B$19,2,0)</f>
        <v>2</v>
      </c>
      <c r="F456" s="9" t="s">
        <v>9</v>
      </c>
      <c r="G456" s="10">
        <v>43529</v>
      </c>
      <c r="H456" s="38">
        <f>IF(G456&lt;&gt;"",G456,"")</f>
        <v>43529</v>
      </c>
      <c r="I456" s="30" t="s">
        <v>68</v>
      </c>
      <c r="J456" s="9"/>
      <c r="K456" s="9" t="s">
        <v>33</v>
      </c>
      <c r="L456" s="9" t="s">
        <v>29</v>
      </c>
      <c r="M456" s="9">
        <v>71</v>
      </c>
      <c r="N456" s="9" t="s">
        <v>42</v>
      </c>
      <c r="O456" s="17">
        <v>35</v>
      </c>
      <c r="P456" s="27"/>
    </row>
    <row r="457" spans="1:16" s="2" customFormat="1" ht="24.95" customHeight="1" x14ac:dyDescent="0.25">
      <c r="A457" s="13" t="s">
        <v>38</v>
      </c>
      <c r="B457" s="41"/>
      <c r="C457" s="19" t="s">
        <v>8</v>
      </c>
      <c r="D457" s="8" t="s">
        <v>181</v>
      </c>
      <c r="E457" s="8">
        <f>VLOOKUP(F457,'Données Registre P-38'!$A$2:$B$19,2,0)</f>
        <v>2</v>
      </c>
      <c r="F457" s="9" t="s">
        <v>9</v>
      </c>
      <c r="G457" s="10">
        <v>43502</v>
      </c>
      <c r="H457" s="38">
        <f>IF(G457&lt;&gt;"",G457,"")</f>
        <v>43502</v>
      </c>
      <c r="I457" s="30" t="s">
        <v>182</v>
      </c>
      <c r="J457" s="9" t="s">
        <v>26</v>
      </c>
      <c r="K457" s="9" t="s">
        <v>37</v>
      </c>
      <c r="L457" s="9" t="s">
        <v>30</v>
      </c>
      <c r="M457" s="9"/>
      <c r="N457" s="9" t="s">
        <v>42</v>
      </c>
      <c r="O457" s="17">
        <v>28</v>
      </c>
      <c r="P457" s="27"/>
    </row>
    <row r="458" spans="1:16" s="2" customFormat="1" ht="24.95" customHeight="1" x14ac:dyDescent="0.25">
      <c r="A458" s="13" t="s">
        <v>38</v>
      </c>
      <c r="B458" s="41"/>
      <c r="C458" s="19" t="s">
        <v>8</v>
      </c>
      <c r="D458" s="8" t="s">
        <v>175</v>
      </c>
      <c r="E458" s="8">
        <f>VLOOKUP(F458,'Données Registre P-38'!$A$2:$B$19,2,0)</f>
        <v>2</v>
      </c>
      <c r="F458" s="9" t="s">
        <v>9</v>
      </c>
      <c r="G458" s="10">
        <v>43500</v>
      </c>
      <c r="H458" s="38">
        <f>IF(G458&lt;&gt;"",G458,"")</f>
        <v>43500</v>
      </c>
      <c r="I458" s="30" t="s">
        <v>176</v>
      </c>
      <c r="J458" s="9"/>
      <c r="K458" s="9" t="s">
        <v>32</v>
      </c>
      <c r="L458" s="9" t="s">
        <v>29</v>
      </c>
      <c r="M458" s="9">
        <v>12</v>
      </c>
      <c r="N458" s="9" t="s">
        <v>41</v>
      </c>
      <c r="O458" s="17">
        <v>37</v>
      </c>
      <c r="P458" s="27"/>
    </row>
    <row r="459" spans="1:16" s="2" customFormat="1" ht="24.95" customHeight="1" x14ac:dyDescent="0.25">
      <c r="A459" s="13" t="s">
        <v>38</v>
      </c>
      <c r="B459" s="41"/>
      <c r="C459" s="19" t="s">
        <v>8</v>
      </c>
      <c r="D459" s="8" t="s">
        <v>147</v>
      </c>
      <c r="E459" s="8">
        <f>VLOOKUP(F459,'Données Registre P-38'!$A$2:$B$19,2,0)</f>
        <v>2</v>
      </c>
      <c r="F459" s="9" t="s">
        <v>9</v>
      </c>
      <c r="G459" s="10">
        <v>43492</v>
      </c>
      <c r="H459" s="38">
        <f>IF(G459&lt;&gt;"",G459,"")</f>
        <v>43492</v>
      </c>
      <c r="I459" s="30" t="s">
        <v>148</v>
      </c>
      <c r="J459" s="9"/>
      <c r="K459" s="9" t="s">
        <v>35</v>
      </c>
      <c r="L459" s="9" t="s">
        <v>29</v>
      </c>
      <c r="M459" s="9">
        <v>40</v>
      </c>
      <c r="N459" s="9" t="s">
        <v>42</v>
      </c>
      <c r="O459" s="17">
        <v>19</v>
      </c>
      <c r="P459" s="27"/>
    </row>
    <row r="460" spans="1:16" s="2" customFormat="1" ht="24.95" customHeight="1" x14ac:dyDescent="0.25">
      <c r="A460" s="13" t="s">
        <v>38</v>
      </c>
      <c r="B460" s="41"/>
      <c r="C460" s="19" t="s">
        <v>8</v>
      </c>
      <c r="D460" s="8" t="s">
        <v>144</v>
      </c>
      <c r="E460" s="8">
        <f>VLOOKUP(F460,'Données Registre P-38'!$A$2:$B$19,2,0)</f>
        <v>2</v>
      </c>
      <c r="F460" s="9" t="s">
        <v>9</v>
      </c>
      <c r="G460" s="10">
        <v>43490</v>
      </c>
      <c r="H460" s="38">
        <f>IF(G460&lt;&gt;"",G460,"")</f>
        <v>43490</v>
      </c>
      <c r="I460" s="30" t="s">
        <v>145</v>
      </c>
      <c r="J460" s="9"/>
      <c r="K460" s="9" t="s">
        <v>32</v>
      </c>
      <c r="L460" s="9" t="s">
        <v>29</v>
      </c>
      <c r="M460" s="9">
        <v>39</v>
      </c>
      <c r="N460" s="9" t="s">
        <v>41</v>
      </c>
      <c r="O460" s="17">
        <v>32</v>
      </c>
      <c r="P460" s="27"/>
    </row>
    <row r="461" spans="1:16" s="2" customFormat="1" ht="24.95" customHeight="1" x14ac:dyDescent="0.25">
      <c r="A461" s="13" t="s">
        <v>38</v>
      </c>
      <c r="B461" s="41"/>
      <c r="C461" s="19" t="s">
        <v>8</v>
      </c>
      <c r="D461" s="8" t="s">
        <v>1520</v>
      </c>
      <c r="E461" s="8">
        <f>VLOOKUP(F461,'Données Registre P-38'!$A$2:$B$19,2,0)</f>
        <v>2</v>
      </c>
      <c r="F461" s="9" t="s">
        <v>20</v>
      </c>
      <c r="G461" s="10">
        <v>43829</v>
      </c>
      <c r="H461" s="38">
        <f>IF(G461&lt;&gt;"",G461,"")</f>
        <v>43829</v>
      </c>
      <c r="I461" s="30" t="s">
        <v>482</v>
      </c>
      <c r="J461" s="9" t="s">
        <v>112</v>
      </c>
      <c r="K461" s="9" t="s">
        <v>37</v>
      </c>
      <c r="L461" s="9" t="s">
        <v>30</v>
      </c>
      <c r="M461" s="9"/>
      <c r="N461" s="9" t="s">
        <v>41</v>
      </c>
      <c r="O461" s="17">
        <v>27</v>
      </c>
      <c r="P461" s="27"/>
    </row>
    <row r="462" spans="1:16" s="2" customFormat="1" ht="24.95" customHeight="1" x14ac:dyDescent="0.25">
      <c r="A462" s="13" t="s">
        <v>38</v>
      </c>
      <c r="B462" s="41"/>
      <c r="C462" s="19" t="s">
        <v>8</v>
      </c>
      <c r="D462" s="8" t="s">
        <v>1508</v>
      </c>
      <c r="E462" s="8">
        <f>VLOOKUP(F462,'Données Registre P-38'!$A$2:$B$19,2,0)</f>
        <v>2</v>
      </c>
      <c r="F462" s="9" t="s">
        <v>20</v>
      </c>
      <c r="G462" s="10">
        <v>43823</v>
      </c>
      <c r="H462" s="38">
        <f>IF(G462&lt;&gt;"",G462,"")</f>
        <v>43823</v>
      </c>
      <c r="I462" s="30" t="s">
        <v>94</v>
      </c>
      <c r="J462" s="9" t="s">
        <v>112</v>
      </c>
      <c r="K462" s="9" t="s">
        <v>32</v>
      </c>
      <c r="L462" s="9" t="s">
        <v>29</v>
      </c>
      <c r="M462" s="9">
        <v>32</v>
      </c>
      <c r="N462" s="9" t="s">
        <v>42</v>
      </c>
      <c r="O462" s="17">
        <v>34</v>
      </c>
      <c r="P462" s="27"/>
    </row>
    <row r="463" spans="1:16" s="2" customFormat="1" ht="24.95" customHeight="1" x14ac:dyDescent="0.25">
      <c r="A463" s="13" t="s">
        <v>38</v>
      </c>
      <c r="B463" s="41"/>
      <c r="C463" s="19" t="s">
        <v>8</v>
      </c>
      <c r="D463" s="8" t="s">
        <v>1484</v>
      </c>
      <c r="E463" s="8">
        <f>VLOOKUP(F463,'Données Registre P-38'!$A$2:$B$19,2,0)</f>
        <v>2</v>
      </c>
      <c r="F463" s="9" t="s">
        <v>20</v>
      </c>
      <c r="G463" s="10">
        <v>43816</v>
      </c>
      <c r="H463" s="38">
        <f>IF(G463&lt;&gt;"",G463,"")</f>
        <v>43816</v>
      </c>
      <c r="I463" s="30" t="s">
        <v>1485</v>
      </c>
      <c r="J463" s="9" t="s">
        <v>112</v>
      </c>
      <c r="K463" s="9" t="s">
        <v>36</v>
      </c>
      <c r="L463" s="9" t="s">
        <v>30</v>
      </c>
      <c r="M463" s="9"/>
      <c r="N463" s="9" t="s">
        <v>41</v>
      </c>
      <c r="O463" s="17">
        <v>27</v>
      </c>
      <c r="P463" s="27"/>
    </row>
    <row r="464" spans="1:16" s="2" customFormat="1" ht="24.95" customHeight="1" x14ac:dyDescent="0.25">
      <c r="A464" s="13" t="s">
        <v>38</v>
      </c>
      <c r="B464" s="41"/>
      <c r="C464" s="19" t="s">
        <v>8</v>
      </c>
      <c r="D464" s="8" t="s">
        <v>1468</v>
      </c>
      <c r="E464" s="8">
        <f>VLOOKUP(F464,'Données Registre P-38'!$A$2:$B$19,2,0)</f>
        <v>2</v>
      </c>
      <c r="F464" s="9" t="s">
        <v>20</v>
      </c>
      <c r="G464" s="10">
        <v>43812</v>
      </c>
      <c r="H464" s="38">
        <f>IF(G464&lt;&gt;"",G464,"")</f>
        <v>43812</v>
      </c>
      <c r="I464" s="30" t="s">
        <v>1469</v>
      </c>
      <c r="J464" s="9" t="s">
        <v>112</v>
      </c>
      <c r="K464" s="9" t="s">
        <v>36</v>
      </c>
      <c r="L464" s="9" t="s">
        <v>30</v>
      </c>
      <c r="M464" s="9"/>
      <c r="N464" s="9" t="s">
        <v>42</v>
      </c>
      <c r="O464" s="17">
        <v>21</v>
      </c>
      <c r="P464" s="27"/>
    </row>
    <row r="465" spans="1:16" s="2" customFormat="1" ht="24.95" customHeight="1" x14ac:dyDescent="0.25">
      <c r="A465" s="13" t="s">
        <v>38</v>
      </c>
      <c r="B465" s="41"/>
      <c r="C465" s="19" t="s">
        <v>8</v>
      </c>
      <c r="D465" s="8" t="s">
        <v>1443</v>
      </c>
      <c r="E465" s="8">
        <f>VLOOKUP(F465,'Données Registre P-38'!$A$2:$B$19,2,0)</f>
        <v>2</v>
      </c>
      <c r="F465" s="9" t="s">
        <v>20</v>
      </c>
      <c r="G465" s="10">
        <v>43805</v>
      </c>
      <c r="H465" s="38">
        <f>IF(G465&lt;&gt;"",G465,"")</f>
        <v>43805</v>
      </c>
      <c r="I465" s="30" t="s">
        <v>1444</v>
      </c>
      <c r="J465" s="9" t="s">
        <v>112</v>
      </c>
      <c r="K465" s="9" t="s">
        <v>36</v>
      </c>
      <c r="L465" s="9" t="s">
        <v>30</v>
      </c>
      <c r="M465" s="9"/>
      <c r="N465" s="9" t="s">
        <v>41</v>
      </c>
      <c r="O465" s="17">
        <v>24</v>
      </c>
      <c r="P465" s="27"/>
    </row>
    <row r="466" spans="1:16" s="2" customFormat="1" ht="24.95" customHeight="1" x14ac:dyDescent="0.25">
      <c r="A466" s="13" t="s">
        <v>38</v>
      </c>
      <c r="B466" s="41"/>
      <c r="C466" s="19" t="s">
        <v>8</v>
      </c>
      <c r="D466" s="8" t="s">
        <v>1353</v>
      </c>
      <c r="E466" s="8">
        <f>VLOOKUP(F466,'Données Registre P-38'!$A$2:$B$19,2,0)</f>
        <v>2</v>
      </c>
      <c r="F466" s="9" t="s">
        <v>20</v>
      </c>
      <c r="G466" s="10">
        <v>43778</v>
      </c>
      <c r="H466" s="38">
        <f>IF(G466&lt;&gt;"",G466,"")</f>
        <v>43778</v>
      </c>
      <c r="I466" s="30" t="s">
        <v>139</v>
      </c>
      <c r="J466" s="9" t="s">
        <v>112</v>
      </c>
      <c r="K466" s="9" t="s">
        <v>32</v>
      </c>
      <c r="L466" s="9" t="s">
        <v>29</v>
      </c>
      <c r="M466" s="9">
        <v>33</v>
      </c>
      <c r="N466" s="9" t="s">
        <v>41</v>
      </c>
      <c r="O466" s="17">
        <v>30</v>
      </c>
      <c r="P466" s="27"/>
    </row>
    <row r="467" spans="1:16" s="2" customFormat="1" ht="24.95" customHeight="1" x14ac:dyDescent="0.25">
      <c r="A467" s="13" t="s">
        <v>38</v>
      </c>
      <c r="B467" s="41"/>
      <c r="C467" s="19" t="s">
        <v>8</v>
      </c>
      <c r="D467" s="8" t="s">
        <v>1238</v>
      </c>
      <c r="E467" s="8">
        <f>VLOOKUP(F467,'Données Registre P-38'!$A$2:$B$19,2,0)</f>
        <v>2</v>
      </c>
      <c r="F467" s="9" t="s">
        <v>20</v>
      </c>
      <c r="G467" s="10">
        <v>43748</v>
      </c>
      <c r="H467" s="38">
        <f>IF(G467&lt;&gt;"",G467,"")</f>
        <v>43748</v>
      </c>
      <c r="I467" s="30" t="s">
        <v>912</v>
      </c>
      <c r="J467" s="9" t="s">
        <v>28</v>
      </c>
      <c r="K467" s="9" t="s">
        <v>37</v>
      </c>
      <c r="L467" s="9" t="s">
        <v>30</v>
      </c>
      <c r="M467" s="9"/>
      <c r="N467" s="9" t="s">
        <v>41</v>
      </c>
      <c r="O467" s="17">
        <v>13</v>
      </c>
      <c r="P467" s="27"/>
    </row>
    <row r="468" spans="1:16" s="2" customFormat="1" ht="24.95" customHeight="1" x14ac:dyDescent="0.25">
      <c r="A468" s="13" t="s">
        <v>38</v>
      </c>
      <c r="B468" s="41"/>
      <c r="C468" s="19" t="s">
        <v>8</v>
      </c>
      <c r="D468" s="8" t="s">
        <v>1189</v>
      </c>
      <c r="E468" s="8">
        <f>VLOOKUP(F468,'Données Registre P-38'!$A$2:$B$19,2,0)</f>
        <v>2</v>
      </c>
      <c r="F468" s="9" t="s">
        <v>20</v>
      </c>
      <c r="G468" s="10">
        <v>43733</v>
      </c>
      <c r="H468" s="38">
        <f>IF(G468&lt;&gt;"",G468,"")</f>
        <v>43733</v>
      </c>
      <c r="I468" s="30" t="s">
        <v>1190</v>
      </c>
      <c r="J468" s="9" t="s">
        <v>26</v>
      </c>
      <c r="K468" s="9" t="s">
        <v>34</v>
      </c>
      <c r="L468" s="9" t="s">
        <v>29</v>
      </c>
      <c r="M468" s="9">
        <v>30</v>
      </c>
      <c r="N468" s="9" t="s">
        <v>41</v>
      </c>
      <c r="O468" s="17">
        <v>63</v>
      </c>
      <c r="P468" s="27"/>
    </row>
    <row r="469" spans="1:16" s="2" customFormat="1" ht="24.95" customHeight="1" x14ac:dyDescent="0.25">
      <c r="A469" s="13" t="s">
        <v>38</v>
      </c>
      <c r="B469" s="41"/>
      <c r="C469" s="19" t="s">
        <v>8</v>
      </c>
      <c r="D469" s="8" t="s">
        <v>1161</v>
      </c>
      <c r="E469" s="8">
        <f>VLOOKUP(F469,'Données Registre P-38'!$A$2:$B$19,2,0)</f>
        <v>2</v>
      </c>
      <c r="F469" s="9" t="s">
        <v>20</v>
      </c>
      <c r="G469" s="10">
        <v>43724</v>
      </c>
      <c r="H469" s="38">
        <f>IF(G469&lt;&gt;"",G469,"")</f>
        <v>43724</v>
      </c>
      <c r="I469" s="30" t="s">
        <v>541</v>
      </c>
      <c r="J469" s="9" t="s">
        <v>112</v>
      </c>
      <c r="K469" s="9" t="s">
        <v>32</v>
      </c>
      <c r="L469" s="9" t="s">
        <v>29</v>
      </c>
      <c r="M469" s="9">
        <v>25</v>
      </c>
      <c r="N469" s="9" t="s">
        <v>41</v>
      </c>
      <c r="O469" s="17">
        <v>41</v>
      </c>
      <c r="P469" s="27"/>
    </row>
    <row r="470" spans="1:16" s="2" customFormat="1" ht="24.95" customHeight="1" x14ac:dyDescent="0.25">
      <c r="A470" s="13" t="s">
        <v>38</v>
      </c>
      <c r="B470" s="41"/>
      <c r="C470" s="19" t="s">
        <v>8</v>
      </c>
      <c r="D470" s="8" t="s">
        <v>1143</v>
      </c>
      <c r="E470" s="8">
        <f>VLOOKUP(F470,'Données Registre P-38'!$A$2:$B$19,2,0)</f>
        <v>2</v>
      </c>
      <c r="F470" s="9" t="s">
        <v>20</v>
      </c>
      <c r="G470" s="10">
        <v>43718</v>
      </c>
      <c r="H470" s="38">
        <f>IF(G470&lt;&gt;"",G470,"")</f>
        <v>43718</v>
      </c>
      <c r="I470" s="30" t="s">
        <v>737</v>
      </c>
      <c r="J470" s="9" t="s">
        <v>26</v>
      </c>
      <c r="K470" s="9" t="s">
        <v>36</v>
      </c>
      <c r="L470" s="9" t="s">
        <v>30</v>
      </c>
      <c r="M470" s="9"/>
      <c r="N470" s="9" t="s">
        <v>42</v>
      </c>
      <c r="O470" s="17">
        <v>71</v>
      </c>
      <c r="P470" s="27"/>
    </row>
    <row r="471" spans="1:16" s="2" customFormat="1" ht="24.95" customHeight="1" x14ac:dyDescent="0.25">
      <c r="A471" s="13" t="s">
        <v>38</v>
      </c>
      <c r="B471" s="41"/>
      <c r="C471" s="19" t="s">
        <v>8</v>
      </c>
      <c r="D471" s="8" t="s">
        <v>1075</v>
      </c>
      <c r="E471" s="8">
        <f>VLOOKUP(F471,'Données Registre P-38'!$A$2:$B$19,2,0)</f>
        <v>2</v>
      </c>
      <c r="F471" s="9" t="s">
        <v>20</v>
      </c>
      <c r="G471" s="10">
        <v>43703</v>
      </c>
      <c r="H471" s="38">
        <f>IF(G471&lt;&gt;"",G471,"")</f>
        <v>43703</v>
      </c>
      <c r="I471" s="30" t="s">
        <v>1076</v>
      </c>
      <c r="J471" s="9"/>
      <c r="K471" s="9" t="s">
        <v>33</v>
      </c>
      <c r="L471" s="9" t="s">
        <v>29</v>
      </c>
      <c r="M471" s="9"/>
      <c r="N471" s="9" t="s">
        <v>41</v>
      </c>
      <c r="O471" s="17">
        <v>30</v>
      </c>
      <c r="P471" s="27"/>
    </row>
    <row r="472" spans="1:16" s="2" customFormat="1" ht="24.95" customHeight="1" x14ac:dyDescent="0.25">
      <c r="A472" s="13" t="s">
        <v>38</v>
      </c>
      <c r="B472" s="41"/>
      <c r="C472" s="19" t="s">
        <v>8</v>
      </c>
      <c r="D472" s="8" t="s">
        <v>1067</v>
      </c>
      <c r="E472" s="8">
        <f>VLOOKUP(F472,'Données Registre P-38'!$A$2:$B$19,2,0)</f>
        <v>2</v>
      </c>
      <c r="F472" s="9" t="s">
        <v>20</v>
      </c>
      <c r="G472" s="10">
        <v>43702</v>
      </c>
      <c r="H472" s="38">
        <f>IF(G472&lt;&gt;"",G472,"")</f>
        <v>43702</v>
      </c>
      <c r="I472" s="30" t="s">
        <v>848</v>
      </c>
      <c r="J472" s="9"/>
      <c r="K472" s="9" t="s">
        <v>44</v>
      </c>
      <c r="L472" s="9" t="s">
        <v>29</v>
      </c>
      <c r="M472" s="9">
        <v>30</v>
      </c>
      <c r="N472" s="9" t="s">
        <v>41</v>
      </c>
      <c r="O472" s="17">
        <v>27</v>
      </c>
      <c r="P472" s="27"/>
    </row>
    <row r="473" spans="1:16" s="2" customFormat="1" ht="24.95" customHeight="1" x14ac:dyDescent="0.25">
      <c r="A473" s="13" t="s">
        <v>38</v>
      </c>
      <c r="B473" s="41"/>
      <c r="C473" s="19" t="s">
        <v>8</v>
      </c>
      <c r="D473" s="8" t="s">
        <v>1037</v>
      </c>
      <c r="E473" s="8">
        <f>VLOOKUP(F473,'Données Registre P-38'!$A$2:$B$19,2,0)</f>
        <v>2</v>
      </c>
      <c r="F473" s="9" t="s">
        <v>20</v>
      </c>
      <c r="G473" s="10">
        <v>43697</v>
      </c>
      <c r="H473" s="38">
        <f>IF(G473&lt;&gt;"",G473,"")</f>
        <v>43697</v>
      </c>
      <c r="I473" s="30" t="s">
        <v>575</v>
      </c>
      <c r="J473" s="9"/>
      <c r="K473" s="9" t="s">
        <v>33</v>
      </c>
      <c r="L473" s="9" t="s">
        <v>29</v>
      </c>
      <c r="M473" s="9">
        <v>33</v>
      </c>
      <c r="N473" s="9" t="s">
        <v>41</v>
      </c>
      <c r="O473" s="17">
        <v>19</v>
      </c>
      <c r="P473" s="27"/>
    </row>
    <row r="474" spans="1:16" s="2" customFormat="1" ht="24.95" customHeight="1" x14ac:dyDescent="0.25">
      <c r="A474" s="13" t="s">
        <v>38</v>
      </c>
      <c r="B474" s="41"/>
      <c r="C474" s="19" t="s">
        <v>8</v>
      </c>
      <c r="D474" s="8" t="s">
        <v>999</v>
      </c>
      <c r="E474" s="8">
        <f>VLOOKUP(F474,'Données Registre P-38'!$A$2:$B$19,2,0)</f>
        <v>2</v>
      </c>
      <c r="F474" s="9" t="s">
        <v>20</v>
      </c>
      <c r="G474" s="10">
        <v>43688</v>
      </c>
      <c r="H474" s="38">
        <f>IF(G474&lt;&gt;"",G474,"")</f>
        <v>43688</v>
      </c>
      <c r="I474" s="30" t="s">
        <v>1000</v>
      </c>
      <c r="J474" s="9"/>
      <c r="K474" s="9" t="s">
        <v>32</v>
      </c>
      <c r="L474" s="9" t="s">
        <v>29</v>
      </c>
      <c r="M474" s="9">
        <v>18</v>
      </c>
      <c r="N474" s="9" t="s">
        <v>41</v>
      </c>
      <c r="O474" s="17">
        <v>37</v>
      </c>
      <c r="P474" s="27"/>
    </row>
    <row r="475" spans="1:16" s="2" customFormat="1" ht="24.95" customHeight="1" x14ac:dyDescent="0.25">
      <c r="A475" s="13" t="s">
        <v>38</v>
      </c>
      <c r="B475" s="41"/>
      <c r="C475" s="19" t="s">
        <v>8</v>
      </c>
      <c r="D475" s="8" t="s">
        <v>995</v>
      </c>
      <c r="E475" s="8">
        <f>VLOOKUP(F475,'Données Registre P-38'!$A$2:$B$19,2,0)</f>
        <v>2</v>
      </c>
      <c r="F475" s="9" t="s">
        <v>20</v>
      </c>
      <c r="G475" s="10">
        <v>43687</v>
      </c>
      <c r="H475" s="38">
        <f>IF(G475&lt;&gt;"",G475,"")</f>
        <v>43687</v>
      </c>
      <c r="I475" s="30" t="s">
        <v>996</v>
      </c>
      <c r="J475" s="9"/>
      <c r="K475" s="9" t="s">
        <v>32</v>
      </c>
      <c r="L475" s="9" t="s">
        <v>29</v>
      </c>
      <c r="M475" s="9">
        <v>32</v>
      </c>
      <c r="N475" s="9" t="s">
        <v>41</v>
      </c>
      <c r="O475" s="17">
        <v>62</v>
      </c>
      <c r="P475" s="27"/>
    </row>
    <row r="476" spans="1:16" s="2" customFormat="1" ht="24.95" customHeight="1" x14ac:dyDescent="0.25">
      <c r="A476" s="13" t="s">
        <v>38</v>
      </c>
      <c r="B476" s="41"/>
      <c r="C476" s="19" t="s">
        <v>8</v>
      </c>
      <c r="D476" s="23" t="s">
        <v>986</v>
      </c>
      <c r="E476" s="8">
        <f>VLOOKUP(F476,'Données Registre P-38'!$A$2:$B$19,2,0)</f>
        <v>2</v>
      </c>
      <c r="F476" s="9" t="s">
        <v>20</v>
      </c>
      <c r="G476" s="10">
        <v>43685</v>
      </c>
      <c r="H476" s="38">
        <f>IF(G476&lt;&gt;"",G476,"")</f>
        <v>43685</v>
      </c>
      <c r="I476" s="30" t="s">
        <v>983</v>
      </c>
      <c r="J476" s="9"/>
      <c r="K476" s="9" t="s">
        <v>32</v>
      </c>
      <c r="L476" s="9" t="s">
        <v>29</v>
      </c>
      <c r="M476" s="9">
        <v>32</v>
      </c>
      <c r="N476" s="9" t="s">
        <v>41</v>
      </c>
      <c r="O476" s="17">
        <v>53</v>
      </c>
      <c r="P476" s="27"/>
    </row>
    <row r="477" spans="1:16" s="2" customFormat="1" ht="24.95" customHeight="1" x14ac:dyDescent="0.25">
      <c r="A477" s="13" t="s">
        <v>38</v>
      </c>
      <c r="B477" s="41"/>
      <c r="C477" s="19" t="s">
        <v>8</v>
      </c>
      <c r="D477" s="23" t="s">
        <v>988</v>
      </c>
      <c r="E477" s="8">
        <f>VLOOKUP(F477,'Données Registre P-38'!$A$2:$B$19,2,0)</f>
        <v>2</v>
      </c>
      <c r="F477" s="9" t="s">
        <v>20</v>
      </c>
      <c r="G477" s="10">
        <v>43685</v>
      </c>
      <c r="H477" s="38">
        <f>IF(G477&lt;&gt;"",G477,"")</f>
        <v>43685</v>
      </c>
      <c r="I477" s="30" t="s">
        <v>398</v>
      </c>
      <c r="J477" s="9"/>
      <c r="K477" s="9" t="s">
        <v>32</v>
      </c>
      <c r="L477" s="9" t="s">
        <v>29</v>
      </c>
      <c r="M477" s="9">
        <v>46</v>
      </c>
      <c r="N477" s="9" t="s">
        <v>41</v>
      </c>
      <c r="O477" s="17">
        <v>27</v>
      </c>
      <c r="P477" s="27"/>
    </row>
    <row r="478" spans="1:16" s="2" customFormat="1" ht="24.95" customHeight="1" x14ac:dyDescent="0.25">
      <c r="A478" s="13" t="s">
        <v>38</v>
      </c>
      <c r="B478" s="41"/>
      <c r="C478" s="19" t="s">
        <v>8</v>
      </c>
      <c r="D478" s="8" t="s">
        <v>955</v>
      </c>
      <c r="E478" s="8">
        <f>VLOOKUP(F478,'Données Registre P-38'!$A$2:$B$19,2,0)</f>
        <v>2</v>
      </c>
      <c r="F478" s="9" t="s">
        <v>20</v>
      </c>
      <c r="G478" s="10">
        <v>43679</v>
      </c>
      <c r="H478" s="38">
        <f>IF(G478&lt;&gt;"",G478,"")</f>
        <v>43679</v>
      </c>
      <c r="I478" s="30" t="s">
        <v>956</v>
      </c>
      <c r="J478" s="9"/>
      <c r="K478" s="9" t="s">
        <v>32</v>
      </c>
      <c r="L478" s="9" t="s">
        <v>29</v>
      </c>
      <c r="M478" s="9">
        <v>52</v>
      </c>
      <c r="N478" s="9" t="s">
        <v>41</v>
      </c>
      <c r="O478" s="17">
        <v>62</v>
      </c>
      <c r="P478" s="27"/>
    </row>
    <row r="479" spans="1:16" s="2" customFormat="1" ht="24.95" customHeight="1" x14ac:dyDescent="0.25">
      <c r="A479" s="13" t="s">
        <v>38</v>
      </c>
      <c r="B479" s="41"/>
      <c r="C479" s="19" t="s">
        <v>8</v>
      </c>
      <c r="D479" s="8" t="s">
        <v>947</v>
      </c>
      <c r="E479" s="8">
        <f>VLOOKUP(F479,'Données Registre P-38'!$A$2:$B$19,2,0)</f>
        <v>2</v>
      </c>
      <c r="F479" s="9" t="s">
        <v>20</v>
      </c>
      <c r="G479" s="10">
        <v>43678</v>
      </c>
      <c r="H479" s="38">
        <f>IF(G479&lt;&gt;"",G479,"")</f>
        <v>43678</v>
      </c>
      <c r="I479" s="30" t="s">
        <v>948</v>
      </c>
      <c r="J479" s="9"/>
      <c r="K479" s="9" t="s">
        <v>32</v>
      </c>
      <c r="L479" s="9" t="s">
        <v>29</v>
      </c>
      <c r="M479" s="9">
        <v>38</v>
      </c>
      <c r="N479" s="9" t="s">
        <v>364</v>
      </c>
      <c r="O479" s="17">
        <v>26</v>
      </c>
      <c r="P479" s="27"/>
    </row>
    <row r="480" spans="1:16" s="2" customFormat="1" ht="24.95" customHeight="1" x14ac:dyDescent="0.25">
      <c r="A480" s="13" t="s">
        <v>38</v>
      </c>
      <c r="B480" s="41"/>
      <c r="C480" s="19" t="s">
        <v>8</v>
      </c>
      <c r="D480" s="8" t="s">
        <v>962</v>
      </c>
      <c r="E480" s="8">
        <f>VLOOKUP(F480,'Données Registre P-38'!$A$2:$B$19,2,0)</f>
        <v>2</v>
      </c>
      <c r="F480" s="9" t="s">
        <v>20</v>
      </c>
      <c r="G480" s="10">
        <v>43678</v>
      </c>
      <c r="H480" s="38">
        <f>IF(G480&lt;&gt;"",G480,"")</f>
        <v>43678</v>
      </c>
      <c r="I480" s="30" t="s">
        <v>324</v>
      </c>
      <c r="J480" s="9" t="s">
        <v>112</v>
      </c>
      <c r="K480" s="9" t="s">
        <v>32</v>
      </c>
      <c r="L480" s="9" t="s">
        <v>29</v>
      </c>
      <c r="M480" s="9">
        <v>36</v>
      </c>
      <c r="N480" s="9" t="s">
        <v>41</v>
      </c>
      <c r="O480" s="17">
        <v>53</v>
      </c>
      <c r="P480" s="27"/>
    </row>
    <row r="481" spans="1:16" s="2" customFormat="1" ht="24.95" customHeight="1" x14ac:dyDescent="0.25">
      <c r="A481" s="13" t="s">
        <v>38</v>
      </c>
      <c r="B481" s="41"/>
      <c r="C481" s="19" t="s">
        <v>8</v>
      </c>
      <c r="D481" s="8" t="s">
        <v>899</v>
      </c>
      <c r="E481" s="8">
        <f>VLOOKUP(F481,'Données Registre P-38'!$A$2:$B$19,2,0)</f>
        <v>2</v>
      </c>
      <c r="F481" s="9" t="s">
        <v>20</v>
      </c>
      <c r="G481" s="10">
        <v>43666</v>
      </c>
      <c r="H481" s="38">
        <f>IF(G481&lt;&gt;"",G481,"")</f>
        <v>43666</v>
      </c>
      <c r="I481" s="30" t="s">
        <v>900</v>
      </c>
      <c r="J481" s="9"/>
      <c r="K481" s="9" t="s">
        <v>35</v>
      </c>
      <c r="L481" s="9" t="s">
        <v>30</v>
      </c>
      <c r="M481" s="9"/>
      <c r="N481" s="9" t="s">
        <v>42</v>
      </c>
      <c r="O481" s="17">
        <v>42</v>
      </c>
      <c r="P481" s="27"/>
    </row>
    <row r="482" spans="1:16" s="2" customFormat="1" ht="24.95" customHeight="1" x14ac:dyDescent="0.25">
      <c r="A482" s="13" t="s">
        <v>38</v>
      </c>
      <c r="B482" s="41"/>
      <c r="C482" s="19" t="s">
        <v>8</v>
      </c>
      <c r="D482" s="8" t="s">
        <v>686</v>
      </c>
      <c r="E482" s="8">
        <f>VLOOKUP(F482,'Données Registre P-38'!$A$2:$B$19,2,0)</f>
        <v>2</v>
      </c>
      <c r="F482" s="9" t="s">
        <v>20</v>
      </c>
      <c r="G482" s="10">
        <v>43618</v>
      </c>
      <c r="H482" s="38">
        <f>IF(G482&lt;&gt;"",G482,"")</f>
        <v>43618</v>
      </c>
      <c r="I482" s="30" t="s">
        <v>687</v>
      </c>
      <c r="J482" s="9"/>
      <c r="K482" s="9"/>
      <c r="L482" s="9" t="s">
        <v>29</v>
      </c>
      <c r="M482" s="9">
        <v>45</v>
      </c>
      <c r="N482" s="9" t="s">
        <v>41</v>
      </c>
      <c r="O482" s="17">
        <v>22</v>
      </c>
      <c r="P482" s="27"/>
    </row>
    <row r="483" spans="1:16" s="2" customFormat="1" ht="24.95" customHeight="1" x14ac:dyDescent="0.25">
      <c r="A483" s="13" t="s">
        <v>38</v>
      </c>
      <c r="B483" s="41"/>
      <c r="C483" s="19" t="s">
        <v>8</v>
      </c>
      <c r="D483" s="8" t="s">
        <v>632</v>
      </c>
      <c r="E483" s="8">
        <f>VLOOKUP(F483,'Données Registre P-38'!$A$2:$B$19,2,0)</f>
        <v>2</v>
      </c>
      <c r="F483" s="9" t="s">
        <v>20</v>
      </c>
      <c r="G483" s="10">
        <v>43607</v>
      </c>
      <c r="H483" s="38">
        <f>IF(G483&lt;&gt;"",G483,"")</f>
        <v>43607</v>
      </c>
      <c r="I483" s="30" t="s">
        <v>441</v>
      </c>
      <c r="J483" s="9"/>
      <c r="K483" s="9" t="s">
        <v>33</v>
      </c>
      <c r="L483" s="9" t="s">
        <v>29</v>
      </c>
      <c r="M483" s="9">
        <v>64</v>
      </c>
      <c r="N483" s="9" t="s">
        <v>41</v>
      </c>
      <c r="O483" s="17">
        <v>30</v>
      </c>
      <c r="P483" s="27"/>
    </row>
    <row r="484" spans="1:16" s="2" customFormat="1" ht="24.95" customHeight="1" x14ac:dyDescent="0.25">
      <c r="A484" s="13" t="s">
        <v>38</v>
      </c>
      <c r="B484" s="41"/>
      <c r="C484" s="19" t="s">
        <v>8</v>
      </c>
      <c r="D484" s="8" t="s">
        <v>592</v>
      </c>
      <c r="E484" s="8">
        <f>VLOOKUP(F484,'Données Registre P-38'!$A$2:$B$19,2,0)</f>
        <v>2</v>
      </c>
      <c r="F484" s="9" t="s">
        <v>20</v>
      </c>
      <c r="G484" s="10">
        <v>43599</v>
      </c>
      <c r="H484" s="38">
        <f>IF(G484&lt;&gt;"",G484,"")</f>
        <v>43599</v>
      </c>
      <c r="I484" s="30" t="s">
        <v>593</v>
      </c>
      <c r="J484" s="9"/>
      <c r="K484" s="9" t="s">
        <v>32</v>
      </c>
      <c r="L484" s="9" t="s">
        <v>29</v>
      </c>
      <c r="M484" s="9">
        <v>20</v>
      </c>
      <c r="N484" s="9" t="s">
        <v>41</v>
      </c>
      <c r="O484" s="17">
        <v>79</v>
      </c>
      <c r="P484" s="27"/>
    </row>
    <row r="485" spans="1:16" s="2" customFormat="1" ht="24.95" customHeight="1" x14ac:dyDescent="0.25">
      <c r="A485" s="13" t="s">
        <v>38</v>
      </c>
      <c r="B485" s="41"/>
      <c r="C485" s="19" t="s">
        <v>8</v>
      </c>
      <c r="D485" s="8" t="s">
        <v>594</v>
      </c>
      <c r="E485" s="8">
        <f>VLOOKUP(F485,'Données Registre P-38'!$A$2:$B$19,2,0)</f>
        <v>2</v>
      </c>
      <c r="F485" s="9" t="s">
        <v>20</v>
      </c>
      <c r="G485" s="10">
        <v>43599</v>
      </c>
      <c r="H485" s="38">
        <f>IF(G485&lt;&gt;"",G485,"")</f>
        <v>43599</v>
      </c>
      <c r="I485" s="30" t="s">
        <v>595</v>
      </c>
      <c r="J485" s="9"/>
      <c r="K485" s="9" t="s">
        <v>36</v>
      </c>
      <c r="L485" s="9" t="s">
        <v>29</v>
      </c>
      <c r="M485" s="9"/>
      <c r="N485" s="9" t="s">
        <v>41</v>
      </c>
      <c r="O485" s="17">
        <v>77</v>
      </c>
      <c r="P485" s="27"/>
    </row>
    <row r="486" spans="1:16" s="2" customFormat="1" ht="24.95" customHeight="1" x14ac:dyDescent="0.25">
      <c r="A486" s="13" t="s">
        <v>38</v>
      </c>
      <c r="B486" s="41"/>
      <c r="C486" s="19" t="s">
        <v>8</v>
      </c>
      <c r="D486" s="8" t="s">
        <v>584</v>
      </c>
      <c r="E486" s="8">
        <f>VLOOKUP(F486,'Données Registre P-38'!$A$2:$B$19,2,0)</f>
        <v>2</v>
      </c>
      <c r="F486" s="9" t="s">
        <v>20</v>
      </c>
      <c r="G486" s="10">
        <v>43597</v>
      </c>
      <c r="H486" s="38">
        <f>IF(G486&lt;&gt;"",G486,"")</f>
        <v>43597</v>
      </c>
      <c r="I486" s="30" t="s">
        <v>585</v>
      </c>
      <c r="J486" s="9"/>
      <c r="K486" s="9" t="s">
        <v>32</v>
      </c>
      <c r="L486" s="9" t="s">
        <v>29</v>
      </c>
      <c r="M486" s="9">
        <v>16</v>
      </c>
      <c r="N486" s="9" t="s">
        <v>41</v>
      </c>
      <c r="O486" s="17">
        <v>31</v>
      </c>
      <c r="P486" s="27"/>
    </row>
    <row r="487" spans="1:16" s="2" customFormat="1" ht="24.95" customHeight="1" x14ac:dyDescent="0.25">
      <c r="A487" s="13" t="s">
        <v>38</v>
      </c>
      <c r="B487" s="41"/>
      <c r="C487" s="19" t="s">
        <v>8</v>
      </c>
      <c r="D487" s="8" t="s">
        <v>525</v>
      </c>
      <c r="E487" s="8">
        <f>VLOOKUP(F487,'Données Registre P-38'!$A$2:$B$19,2,0)</f>
        <v>2</v>
      </c>
      <c r="F487" s="9" t="s">
        <v>20</v>
      </c>
      <c r="G487" s="10">
        <v>43584</v>
      </c>
      <c r="H487" s="38">
        <f>IF(G487&lt;&gt;"",G487,"")</f>
        <v>43584</v>
      </c>
      <c r="I487" s="30" t="s">
        <v>526</v>
      </c>
      <c r="J487" s="9"/>
      <c r="K487" s="9"/>
      <c r="L487" s="9" t="s">
        <v>29</v>
      </c>
      <c r="M487" s="9"/>
      <c r="N487" s="9" t="s">
        <v>42</v>
      </c>
      <c r="O487" s="17">
        <v>38</v>
      </c>
      <c r="P487" s="27"/>
    </row>
    <row r="488" spans="1:16" s="2" customFormat="1" ht="24.95" customHeight="1" x14ac:dyDescent="0.25">
      <c r="A488" s="13" t="s">
        <v>38</v>
      </c>
      <c r="B488" s="41"/>
      <c r="C488" s="19" t="s">
        <v>8</v>
      </c>
      <c r="D488" s="8" t="s">
        <v>489</v>
      </c>
      <c r="E488" s="8">
        <f>VLOOKUP(F488,'Données Registre P-38'!$A$2:$B$19,2,0)</f>
        <v>2</v>
      </c>
      <c r="F488" s="9" t="s">
        <v>20</v>
      </c>
      <c r="G488" s="10">
        <v>43576</v>
      </c>
      <c r="H488" s="38">
        <f>IF(G488&lt;&gt;"",G488,"")</f>
        <v>43576</v>
      </c>
      <c r="I488" s="30" t="s">
        <v>490</v>
      </c>
      <c r="J488" s="9"/>
      <c r="K488" s="9" t="s">
        <v>32</v>
      </c>
      <c r="L488" s="9" t="s">
        <v>29</v>
      </c>
      <c r="M488" s="9">
        <v>38</v>
      </c>
      <c r="N488" s="9" t="s">
        <v>42</v>
      </c>
      <c r="O488" s="17">
        <v>22</v>
      </c>
      <c r="P488" s="27"/>
    </row>
    <row r="489" spans="1:16" s="2" customFormat="1" ht="24.95" customHeight="1" x14ac:dyDescent="0.25">
      <c r="A489" s="13" t="s">
        <v>38</v>
      </c>
      <c r="B489" s="41"/>
      <c r="C489" s="19" t="s">
        <v>8</v>
      </c>
      <c r="D489" s="8" t="s">
        <v>475</v>
      </c>
      <c r="E489" s="8">
        <f>VLOOKUP(F489,'Données Registre P-38'!$A$2:$B$19,2,0)</f>
        <v>2</v>
      </c>
      <c r="F489" s="9" t="s">
        <v>20</v>
      </c>
      <c r="G489" s="10">
        <v>43574</v>
      </c>
      <c r="H489" s="38">
        <f>IF(G489&lt;&gt;"",G489,"")</f>
        <v>43574</v>
      </c>
      <c r="I489" s="30" t="s">
        <v>480</v>
      </c>
      <c r="J489" s="9"/>
      <c r="K489" s="9" t="s">
        <v>33</v>
      </c>
      <c r="L489" s="9" t="s">
        <v>29</v>
      </c>
      <c r="M489" s="9" t="s">
        <v>76</v>
      </c>
      <c r="N489" s="9" t="s">
        <v>41</v>
      </c>
      <c r="O489" s="17">
        <v>62</v>
      </c>
      <c r="P489" s="27"/>
    </row>
    <row r="490" spans="1:16" s="2" customFormat="1" ht="24.95" customHeight="1" x14ac:dyDescent="0.25">
      <c r="A490" s="13" t="s">
        <v>38</v>
      </c>
      <c r="B490" s="41"/>
      <c r="C490" s="19" t="s">
        <v>8</v>
      </c>
      <c r="D490" s="8" t="s">
        <v>444</v>
      </c>
      <c r="E490" s="8">
        <f>VLOOKUP(F490,'Données Registre P-38'!$A$2:$B$19,2,0)</f>
        <v>2</v>
      </c>
      <c r="F490" s="9" t="s">
        <v>20</v>
      </c>
      <c r="G490" s="10">
        <v>43553</v>
      </c>
      <c r="H490" s="38">
        <f>IF(G490&lt;&gt;"",G490,"")</f>
        <v>43553</v>
      </c>
      <c r="I490" s="30" t="s">
        <v>445</v>
      </c>
      <c r="J490" s="9"/>
      <c r="K490" s="9" t="s">
        <v>32</v>
      </c>
      <c r="L490" s="9" t="s">
        <v>29</v>
      </c>
      <c r="M490" s="9">
        <v>22</v>
      </c>
      <c r="N490" s="9" t="s">
        <v>41</v>
      </c>
      <c r="O490" s="17">
        <v>31</v>
      </c>
      <c r="P490" s="27"/>
    </row>
    <row r="491" spans="1:16" s="2" customFormat="1" ht="24.95" customHeight="1" x14ac:dyDescent="0.25">
      <c r="A491" s="13" t="s">
        <v>38</v>
      </c>
      <c r="B491" s="41"/>
      <c r="C491" s="19" t="s">
        <v>8</v>
      </c>
      <c r="D491" s="8" t="s">
        <v>347</v>
      </c>
      <c r="E491" s="8">
        <f>VLOOKUP(F491,'Données Registre P-38'!$A$2:$B$19,2,0)</f>
        <v>2</v>
      </c>
      <c r="F491" s="9" t="s">
        <v>20</v>
      </c>
      <c r="G491" s="10">
        <v>43547</v>
      </c>
      <c r="H491" s="38">
        <f>IF(G491&lt;&gt;"",G491,"")</f>
        <v>43547</v>
      </c>
      <c r="I491" s="30" t="s">
        <v>348</v>
      </c>
      <c r="J491" s="9"/>
      <c r="K491" s="9" t="s">
        <v>33</v>
      </c>
      <c r="L491" s="9" t="s">
        <v>29</v>
      </c>
      <c r="M491" s="9">
        <v>26</v>
      </c>
      <c r="N491" s="9" t="s">
        <v>41</v>
      </c>
      <c r="O491" s="17">
        <v>63</v>
      </c>
      <c r="P491" s="27"/>
    </row>
    <row r="492" spans="1:16" s="2" customFormat="1" ht="24.95" customHeight="1" x14ac:dyDescent="0.25">
      <c r="A492" s="13" t="s">
        <v>38</v>
      </c>
      <c r="B492" s="41"/>
      <c r="C492" s="19" t="s">
        <v>8</v>
      </c>
      <c r="D492" s="8" t="s">
        <v>294</v>
      </c>
      <c r="E492" s="8">
        <f>VLOOKUP(F492,'Données Registre P-38'!$A$2:$B$19,2,0)</f>
        <v>2</v>
      </c>
      <c r="F492" s="9" t="s">
        <v>20</v>
      </c>
      <c r="G492" s="10">
        <v>43537</v>
      </c>
      <c r="H492" s="38">
        <f>IF(G492&lt;&gt;"",G492,"")</f>
        <v>43537</v>
      </c>
      <c r="I492" s="30" t="s">
        <v>295</v>
      </c>
      <c r="J492" s="9"/>
      <c r="K492" s="9" t="s">
        <v>32</v>
      </c>
      <c r="L492" s="9" t="s">
        <v>29</v>
      </c>
      <c r="M492" s="9">
        <v>39</v>
      </c>
      <c r="N492" s="9" t="s">
        <v>41</v>
      </c>
      <c r="O492" s="17">
        <v>66</v>
      </c>
      <c r="P492" s="27"/>
    </row>
    <row r="493" spans="1:16" s="2" customFormat="1" ht="24.95" customHeight="1" x14ac:dyDescent="0.25">
      <c r="A493" s="13" t="s">
        <v>38</v>
      </c>
      <c r="B493" s="41"/>
      <c r="C493" s="19" t="s">
        <v>8</v>
      </c>
      <c r="D493" s="8" t="s">
        <v>251</v>
      </c>
      <c r="E493" s="8">
        <f>VLOOKUP(F493,'Données Registre P-38'!$A$2:$B$19,2,0)</f>
        <v>2</v>
      </c>
      <c r="F493" s="9" t="s">
        <v>20</v>
      </c>
      <c r="G493" s="10">
        <v>43530</v>
      </c>
      <c r="H493" s="38">
        <f>IF(G493&lt;&gt;"",G493,"")</f>
        <v>43530</v>
      </c>
      <c r="I493" s="30" t="s">
        <v>252</v>
      </c>
      <c r="J493" s="9"/>
      <c r="K493" s="9" t="s">
        <v>35</v>
      </c>
      <c r="L493" s="9" t="s">
        <v>29</v>
      </c>
      <c r="M493" s="9">
        <v>129</v>
      </c>
      <c r="N493" s="9" t="s">
        <v>41</v>
      </c>
      <c r="O493" s="17">
        <v>15</v>
      </c>
      <c r="P493" s="27"/>
    </row>
    <row r="494" spans="1:16" s="2" customFormat="1" ht="24.95" customHeight="1" x14ac:dyDescent="0.25">
      <c r="A494" s="13" t="s">
        <v>38</v>
      </c>
      <c r="B494" s="41"/>
      <c r="C494" s="19" t="s">
        <v>8</v>
      </c>
      <c r="D494" s="8" t="s">
        <v>165</v>
      </c>
      <c r="E494" s="8">
        <f>VLOOKUP(F494,'Données Registre P-38'!$A$2:$B$19,2,0)</f>
        <v>2</v>
      </c>
      <c r="F494" s="9" t="s">
        <v>20</v>
      </c>
      <c r="G494" s="10">
        <v>43499</v>
      </c>
      <c r="H494" s="38">
        <f>IF(G494&lt;&gt;"",G494,"")</f>
        <v>43499</v>
      </c>
      <c r="I494" s="30" t="s">
        <v>166</v>
      </c>
      <c r="J494" s="9"/>
      <c r="K494" s="9" t="s">
        <v>32</v>
      </c>
      <c r="L494" s="9" t="s">
        <v>29</v>
      </c>
      <c r="M494" s="9">
        <v>61</v>
      </c>
      <c r="N494" s="9" t="s">
        <v>41</v>
      </c>
      <c r="O494" s="17">
        <v>31</v>
      </c>
      <c r="P494" s="27"/>
    </row>
    <row r="495" spans="1:16" s="2" customFormat="1" ht="24.95" customHeight="1" x14ac:dyDescent="0.25">
      <c r="A495" s="13" t="s">
        <v>38</v>
      </c>
      <c r="B495" s="41"/>
      <c r="C495" s="19" t="s">
        <v>8</v>
      </c>
      <c r="D495" s="8" t="s">
        <v>1505</v>
      </c>
      <c r="E495" s="8">
        <f>VLOOKUP(F495,'Données Registre P-38'!$A$2:$B$19,2,0)</f>
        <v>2</v>
      </c>
      <c r="F495" s="9" t="s">
        <v>10</v>
      </c>
      <c r="G495" s="10">
        <v>43821</v>
      </c>
      <c r="H495" s="38">
        <f>IF(G495&lt;&gt;"",G495,"")</f>
        <v>43821</v>
      </c>
      <c r="I495" s="30" t="s">
        <v>462</v>
      </c>
      <c r="J495" s="9" t="s">
        <v>112</v>
      </c>
      <c r="K495" s="9" t="s">
        <v>32</v>
      </c>
      <c r="L495" s="9" t="s">
        <v>29</v>
      </c>
      <c r="M495" s="9">
        <v>30</v>
      </c>
      <c r="N495" s="9" t="s">
        <v>42</v>
      </c>
      <c r="O495" s="17">
        <v>37</v>
      </c>
      <c r="P495" s="27"/>
    </row>
    <row r="496" spans="1:16" s="2" customFormat="1" ht="24.95" customHeight="1" x14ac:dyDescent="0.25">
      <c r="A496" s="13" t="s">
        <v>38</v>
      </c>
      <c r="B496" s="41"/>
      <c r="C496" s="19" t="s">
        <v>8</v>
      </c>
      <c r="D496" s="8" t="s">
        <v>1504</v>
      </c>
      <c r="E496" s="8">
        <f>VLOOKUP(F496,'Données Registre P-38'!$A$2:$B$19,2,0)</f>
        <v>2</v>
      </c>
      <c r="F496" s="9" t="s">
        <v>10</v>
      </c>
      <c r="G496" s="10">
        <v>43821</v>
      </c>
      <c r="H496" s="38">
        <f>IF(G496&lt;&gt;"",G496,"")</f>
        <v>43821</v>
      </c>
      <c r="I496" s="30"/>
      <c r="J496" s="9" t="s">
        <v>112</v>
      </c>
      <c r="K496" s="9" t="s">
        <v>36</v>
      </c>
      <c r="L496" s="9" t="s">
        <v>30</v>
      </c>
      <c r="M496" s="9"/>
      <c r="N496" s="9" t="s">
        <v>42</v>
      </c>
      <c r="O496" s="17">
        <v>54</v>
      </c>
      <c r="P496" s="27"/>
    </row>
    <row r="497" spans="1:16" s="2" customFormat="1" ht="24.95" customHeight="1" x14ac:dyDescent="0.25">
      <c r="A497" s="13" t="s">
        <v>38</v>
      </c>
      <c r="B497" s="41"/>
      <c r="C497" s="19" t="s">
        <v>8</v>
      </c>
      <c r="D497" s="8" t="s">
        <v>1502</v>
      </c>
      <c r="E497" s="8">
        <f>VLOOKUP(F497,'Données Registre P-38'!$A$2:$B$19,2,0)</f>
        <v>2</v>
      </c>
      <c r="F497" s="9" t="s">
        <v>10</v>
      </c>
      <c r="G497" s="10">
        <v>43821</v>
      </c>
      <c r="H497" s="38">
        <f>IF(G497&lt;&gt;"",G497,"")</f>
        <v>43821</v>
      </c>
      <c r="I497" s="30" t="s">
        <v>796</v>
      </c>
      <c r="J497" s="9" t="s">
        <v>112</v>
      </c>
      <c r="K497" s="9" t="s">
        <v>36</v>
      </c>
      <c r="L497" s="9" t="s">
        <v>30</v>
      </c>
      <c r="M497" s="9"/>
      <c r="N497" s="9" t="s">
        <v>41</v>
      </c>
      <c r="O497" s="17">
        <v>21</v>
      </c>
      <c r="P497" s="27"/>
    </row>
    <row r="498" spans="1:16" s="2" customFormat="1" ht="24.95" customHeight="1" x14ac:dyDescent="0.25">
      <c r="A498" s="13" t="s">
        <v>38</v>
      </c>
      <c r="B498" s="41"/>
      <c r="C498" s="19" t="s">
        <v>8</v>
      </c>
      <c r="D498" s="8" t="s">
        <v>1501</v>
      </c>
      <c r="E498" s="8">
        <f>VLOOKUP(F498,'Données Registre P-38'!$A$2:$B$19,2,0)</f>
        <v>2</v>
      </c>
      <c r="F498" s="9" t="s">
        <v>10</v>
      </c>
      <c r="G498" s="10">
        <v>43820</v>
      </c>
      <c r="H498" s="38">
        <f>IF(G498&lt;&gt;"",G498,"")</f>
        <v>43820</v>
      </c>
      <c r="I498" s="30" t="s">
        <v>861</v>
      </c>
      <c r="J498" s="9" t="s">
        <v>26</v>
      </c>
      <c r="K498" s="9" t="s">
        <v>33</v>
      </c>
      <c r="L498" s="9" t="s">
        <v>29</v>
      </c>
      <c r="M498" s="9">
        <v>96</v>
      </c>
      <c r="N498" s="9" t="s">
        <v>367</v>
      </c>
      <c r="O498" s="17">
        <v>19</v>
      </c>
      <c r="P498" s="27"/>
    </row>
    <row r="499" spans="1:16" s="2" customFormat="1" ht="24.95" customHeight="1" x14ac:dyDescent="0.25">
      <c r="A499" s="13" t="s">
        <v>38</v>
      </c>
      <c r="B499" s="41"/>
      <c r="C499" s="19" t="s">
        <v>8</v>
      </c>
      <c r="D499" s="8" t="s">
        <v>1492</v>
      </c>
      <c r="E499" s="8">
        <f>VLOOKUP(F499,'Données Registre P-38'!$A$2:$B$19,2,0)</f>
        <v>2</v>
      </c>
      <c r="F499" s="9" t="s">
        <v>10</v>
      </c>
      <c r="G499" s="10">
        <v>43818</v>
      </c>
      <c r="H499" s="38">
        <f>IF(G499&lt;&gt;"",G499,"")</f>
        <v>43818</v>
      </c>
      <c r="I499" s="30" t="s">
        <v>336</v>
      </c>
      <c r="J499" s="9"/>
      <c r="K499" s="9" t="s">
        <v>32</v>
      </c>
      <c r="L499" s="9" t="s">
        <v>29</v>
      </c>
      <c r="M499" s="9"/>
      <c r="N499" s="9" t="s">
        <v>42</v>
      </c>
      <c r="O499" s="17">
        <v>66</v>
      </c>
      <c r="P499" s="27"/>
    </row>
    <row r="500" spans="1:16" s="2" customFormat="1" ht="24.95" customHeight="1" x14ac:dyDescent="0.25">
      <c r="A500" s="13" t="s">
        <v>38</v>
      </c>
      <c r="B500" s="41"/>
      <c r="C500" s="19" t="s">
        <v>8</v>
      </c>
      <c r="D500" s="8" t="s">
        <v>1493</v>
      </c>
      <c r="E500" s="8">
        <f>VLOOKUP(F500,'Données Registre P-38'!$A$2:$B$19,2,0)</f>
        <v>2</v>
      </c>
      <c r="F500" s="9" t="s">
        <v>10</v>
      </c>
      <c r="G500" s="10">
        <v>43818</v>
      </c>
      <c r="H500" s="38">
        <f>IF(G500&lt;&gt;"",G500,"")</f>
        <v>43818</v>
      </c>
      <c r="I500" s="30" t="s">
        <v>919</v>
      </c>
      <c r="J500" s="9" t="s">
        <v>28</v>
      </c>
      <c r="K500" s="9" t="s">
        <v>36</v>
      </c>
      <c r="L500" s="9" t="s">
        <v>30</v>
      </c>
      <c r="M500" s="9"/>
      <c r="N500" s="9" t="s">
        <v>41</v>
      </c>
      <c r="O500" s="17">
        <v>14</v>
      </c>
      <c r="P500" s="27"/>
    </row>
    <row r="501" spans="1:16" s="2" customFormat="1" ht="24.95" customHeight="1" x14ac:dyDescent="0.25">
      <c r="A501" s="13" t="s">
        <v>38</v>
      </c>
      <c r="B501" s="41"/>
      <c r="C501" s="19" t="s">
        <v>8</v>
      </c>
      <c r="D501" s="8" t="s">
        <v>1471</v>
      </c>
      <c r="E501" s="8">
        <f>VLOOKUP(F501,'Données Registre P-38'!$A$2:$B$19,2,0)</f>
        <v>2</v>
      </c>
      <c r="F501" s="9" t="s">
        <v>10</v>
      </c>
      <c r="G501" s="10">
        <v>43812</v>
      </c>
      <c r="H501" s="38">
        <f>IF(G501&lt;&gt;"",G501,"")</f>
        <v>43812</v>
      </c>
      <c r="I501" s="30" t="s">
        <v>248</v>
      </c>
      <c r="J501" s="9" t="s">
        <v>112</v>
      </c>
      <c r="K501" s="9" t="s">
        <v>32</v>
      </c>
      <c r="L501" s="9" t="s">
        <v>29</v>
      </c>
      <c r="M501" s="9">
        <v>28</v>
      </c>
      <c r="N501" s="9" t="s">
        <v>41</v>
      </c>
      <c r="O501" s="17">
        <v>32</v>
      </c>
      <c r="P501" s="27"/>
    </row>
    <row r="502" spans="1:16" s="2" customFormat="1" ht="24.95" customHeight="1" x14ac:dyDescent="0.25">
      <c r="A502" s="13" t="s">
        <v>38</v>
      </c>
      <c r="B502" s="41"/>
      <c r="C502" s="19" t="s">
        <v>8</v>
      </c>
      <c r="D502" s="8" t="s">
        <v>1458</v>
      </c>
      <c r="E502" s="8">
        <f>VLOOKUP(F502,'Données Registre P-38'!$A$2:$B$19,2,0)</f>
        <v>2</v>
      </c>
      <c r="F502" s="9" t="s">
        <v>10</v>
      </c>
      <c r="G502" s="10">
        <v>43810</v>
      </c>
      <c r="H502" s="38">
        <f>IF(G502&lt;&gt;"",G502,"")</f>
        <v>43810</v>
      </c>
      <c r="I502" s="30" t="s">
        <v>1125</v>
      </c>
      <c r="J502" s="9" t="s">
        <v>112</v>
      </c>
      <c r="K502" s="9" t="s">
        <v>36</v>
      </c>
      <c r="L502" s="9" t="s">
        <v>30</v>
      </c>
      <c r="M502" s="9"/>
      <c r="N502" s="9" t="s">
        <v>42</v>
      </c>
      <c r="O502" s="17">
        <v>37</v>
      </c>
      <c r="P502" s="27"/>
    </row>
    <row r="503" spans="1:16" s="2" customFormat="1" ht="24.95" customHeight="1" x14ac:dyDescent="0.25">
      <c r="A503" s="13" t="s">
        <v>38</v>
      </c>
      <c r="B503" s="41"/>
      <c r="C503" s="19" t="s">
        <v>8</v>
      </c>
      <c r="D503" s="8" t="s">
        <v>1445</v>
      </c>
      <c r="E503" s="8">
        <f>VLOOKUP(F503,'Données Registre P-38'!$A$2:$B$19,2,0)</f>
        <v>2</v>
      </c>
      <c r="F503" s="9" t="s">
        <v>10</v>
      </c>
      <c r="G503" s="10">
        <v>43805</v>
      </c>
      <c r="H503" s="38">
        <f>IF(G503&lt;&gt;"",G503,"")</f>
        <v>43805</v>
      </c>
      <c r="I503" s="30" t="s">
        <v>1446</v>
      </c>
      <c r="J503" s="9" t="s">
        <v>112</v>
      </c>
      <c r="K503" s="9" t="s">
        <v>36</v>
      </c>
      <c r="L503" s="9" t="s">
        <v>30</v>
      </c>
      <c r="M503" s="9"/>
      <c r="N503" s="9" t="s">
        <v>42</v>
      </c>
      <c r="O503" s="17">
        <v>54</v>
      </c>
      <c r="P503" s="27"/>
    </row>
    <row r="504" spans="1:16" s="2" customFormat="1" ht="24.95" customHeight="1" x14ac:dyDescent="0.25">
      <c r="A504" s="13" t="s">
        <v>38</v>
      </c>
      <c r="B504" s="41"/>
      <c r="C504" s="19" t="s">
        <v>8</v>
      </c>
      <c r="D504" s="8" t="s">
        <v>1459</v>
      </c>
      <c r="E504" s="8">
        <f>VLOOKUP(F504,'Données Registre P-38'!$A$2:$B$19,2,0)</f>
        <v>2</v>
      </c>
      <c r="F504" s="9" t="s">
        <v>10</v>
      </c>
      <c r="G504" s="10">
        <v>43804</v>
      </c>
      <c r="H504" s="38">
        <f>IF(G504&lt;&gt;"",G504,"")</f>
        <v>43804</v>
      </c>
      <c r="I504" s="30" t="s">
        <v>839</v>
      </c>
      <c r="J504" s="9" t="s">
        <v>28</v>
      </c>
      <c r="K504" s="9" t="s">
        <v>32</v>
      </c>
      <c r="L504" s="9" t="s">
        <v>29</v>
      </c>
      <c r="M504" s="9">
        <v>34</v>
      </c>
      <c r="N504" s="9" t="s">
        <v>42</v>
      </c>
      <c r="O504" s="17">
        <v>15</v>
      </c>
      <c r="P504" s="27"/>
    </row>
    <row r="505" spans="1:16" s="2" customFormat="1" ht="24.95" customHeight="1" x14ac:dyDescent="0.25">
      <c r="A505" s="13" t="s">
        <v>38</v>
      </c>
      <c r="B505" s="41"/>
      <c r="C505" s="19" t="s">
        <v>8</v>
      </c>
      <c r="D505" s="8" t="s">
        <v>1442</v>
      </c>
      <c r="E505" s="8">
        <f>VLOOKUP(F505,'Données Registre P-38'!$A$2:$B$19,2,0)</f>
        <v>2</v>
      </c>
      <c r="F505" s="9" t="s">
        <v>10</v>
      </c>
      <c r="G505" s="10">
        <v>43804</v>
      </c>
      <c r="H505" s="38">
        <f>IF(G505&lt;&gt;"",G505,"")</f>
        <v>43804</v>
      </c>
      <c r="I505" s="30" t="s">
        <v>145</v>
      </c>
      <c r="J505" s="9" t="s">
        <v>28</v>
      </c>
      <c r="K505" s="9" t="s">
        <v>33</v>
      </c>
      <c r="L505" s="9" t="s">
        <v>29</v>
      </c>
      <c r="M505" s="9">
        <v>30</v>
      </c>
      <c r="N505" s="9" t="s">
        <v>41</v>
      </c>
      <c r="O505" s="17">
        <v>16</v>
      </c>
      <c r="P505" s="27"/>
    </row>
    <row r="506" spans="1:16" s="2" customFormat="1" ht="24.95" customHeight="1" x14ac:dyDescent="0.25">
      <c r="A506" s="13" t="s">
        <v>38</v>
      </c>
      <c r="B506" s="41"/>
      <c r="C506" s="19" t="s">
        <v>8</v>
      </c>
      <c r="D506" s="8" t="s">
        <v>1436</v>
      </c>
      <c r="E506" s="8">
        <f>VLOOKUP(F506,'Données Registre P-38'!$A$2:$B$19,2,0)</f>
        <v>2</v>
      </c>
      <c r="F506" s="9" t="s">
        <v>10</v>
      </c>
      <c r="G506" s="10">
        <v>43802</v>
      </c>
      <c r="H506" s="38">
        <f>IF(G506&lt;&gt;"",G506,"")</f>
        <v>43802</v>
      </c>
      <c r="I506" s="30" t="s">
        <v>267</v>
      </c>
      <c r="J506" s="9" t="s">
        <v>112</v>
      </c>
      <c r="K506" s="9" t="s">
        <v>32</v>
      </c>
      <c r="L506" s="9" t="s">
        <v>29</v>
      </c>
      <c r="M506" s="9"/>
      <c r="N506" s="9" t="s">
        <v>41</v>
      </c>
      <c r="O506" s="17">
        <v>40</v>
      </c>
      <c r="P506" s="27"/>
    </row>
    <row r="507" spans="1:16" s="2" customFormat="1" ht="24.95" customHeight="1" x14ac:dyDescent="0.25">
      <c r="A507" s="13" t="s">
        <v>38</v>
      </c>
      <c r="B507" s="41"/>
      <c r="C507" s="19" t="s">
        <v>8</v>
      </c>
      <c r="D507" s="8" t="s">
        <v>1426</v>
      </c>
      <c r="E507" s="8">
        <f>VLOOKUP(F507,'Données Registre P-38'!$A$2:$B$19,2,0)</f>
        <v>2</v>
      </c>
      <c r="F507" s="9" t="s">
        <v>10</v>
      </c>
      <c r="G507" s="10">
        <v>43801</v>
      </c>
      <c r="H507" s="38">
        <f>IF(G507&lt;&gt;"",G507,"")</f>
        <v>43801</v>
      </c>
      <c r="I507" s="30" t="s">
        <v>756</v>
      </c>
      <c r="J507" s="9" t="s">
        <v>112</v>
      </c>
      <c r="K507" s="9" t="s">
        <v>36</v>
      </c>
      <c r="L507" s="9" t="s">
        <v>30</v>
      </c>
      <c r="M507" s="9"/>
      <c r="N507" s="9" t="s">
        <v>41</v>
      </c>
      <c r="O507" s="17">
        <v>40</v>
      </c>
      <c r="P507" s="27"/>
    </row>
    <row r="508" spans="1:16" s="2" customFormat="1" ht="24.95" customHeight="1" x14ac:dyDescent="0.25">
      <c r="A508" s="13" t="s">
        <v>38</v>
      </c>
      <c r="B508" s="41"/>
      <c r="C508" s="19" t="s">
        <v>8</v>
      </c>
      <c r="D508" s="8" t="s">
        <v>1414</v>
      </c>
      <c r="E508" s="8">
        <f>VLOOKUP(F508,'Données Registre P-38'!$A$2:$B$19,2,0)</f>
        <v>2</v>
      </c>
      <c r="F508" s="9" t="s">
        <v>10</v>
      </c>
      <c r="G508" s="10">
        <v>43798</v>
      </c>
      <c r="H508" s="38">
        <f>IF(G508&lt;&gt;"",G508,"")</f>
        <v>43798</v>
      </c>
      <c r="I508" s="30" t="s">
        <v>839</v>
      </c>
      <c r="J508" s="9" t="s">
        <v>28</v>
      </c>
      <c r="K508" s="9" t="s">
        <v>36</v>
      </c>
      <c r="L508" s="9" t="s">
        <v>30</v>
      </c>
      <c r="M508" s="9"/>
      <c r="N508" s="9" t="s">
        <v>41</v>
      </c>
      <c r="O508" s="17">
        <v>14</v>
      </c>
      <c r="P508" s="27"/>
    </row>
    <row r="509" spans="1:16" s="2" customFormat="1" ht="24.95" customHeight="1" x14ac:dyDescent="0.25">
      <c r="A509" s="13" t="s">
        <v>38</v>
      </c>
      <c r="B509" s="41"/>
      <c r="C509" s="19" t="s">
        <v>8</v>
      </c>
      <c r="D509" s="8" t="s">
        <v>1397</v>
      </c>
      <c r="E509" s="8">
        <f>VLOOKUP(F509,'Données Registre P-38'!$A$2:$B$19,2,0)</f>
        <v>2</v>
      </c>
      <c r="F509" s="9" t="s">
        <v>10</v>
      </c>
      <c r="G509" s="10">
        <v>43795</v>
      </c>
      <c r="H509" s="38">
        <f>IF(G509&lt;&gt;"",G509,"")</f>
        <v>43795</v>
      </c>
      <c r="I509" s="30" t="s">
        <v>1398</v>
      </c>
      <c r="J509" s="9" t="s">
        <v>28</v>
      </c>
      <c r="K509" s="9" t="s">
        <v>37</v>
      </c>
      <c r="L509" s="9" t="s">
        <v>30</v>
      </c>
      <c r="M509" s="9"/>
      <c r="N509" s="9" t="s">
        <v>41</v>
      </c>
      <c r="O509" s="17">
        <v>12</v>
      </c>
      <c r="P509" s="27"/>
    </row>
    <row r="510" spans="1:16" s="2" customFormat="1" ht="24.95" customHeight="1" x14ac:dyDescent="0.25">
      <c r="A510" s="13" t="s">
        <v>38</v>
      </c>
      <c r="B510" s="41"/>
      <c r="C510" s="19" t="s">
        <v>8</v>
      </c>
      <c r="D510" s="8" t="s">
        <v>1400</v>
      </c>
      <c r="E510" s="8">
        <f>VLOOKUP(F510,'Données Registre P-38'!$A$2:$B$19,2,0)</f>
        <v>2</v>
      </c>
      <c r="F510" s="9" t="s">
        <v>10</v>
      </c>
      <c r="G510" s="10">
        <v>43795</v>
      </c>
      <c r="H510" s="38">
        <f>IF(G510&lt;&gt;"",G510,"")</f>
        <v>43795</v>
      </c>
      <c r="I510" s="30" t="s">
        <v>200</v>
      </c>
      <c r="J510" s="9" t="s">
        <v>112</v>
      </c>
      <c r="K510" s="9" t="s">
        <v>36</v>
      </c>
      <c r="L510" s="9" t="s">
        <v>30</v>
      </c>
      <c r="M510" s="9"/>
      <c r="N510" s="9" t="s">
        <v>41</v>
      </c>
      <c r="O510" s="17">
        <v>32</v>
      </c>
      <c r="P510" s="27"/>
    </row>
    <row r="511" spans="1:16" s="2" customFormat="1" ht="24.95" customHeight="1" x14ac:dyDescent="0.25">
      <c r="A511" s="13" t="s">
        <v>38</v>
      </c>
      <c r="B511" s="41"/>
      <c r="C511" s="19" t="s">
        <v>8</v>
      </c>
      <c r="D511" s="8" t="s">
        <v>1391</v>
      </c>
      <c r="E511" s="8">
        <f>VLOOKUP(F511,'Données Registre P-38'!$A$2:$B$19,2,0)</f>
        <v>2</v>
      </c>
      <c r="F511" s="9" t="s">
        <v>10</v>
      </c>
      <c r="G511" s="10">
        <v>43793</v>
      </c>
      <c r="H511" s="38">
        <f>IF(G511&lt;&gt;"",G511,"")</f>
        <v>43793</v>
      </c>
      <c r="I511" s="30" t="s">
        <v>892</v>
      </c>
      <c r="J511" s="9" t="s">
        <v>112</v>
      </c>
      <c r="K511" s="9" t="s">
        <v>37</v>
      </c>
      <c r="L511" s="9" t="s">
        <v>30</v>
      </c>
      <c r="M511" s="9"/>
      <c r="N511" s="9" t="s">
        <v>41</v>
      </c>
      <c r="O511" s="17">
        <v>26</v>
      </c>
      <c r="P511" s="27"/>
    </row>
    <row r="512" spans="1:16" s="2" customFormat="1" ht="24.95" customHeight="1" x14ac:dyDescent="0.25">
      <c r="A512" s="13" t="s">
        <v>38</v>
      </c>
      <c r="B512" s="41"/>
      <c r="C512" s="19" t="s">
        <v>8</v>
      </c>
      <c r="D512" s="8" t="s">
        <v>1387</v>
      </c>
      <c r="E512" s="8">
        <f>VLOOKUP(F512,'Données Registre P-38'!$A$2:$B$19,2,0)</f>
        <v>2</v>
      </c>
      <c r="F512" s="9" t="s">
        <v>10</v>
      </c>
      <c r="G512" s="10">
        <v>43791</v>
      </c>
      <c r="H512" s="38">
        <f>IF(G512&lt;&gt;"",G512,"")</f>
        <v>43791</v>
      </c>
      <c r="I512" s="30" t="s">
        <v>116</v>
      </c>
      <c r="J512" s="9" t="s">
        <v>112</v>
      </c>
      <c r="K512" s="9" t="s">
        <v>37</v>
      </c>
      <c r="L512" s="9" t="s">
        <v>30</v>
      </c>
      <c r="M512" s="9"/>
      <c r="N512" s="9" t="s">
        <v>41</v>
      </c>
      <c r="O512" s="17">
        <v>59</v>
      </c>
      <c r="P512" s="27"/>
    </row>
    <row r="513" spans="1:16" s="2" customFormat="1" ht="24.95" customHeight="1" x14ac:dyDescent="0.25">
      <c r="A513" s="13" t="s">
        <v>38</v>
      </c>
      <c r="B513" s="41"/>
      <c r="C513" s="19" t="s">
        <v>8</v>
      </c>
      <c r="D513" s="8" t="s">
        <v>1382</v>
      </c>
      <c r="E513" s="8">
        <f>VLOOKUP(F513,'Données Registre P-38'!$A$2:$B$19,2,0)</f>
        <v>2</v>
      </c>
      <c r="F513" s="9" t="s">
        <v>10</v>
      </c>
      <c r="G513" s="10">
        <v>43790</v>
      </c>
      <c r="H513" s="38">
        <f>IF(G513&lt;&gt;"",G513,"")</f>
        <v>43790</v>
      </c>
      <c r="I513" s="30"/>
      <c r="J513" s="9" t="s">
        <v>112</v>
      </c>
      <c r="K513" s="9" t="s">
        <v>36</v>
      </c>
      <c r="L513" s="9" t="s">
        <v>30</v>
      </c>
      <c r="M513" s="9"/>
      <c r="N513" s="9" t="s">
        <v>42</v>
      </c>
      <c r="O513" s="17">
        <v>29</v>
      </c>
      <c r="P513" s="27"/>
    </row>
    <row r="514" spans="1:16" s="2" customFormat="1" ht="24.95" customHeight="1" x14ac:dyDescent="0.25">
      <c r="A514" s="13" t="s">
        <v>38</v>
      </c>
      <c r="B514" s="41"/>
      <c r="C514" s="19" t="s">
        <v>8</v>
      </c>
      <c r="D514" s="8" t="s">
        <v>1365</v>
      </c>
      <c r="E514" s="8">
        <f>VLOOKUP(F514,'Données Registre P-38'!$A$2:$B$19,2,0)</f>
        <v>2</v>
      </c>
      <c r="F514" s="9" t="s">
        <v>10</v>
      </c>
      <c r="G514" s="10">
        <v>43786</v>
      </c>
      <c r="H514" s="38">
        <f>IF(G514&lt;&gt;"",G514,"")</f>
        <v>43786</v>
      </c>
      <c r="I514" s="30" t="s">
        <v>384</v>
      </c>
      <c r="J514" s="9" t="s">
        <v>112</v>
      </c>
      <c r="K514" s="9" t="s">
        <v>37</v>
      </c>
      <c r="L514" s="9" t="s">
        <v>30</v>
      </c>
      <c r="M514" s="9"/>
      <c r="N514" s="9" t="s">
        <v>41</v>
      </c>
      <c r="O514" s="17">
        <v>48</v>
      </c>
      <c r="P514" s="27"/>
    </row>
    <row r="515" spans="1:16" s="2" customFormat="1" ht="24.95" customHeight="1" x14ac:dyDescent="0.25">
      <c r="A515" s="13" t="s">
        <v>38</v>
      </c>
      <c r="B515" s="41"/>
      <c r="C515" s="19" t="s">
        <v>8</v>
      </c>
      <c r="D515" s="8" t="s">
        <v>1354</v>
      </c>
      <c r="E515" s="8">
        <f>VLOOKUP(F515,'Données Registre P-38'!$A$2:$B$19,2,0)</f>
        <v>2</v>
      </c>
      <c r="F515" s="9" t="s">
        <v>10</v>
      </c>
      <c r="G515" s="10">
        <v>43781</v>
      </c>
      <c r="H515" s="38">
        <f>IF(G515&lt;&gt;"",G515,"")</f>
        <v>43781</v>
      </c>
      <c r="I515" s="30" t="s">
        <v>1355</v>
      </c>
      <c r="J515" s="9"/>
      <c r="K515" s="9" t="s">
        <v>44</v>
      </c>
      <c r="L515" s="9" t="s">
        <v>29</v>
      </c>
      <c r="M515" s="9">
        <v>42</v>
      </c>
      <c r="N515" s="9" t="s">
        <v>42</v>
      </c>
      <c r="O515" s="17">
        <v>18</v>
      </c>
      <c r="P515" s="27"/>
    </row>
    <row r="516" spans="1:16" s="2" customFormat="1" ht="24.95" customHeight="1" x14ac:dyDescent="0.25">
      <c r="A516" s="13" t="s">
        <v>38</v>
      </c>
      <c r="B516" s="41"/>
      <c r="C516" s="19" t="s">
        <v>8</v>
      </c>
      <c r="D516" s="8" t="s">
        <v>1349</v>
      </c>
      <c r="E516" s="8">
        <f>VLOOKUP(F516,'Données Registre P-38'!$A$2:$B$19,2,0)</f>
        <v>2</v>
      </c>
      <c r="F516" s="9" t="s">
        <v>10</v>
      </c>
      <c r="G516" s="10">
        <v>43779</v>
      </c>
      <c r="H516" s="38">
        <f>IF(G516&lt;&gt;"",G516,"")</f>
        <v>43779</v>
      </c>
      <c r="I516" s="30" t="s">
        <v>297</v>
      </c>
      <c r="J516" s="9" t="s">
        <v>112</v>
      </c>
      <c r="K516" s="9" t="s">
        <v>36</v>
      </c>
      <c r="L516" s="9" t="s">
        <v>30</v>
      </c>
      <c r="M516" s="9"/>
      <c r="N516" s="9" t="s">
        <v>41</v>
      </c>
      <c r="O516" s="17">
        <v>65</v>
      </c>
      <c r="P516" s="27"/>
    </row>
    <row r="517" spans="1:16" s="2" customFormat="1" ht="24.95" customHeight="1" x14ac:dyDescent="0.25">
      <c r="A517" s="13" t="s">
        <v>38</v>
      </c>
      <c r="B517" s="41"/>
      <c r="C517" s="19" t="s">
        <v>8</v>
      </c>
      <c r="D517" s="8" t="s">
        <v>1334</v>
      </c>
      <c r="E517" s="8">
        <f>VLOOKUP(F517,'Données Registre P-38'!$A$2:$B$19,2,0)</f>
        <v>2</v>
      </c>
      <c r="F517" s="9" t="s">
        <v>10</v>
      </c>
      <c r="G517" s="10">
        <v>43776</v>
      </c>
      <c r="H517" s="38">
        <f>IF(G517&lt;&gt;"",G517,"")</f>
        <v>43776</v>
      </c>
      <c r="I517" s="30" t="s">
        <v>1335</v>
      </c>
      <c r="J517" s="9" t="s">
        <v>112</v>
      </c>
      <c r="K517" s="9" t="s">
        <v>34</v>
      </c>
      <c r="L517" s="9" t="s">
        <v>30</v>
      </c>
      <c r="M517" s="9"/>
      <c r="N517" s="9" t="s">
        <v>41</v>
      </c>
      <c r="O517" s="17">
        <v>32</v>
      </c>
      <c r="P517" s="27"/>
    </row>
    <row r="518" spans="1:16" s="2" customFormat="1" ht="24.95" customHeight="1" x14ac:dyDescent="0.25">
      <c r="A518" s="13" t="s">
        <v>38</v>
      </c>
      <c r="B518" s="41"/>
      <c r="C518" s="19" t="s">
        <v>8</v>
      </c>
      <c r="D518" s="8" t="s">
        <v>1333</v>
      </c>
      <c r="E518" s="8">
        <f>VLOOKUP(F518,'Données Registre P-38'!$A$2:$B$19,2,0)</f>
        <v>2</v>
      </c>
      <c r="F518" s="9" t="s">
        <v>10</v>
      </c>
      <c r="G518" s="10">
        <v>43775</v>
      </c>
      <c r="H518" s="38">
        <f>IF(G518&lt;&gt;"",G518,"")</f>
        <v>43775</v>
      </c>
      <c r="I518" s="30" t="s">
        <v>135</v>
      </c>
      <c r="J518" s="9" t="s">
        <v>112</v>
      </c>
      <c r="K518" s="9" t="s">
        <v>36</v>
      </c>
      <c r="L518" s="9" t="s">
        <v>30</v>
      </c>
      <c r="M518" s="9"/>
      <c r="N518" s="9" t="s">
        <v>41</v>
      </c>
      <c r="O518" s="17">
        <v>20</v>
      </c>
      <c r="P518" s="27"/>
    </row>
    <row r="519" spans="1:16" s="2" customFormat="1" ht="24.95" customHeight="1" x14ac:dyDescent="0.25">
      <c r="A519" s="13" t="s">
        <v>38</v>
      </c>
      <c r="B519" s="41"/>
      <c r="C519" s="19" t="s">
        <v>8</v>
      </c>
      <c r="D519" s="8" t="s">
        <v>1317</v>
      </c>
      <c r="E519" s="8">
        <f>VLOOKUP(F519,'Données Registre P-38'!$A$2:$B$19,2,0)</f>
        <v>2</v>
      </c>
      <c r="F519" s="9" t="s">
        <v>10</v>
      </c>
      <c r="G519" s="10">
        <v>43771</v>
      </c>
      <c r="H519" s="38">
        <f>IF(G519&lt;&gt;"",G519,"")</f>
        <v>43771</v>
      </c>
      <c r="I519" s="30" t="s">
        <v>1318</v>
      </c>
      <c r="J519" s="9" t="s">
        <v>112</v>
      </c>
      <c r="K519" s="9" t="s">
        <v>1263</v>
      </c>
      <c r="L519" s="9" t="s">
        <v>30</v>
      </c>
      <c r="M519" s="9"/>
      <c r="N519" s="9" t="s">
        <v>42</v>
      </c>
      <c r="O519" s="17">
        <v>21</v>
      </c>
      <c r="P519" s="27"/>
    </row>
    <row r="520" spans="1:16" s="2" customFormat="1" ht="24.95" customHeight="1" x14ac:dyDescent="0.25">
      <c r="A520" s="13" t="s">
        <v>38</v>
      </c>
      <c r="B520" s="41"/>
      <c r="C520" s="19" t="s">
        <v>8</v>
      </c>
      <c r="D520" s="8" t="s">
        <v>1312</v>
      </c>
      <c r="E520" s="8">
        <f>VLOOKUP(F520,'Données Registre P-38'!$A$2:$B$19,2,0)</f>
        <v>2</v>
      </c>
      <c r="F520" s="9" t="s">
        <v>10</v>
      </c>
      <c r="G520" s="10">
        <v>43771</v>
      </c>
      <c r="H520" s="38">
        <f>IF(G520&lt;&gt;"",G520,"")</f>
        <v>43771</v>
      </c>
      <c r="I520" s="30" t="s">
        <v>679</v>
      </c>
      <c r="J520" s="9" t="s">
        <v>112</v>
      </c>
      <c r="K520" s="9" t="s">
        <v>36</v>
      </c>
      <c r="L520" s="9" t="s">
        <v>30</v>
      </c>
      <c r="M520" s="9"/>
      <c r="N520" s="9" t="s">
        <v>41</v>
      </c>
      <c r="O520" s="17">
        <v>29</v>
      </c>
      <c r="P520" s="27"/>
    </row>
    <row r="521" spans="1:16" s="2" customFormat="1" ht="24.95" customHeight="1" x14ac:dyDescent="0.25">
      <c r="A521" s="13" t="s">
        <v>38</v>
      </c>
      <c r="B521" s="41"/>
      <c r="C521" s="19" t="s">
        <v>8</v>
      </c>
      <c r="D521" s="8" t="s">
        <v>1302</v>
      </c>
      <c r="E521" s="8">
        <f>VLOOKUP(F521,'Données Registre P-38'!$A$2:$B$19,2,0)</f>
        <v>2</v>
      </c>
      <c r="F521" s="9" t="s">
        <v>10</v>
      </c>
      <c r="G521" s="10">
        <v>43766</v>
      </c>
      <c r="H521" s="38">
        <f>IF(G521&lt;&gt;"",G521,"")</f>
        <v>43766</v>
      </c>
      <c r="I521" s="30" t="s">
        <v>398</v>
      </c>
      <c r="J521" s="9" t="s">
        <v>28</v>
      </c>
      <c r="K521" s="9" t="s">
        <v>32</v>
      </c>
      <c r="L521" s="9" t="s">
        <v>29</v>
      </c>
      <c r="M521" s="9">
        <v>25</v>
      </c>
      <c r="N521" s="9" t="s">
        <v>42</v>
      </c>
      <c r="O521" s="17">
        <v>14</v>
      </c>
      <c r="P521" s="27"/>
    </row>
    <row r="522" spans="1:16" s="2" customFormat="1" ht="24.95" customHeight="1" x14ac:dyDescent="0.25">
      <c r="A522" s="13" t="s">
        <v>38</v>
      </c>
      <c r="B522" s="41"/>
      <c r="C522" s="19" t="s">
        <v>8</v>
      </c>
      <c r="D522" s="8" t="s">
        <v>1288</v>
      </c>
      <c r="E522" s="8">
        <f>VLOOKUP(F522,'Données Registre P-38'!$A$2:$B$19,2,0)</f>
        <v>2</v>
      </c>
      <c r="F522" s="9" t="s">
        <v>10</v>
      </c>
      <c r="G522" s="10">
        <v>43762</v>
      </c>
      <c r="H522" s="38">
        <f>IF(G522&lt;&gt;"",G522,"")</f>
        <v>43762</v>
      </c>
      <c r="I522" s="30" t="s">
        <v>628</v>
      </c>
      <c r="J522" s="9"/>
      <c r="K522" s="9" t="s">
        <v>44</v>
      </c>
      <c r="L522" s="9" t="s">
        <v>29</v>
      </c>
      <c r="M522" s="9">
        <v>20</v>
      </c>
      <c r="N522" s="9" t="s">
        <v>42</v>
      </c>
      <c r="O522" s="17">
        <v>73</v>
      </c>
      <c r="P522" s="27"/>
    </row>
    <row r="523" spans="1:16" s="2" customFormat="1" ht="24.95" customHeight="1" x14ac:dyDescent="0.25">
      <c r="A523" s="13" t="s">
        <v>38</v>
      </c>
      <c r="B523" s="41"/>
      <c r="C523" s="19" t="s">
        <v>8</v>
      </c>
      <c r="D523" s="8" t="s">
        <v>1285</v>
      </c>
      <c r="E523" s="8">
        <f>VLOOKUP(F523,'Données Registre P-38'!$A$2:$B$19,2,0)</f>
        <v>2</v>
      </c>
      <c r="F523" s="9" t="s">
        <v>10</v>
      </c>
      <c r="G523" s="10">
        <v>43761</v>
      </c>
      <c r="H523" s="38">
        <f>IF(G523&lt;&gt;"",G523,"")</f>
        <v>43761</v>
      </c>
      <c r="I523" s="30" t="s">
        <v>219</v>
      </c>
      <c r="J523" s="9" t="s">
        <v>28</v>
      </c>
      <c r="K523" s="9" t="s">
        <v>32</v>
      </c>
      <c r="L523" s="9" t="s">
        <v>29</v>
      </c>
      <c r="M523" s="9">
        <v>25</v>
      </c>
      <c r="N523" s="9" t="s">
        <v>42</v>
      </c>
      <c r="O523" s="17">
        <v>13</v>
      </c>
      <c r="P523" s="27"/>
    </row>
    <row r="524" spans="1:16" s="2" customFormat="1" ht="24.95" customHeight="1" x14ac:dyDescent="0.25">
      <c r="A524" s="13" t="s">
        <v>38</v>
      </c>
      <c r="B524" s="41"/>
      <c r="C524" s="19" t="s">
        <v>8</v>
      </c>
      <c r="D524" s="8" t="s">
        <v>1281</v>
      </c>
      <c r="E524" s="8">
        <f>VLOOKUP(F524,'Données Registre P-38'!$A$2:$B$19,2,0)</f>
        <v>2</v>
      </c>
      <c r="F524" s="9" t="s">
        <v>10</v>
      </c>
      <c r="G524" s="10">
        <v>43760</v>
      </c>
      <c r="H524" s="38">
        <f>IF(G524&lt;&gt;"",G524,"")</f>
        <v>43760</v>
      </c>
      <c r="I524" s="30" t="s">
        <v>1282</v>
      </c>
      <c r="J524" s="9"/>
      <c r="K524" s="9" t="s">
        <v>37</v>
      </c>
      <c r="L524" s="9" t="s">
        <v>30</v>
      </c>
      <c r="M524" s="9"/>
      <c r="N524" s="9" t="s">
        <v>41</v>
      </c>
      <c r="O524" s="17">
        <v>77</v>
      </c>
      <c r="P524" s="27"/>
    </row>
    <row r="525" spans="1:16" s="2" customFormat="1" ht="24.95" customHeight="1" x14ac:dyDescent="0.25">
      <c r="A525" s="13" t="s">
        <v>38</v>
      </c>
      <c r="B525" s="41"/>
      <c r="C525" s="19" t="s">
        <v>8</v>
      </c>
      <c r="D525" s="8" t="s">
        <v>1267</v>
      </c>
      <c r="E525" s="8">
        <f>VLOOKUP(F525,'Données Registre P-38'!$A$2:$B$19,2,0)</f>
        <v>2</v>
      </c>
      <c r="F525" s="9" t="s">
        <v>10</v>
      </c>
      <c r="G525" s="10">
        <v>43757</v>
      </c>
      <c r="H525" s="38">
        <f>IF(G525&lt;&gt;"",G525,"")</f>
        <v>43757</v>
      </c>
      <c r="I525" s="30" t="s">
        <v>1268</v>
      </c>
      <c r="J525" s="9" t="s">
        <v>28</v>
      </c>
      <c r="K525" s="9" t="s">
        <v>32</v>
      </c>
      <c r="L525" s="9" t="s">
        <v>29</v>
      </c>
      <c r="M525" s="9">
        <v>74</v>
      </c>
      <c r="N525" s="9" t="s">
        <v>41</v>
      </c>
      <c r="O525" s="17">
        <v>16</v>
      </c>
      <c r="P525" s="27"/>
    </row>
    <row r="526" spans="1:16" s="2" customFormat="1" ht="24.95" customHeight="1" x14ac:dyDescent="0.25">
      <c r="A526" s="13" t="s">
        <v>38</v>
      </c>
      <c r="B526" s="41"/>
      <c r="C526" s="19" t="s">
        <v>8</v>
      </c>
      <c r="D526" s="8" t="s">
        <v>1266</v>
      </c>
      <c r="E526" s="8">
        <f>VLOOKUP(F526,'Données Registre P-38'!$A$2:$B$19,2,0)</f>
        <v>2</v>
      </c>
      <c r="F526" s="9" t="s">
        <v>10</v>
      </c>
      <c r="G526" s="10">
        <v>43757</v>
      </c>
      <c r="H526" s="38">
        <f>IF(G526&lt;&gt;"",G526,"")</f>
        <v>43757</v>
      </c>
      <c r="I526" s="30" t="s">
        <v>425</v>
      </c>
      <c r="J526" s="9" t="s">
        <v>26</v>
      </c>
      <c r="K526" s="9" t="s">
        <v>34</v>
      </c>
      <c r="L526" s="9" t="s">
        <v>30</v>
      </c>
      <c r="M526" s="9"/>
      <c r="N526" s="9" t="s">
        <v>41</v>
      </c>
      <c r="O526" s="17">
        <v>34</v>
      </c>
      <c r="P526" s="27"/>
    </row>
    <row r="527" spans="1:16" s="2" customFormat="1" ht="24.95" customHeight="1" x14ac:dyDescent="0.25">
      <c r="A527" s="13" t="s">
        <v>38</v>
      </c>
      <c r="B527" s="41"/>
      <c r="C527" s="19" t="s">
        <v>8</v>
      </c>
      <c r="D527" s="8" t="s">
        <v>1260</v>
      </c>
      <c r="E527" s="8">
        <f>VLOOKUP(F527,'Données Registre P-38'!$A$2:$B$19,2,0)</f>
        <v>2</v>
      </c>
      <c r="F527" s="9" t="s">
        <v>10</v>
      </c>
      <c r="G527" s="10">
        <v>43756</v>
      </c>
      <c r="H527" s="38">
        <f>IF(G527&lt;&gt;"",G527,"")</f>
        <v>43756</v>
      </c>
      <c r="I527" s="30" t="s">
        <v>1261</v>
      </c>
      <c r="J527" s="9" t="s">
        <v>26</v>
      </c>
      <c r="K527" s="9" t="s">
        <v>33</v>
      </c>
      <c r="L527" s="9" t="s">
        <v>29</v>
      </c>
      <c r="M527" s="9">
        <v>30</v>
      </c>
      <c r="N527" s="9" t="s">
        <v>41</v>
      </c>
      <c r="O527" s="17">
        <v>55</v>
      </c>
      <c r="P527" s="27"/>
    </row>
    <row r="528" spans="1:16" s="2" customFormat="1" ht="24.95" customHeight="1" x14ac:dyDescent="0.25">
      <c r="A528" s="13" t="s">
        <v>38</v>
      </c>
      <c r="B528" s="41"/>
      <c r="C528" s="19" t="s">
        <v>8</v>
      </c>
      <c r="D528" s="8" t="s">
        <v>1255</v>
      </c>
      <c r="E528" s="8">
        <f>VLOOKUP(F528,'Données Registre P-38'!$A$2:$B$19,2,0)</f>
        <v>2</v>
      </c>
      <c r="F528" s="9" t="s">
        <v>10</v>
      </c>
      <c r="G528" s="10">
        <v>43754</v>
      </c>
      <c r="H528" s="38">
        <f>IF(G528&lt;&gt;"",G528,"")</f>
        <v>43754</v>
      </c>
      <c r="I528" s="30" t="s">
        <v>382</v>
      </c>
      <c r="J528" s="9" t="s">
        <v>26</v>
      </c>
      <c r="K528" s="9" t="s">
        <v>36</v>
      </c>
      <c r="L528" s="9" t="s">
        <v>30</v>
      </c>
      <c r="M528" s="9"/>
      <c r="N528" s="9" t="s">
        <v>41</v>
      </c>
      <c r="O528" s="17">
        <v>55</v>
      </c>
      <c r="P528" s="27"/>
    </row>
    <row r="529" spans="1:16" s="2" customFormat="1" ht="24.95" customHeight="1" x14ac:dyDescent="0.25">
      <c r="A529" s="13" t="s">
        <v>38</v>
      </c>
      <c r="B529" s="41"/>
      <c r="C529" s="19" t="s">
        <v>8</v>
      </c>
      <c r="D529" s="8" t="s">
        <v>1226</v>
      </c>
      <c r="E529" s="8">
        <f>VLOOKUP(F529,'Données Registre P-38'!$A$2:$B$19,2,0)</f>
        <v>2</v>
      </c>
      <c r="F529" s="9" t="s">
        <v>10</v>
      </c>
      <c r="G529" s="10">
        <v>43752</v>
      </c>
      <c r="H529" s="38">
        <f>IF(G529&lt;&gt;"",G529,"")</f>
        <v>43752</v>
      </c>
      <c r="I529" s="30" t="s">
        <v>1174</v>
      </c>
      <c r="J529" s="9"/>
      <c r="K529" s="9" t="s">
        <v>36</v>
      </c>
      <c r="L529" s="9" t="s">
        <v>30</v>
      </c>
      <c r="M529" s="9"/>
      <c r="N529" s="9" t="s">
        <v>41</v>
      </c>
      <c r="O529" s="17">
        <v>47</v>
      </c>
      <c r="P529" s="27"/>
    </row>
    <row r="530" spans="1:16" s="2" customFormat="1" ht="24.95" customHeight="1" x14ac:dyDescent="0.25">
      <c r="A530" s="13" t="s">
        <v>38</v>
      </c>
      <c r="B530" s="41"/>
      <c r="C530" s="19" t="s">
        <v>8</v>
      </c>
      <c r="D530" s="8" t="s">
        <v>1231</v>
      </c>
      <c r="E530" s="8">
        <f>VLOOKUP(F530,'Données Registre P-38'!$A$2:$B$19,2,0)</f>
        <v>2</v>
      </c>
      <c r="F530" s="9" t="s">
        <v>10</v>
      </c>
      <c r="G530" s="10">
        <v>43746</v>
      </c>
      <c r="H530" s="38">
        <f>IF(G530&lt;&gt;"",G530,"")</f>
        <v>43746</v>
      </c>
      <c r="I530" s="30" t="s">
        <v>1232</v>
      </c>
      <c r="J530" s="9" t="s">
        <v>112</v>
      </c>
      <c r="K530" s="9" t="s">
        <v>36</v>
      </c>
      <c r="L530" s="9" t="s">
        <v>30</v>
      </c>
      <c r="M530" s="9"/>
      <c r="N530" s="9" t="s">
        <v>41</v>
      </c>
      <c r="O530" s="17">
        <v>24</v>
      </c>
      <c r="P530" s="27"/>
    </row>
    <row r="531" spans="1:16" s="2" customFormat="1" ht="24.95" customHeight="1" x14ac:dyDescent="0.25">
      <c r="A531" s="13" t="s">
        <v>38</v>
      </c>
      <c r="B531" s="41"/>
      <c r="C531" s="19" t="s">
        <v>8</v>
      </c>
      <c r="D531" s="8" t="s">
        <v>1187</v>
      </c>
      <c r="E531" s="8">
        <f>VLOOKUP(F531,'Données Registre P-38'!$A$2:$B$19,2,0)</f>
        <v>2</v>
      </c>
      <c r="F531" s="9" t="s">
        <v>10</v>
      </c>
      <c r="G531" s="10">
        <v>43732</v>
      </c>
      <c r="H531" s="38">
        <f>IF(G531&lt;&gt;"",G531,"")</f>
        <v>43732</v>
      </c>
      <c r="I531" s="30" t="s">
        <v>313</v>
      </c>
      <c r="J531" s="9"/>
      <c r="K531" s="9" t="s">
        <v>44</v>
      </c>
      <c r="L531" s="9" t="s">
        <v>29</v>
      </c>
      <c r="M531" s="9">
        <v>25</v>
      </c>
      <c r="N531" s="9" t="s">
        <v>41</v>
      </c>
      <c r="O531" s="17">
        <v>14</v>
      </c>
      <c r="P531" s="27"/>
    </row>
    <row r="532" spans="1:16" s="2" customFormat="1" ht="24.95" customHeight="1" x14ac:dyDescent="0.25">
      <c r="A532" s="13" t="s">
        <v>38</v>
      </c>
      <c r="B532" s="41"/>
      <c r="C532" s="19" t="s">
        <v>8</v>
      </c>
      <c r="D532" s="8" t="s">
        <v>1173</v>
      </c>
      <c r="E532" s="8">
        <f>VLOOKUP(F532,'Données Registre P-38'!$A$2:$B$19,2,0)</f>
        <v>2</v>
      </c>
      <c r="F532" s="9" t="s">
        <v>10</v>
      </c>
      <c r="G532" s="10">
        <v>43728</v>
      </c>
      <c r="H532" s="38">
        <f>IF(G532&lt;&gt;"",G532,"")</f>
        <v>43728</v>
      </c>
      <c r="I532" s="30" t="s">
        <v>1174</v>
      </c>
      <c r="J532" s="9" t="s">
        <v>112</v>
      </c>
      <c r="K532" s="9" t="s">
        <v>37</v>
      </c>
      <c r="L532" s="9" t="s">
        <v>30</v>
      </c>
      <c r="M532" s="9"/>
      <c r="N532" s="9" t="s">
        <v>42</v>
      </c>
      <c r="O532" s="17">
        <v>72</v>
      </c>
      <c r="P532" s="27"/>
    </row>
    <row r="533" spans="1:16" s="2" customFormat="1" ht="24.95" customHeight="1" x14ac:dyDescent="0.25">
      <c r="A533" s="13" t="s">
        <v>38</v>
      </c>
      <c r="B533" s="41"/>
      <c r="C533" s="19" t="s">
        <v>8</v>
      </c>
      <c r="D533" s="8" t="s">
        <v>1137</v>
      </c>
      <c r="E533" s="8">
        <f>VLOOKUP(F533,'Données Registre P-38'!$A$2:$B$19,2,0)</f>
        <v>2</v>
      </c>
      <c r="F533" s="9" t="s">
        <v>10</v>
      </c>
      <c r="G533" s="10">
        <v>43717</v>
      </c>
      <c r="H533" s="38">
        <f>IF(G533&lt;&gt;"",G533,"")</f>
        <v>43717</v>
      </c>
      <c r="I533" s="30" t="s">
        <v>1138</v>
      </c>
      <c r="J533" s="9" t="s">
        <v>28</v>
      </c>
      <c r="K533" s="9" t="s">
        <v>36</v>
      </c>
      <c r="L533" s="9" t="s">
        <v>30</v>
      </c>
      <c r="M533" s="9"/>
      <c r="N533" s="9" t="s">
        <v>42</v>
      </c>
      <c r="O533" s="17">
        <v>16</v>
      </c>
      <c r="P533" s="27"/>
    </row>
    <row r="534" spans="1:16" s="2" customFormat="1" ht="24.95" customHeight="1" x14ac:dyDescent="0.25">
      <c r="A534" s="13" t="s">
        <v>38</v>
      </c>
      <c r="B534" s="41"/>
      <c r="C534" s="19" t="s">
        <v>8</v>
      </c>
      <c r="D534" s="8" t="s">
        <v>1132</v>
      </c>
      <c r="E534" s="8">
        <f>VLOOKUP(F534,'Données Registre P-38'!$A$2:$B$19,2,0)</f>
        <v>2</v>
      </c>
      <c r="F534" s="9" t="s">
        <v>10</v>
      </c>
      <c r="G534" s="10">
        <v>43716</v>
      </c>
      <c r="H534" s="38">
        <f>IF(G534&lt;&gt;"",G534,"")</f>
        <v>43716</v>
      </c>
      <c r="I534" s="30" t="s">
        <v>1133</v>
      </c>
      <c r="J534" s="9"/>
      <c r="K534" s="9" t="s">
        <v>32</v>
      </c>
      <c r="L534" s="9" t="s">
        <v>29</v>
      </c>
      <c r="M534" s="9">
        <v>28</v>
      </c>
      <c r="N534" s="9" t="s">
        <v>41</v>
      </c>
      <c r="O534" s="17">
        <v>29</v>
      </c>
      <c r="P534" s="27"/>
    </row>
    <row r="535" spans="1:16" s="2" customFormat="1" ht="24.95" customHeight="1" x14ac:dyDescent="0.25">
      <c r="A535" s="13" t="s">
        <v>38</v>
      </c>
      <c r="B535" s="41"/>
      <c r="C535" s="19" t="s">
        <v>8</v>
      </c>
      <c r="D535" s="8" t="s">
        <v>1087</v>
      </c>
      <c r="E535" s="8">
        <f>VLOOKUP(F535,'Données Registre P-38'!$A$2:$B$19,2,0)</f>
        <v>2</v>
      </c>
      <c r="F535" s="9" t="s">
        <v>10</v>
      </c>
      <c r="G535" s="10">
        <v>43706</v>
      </c>
      <c r="H535" s="38">
        <f>IF(G535&lt;&gt;"",G535,"")</f>
        <v>43706</v>
      </c>
      <c r="I535" s="30" t="s">
        <v>1088</v>
      </c>
      <c r="J535" s="9"/>
      <c r="K535" s="9" t="s">
        <v>32</v>
      </c>
      <c r="L535" s="9" t="s">
        <v>29</v>
      </c>
      <c r="M535" s="9">
        <v>64</v>
      </c>
      <c r="N535" s="9" t="s">
        <v>41</v>
      </c>
      <c r="O535" s="17">
        <v>27</v>
      </c>
      <c r="P535" s="27"/>
    </row>
    <row r="536" spans="1:16" s="2" customFormat="1" ht="24.95" customHeight="1" x14ac:dyDescent="0.25">
      <c r="A536" s="13" t="s">
        <v>38</v>
      </c>
      <c r="B536" s="41"/>
      <c r="C536" s="19" t="s">
        <v>8</v>
      </c>
      <c r="D536" s="8" t="s">
        <v>1054</v>
      </c>
      <c r="E536" s="8">
        <f>VLOOKUP(F536,'Données Registre P-38'!$A$2:$B$19,2,0)</f>
        <v>2</v>
      </c>
      <c r="F536" s="9" t="s">
        <v>10</v>
      </c>
      <c r="G536" s="10">
        <v>43700</v>
      </c>
      <c r="H536" s="38">
        <f>IF(G536&lt;&gt;"",G536,"")</f>
        <v>43700</v>
      </c>
      <c r="I536" s="30" t="s">
        <v>771</v>
      </c>
      <c r="J536" s="9" t="s">
        <v>111</v>
      </c>
      <c r="K536" s="9" t="s">
        <v>32</v>
      </c>
      <c r="L536" s="9" t="s">
        <v>29</v>
      </c>
      <c r="M536" s="9">
        <v>52</v>
      </c>
      <c r="N536" s="9" t="s">
        <v>42</v>
      </c>
      <c r="O536" s="17">
        <v>16</v>
      </c>
      <c r="P536" s="27"/>
    </row>
    <row r="537" spans="1:16" s="2" customFormat="1" ht="24.95" customHeight="1" x14ac:dyDescent="0.25">
      <c r="A537" s="13" t="s">
        <v>38</v>
      </c>
      <c r="B537" s="41"/>
      <c r="C537" s="19" t="s">
        <v>8</v>
      </c>
      <c r="D537" s="8" t="s">
        <v>1041</v>
      </c>
      <c r="E537" s="8">
        <f>VLOOKUP(F537,'Données Registre P-38'!$A$2:$B$19,2,0)</f>
        <v>2</v>
      </c>
      <c r="F537" s="9" t="s">
        <v>10</v>
      </c>
      <c r="G537" s="10">
        <v>43697</v>
      </c>
      <c r="H537" s="38">
        <f>IF(G537&lt;&gt;"",G537,"")</f>
        <v>43697</v>
      </c>
      <c r="I537" s="30" t="s">
        <v>1042</v>
      </c>
      <c r="J537" s="9" t="s">
        <v>28</v>
      </c>
      <c r="K537" s="9" t="s">
        <v>36</v>
      </c>
      <c r="L537" s="9" t="s">
        <v>30</v>
      </c>
      <c r="M537" s="9"/>
      <c r="N537" s="9" t="s">
        <v>42</v>
      </c>
      <c r="O537" s="17">
        <v>15</v>
      </c>
      <c r="P537" s="27"/>
    </row>
    <row r="538" spans="1:16" s="2" customFormat="1" ht="24.95" customHeight="1" x14ac:dyDescent="0.25">
      <c r="A538" s="13" t="s">
        <v>38</v>
      </c>
      <c r="B538" s="41"/>
      <c r="C538" s="19" t="s">
        <v>8</v>
      </c>
      <c r="D538" s="8" t="s">
        <v>1024</v>
      </c>
      <c r="E538" s="8">
        <f>VLOOKUP(F538,'Données Registre P-38'!$A$2:$B$19,2,0)</f>
        <v>2</v>
      </c>
      <c r="F538" s="9" t="s">
        <v>10</v>
      </c>
      <c r="G538" s="10">
        <v>43696</v>
      </c>
      <c r="H538" s="38">
        <f>IF(G538&lt;&gt;"",G538,"")</f>
        <v>43696</v>
      </c>
      <c r="I538" s="30" t="s">
        <v>139</v>
      </c>
      <c r="J538" s="9"/>
      <c r="K538" s="9" t="s">
        <v>32</v>
      </c>
      <c r="L538" s="9" t="s">
        <v>29</v>
      </c>
      <c r="M538" s="9">
        <v>23</v>
      </c>
      <c r="N538" s="9" t="s">
        <v>42</v>
      </c>
      <c r="O538" s="17">
        <v>83</v>
      </c>
      <c r="P538" s="27"/>
    </row>
    <row r="539" spans="1:16" s="2" customFormat="1" ht="24.95" customHeight="1" x14ac:dyDescent="0.25">
      <c r="A539" s="13" t="s">
        <v>38</v>
      </c>
      <c r="B539" s="41"/>
      <c r="C539" s="19" t="s">
        <v>8</v>
      </c>
      <c r="D539" s="8" t="s">
        <v>1010</v>
      </c>
      <c r="E539" s="8">
        <f>VLOOKUP(F539,'Données Registre P-38'!$A$2:$B$19,2,0)</f>
        <v>2</v>
      </c>
      <c r="F539" s="9" t="s">
        <v>10</v>
      </c>
      <c r="G539" s="10">
        <v>43692</v>
      </c>
      <c r="H539" s="38">
        <f>IF(G539&lt;&gt;"",G539,"")</f>
        <v>43692</v>
      </c>
      <c r="I539" s="30" t="s">
        <v>234</v>
      </c>
      <c r="J539" s="9"/>
      <c r="K539" s="9" t="s">
        <v>32</v>
      </c>
      <c r="L539" s="9" t="s">
        <v>29</v>
      </c>
      <c r="M539" s="9">
        <v>78</v>
      </c>
      <c r="N539" s="9" t="s">
        <v>42</v>
      </c>
      <c r="O539" s="17">
        <v>42</v>
      </c>
      <c r="P539" s="27"/>
    </row>
    <row r="540" spans="1:16" s="2" customFormat="1" ht="24.95" customHeight="1" x14ac:dyDescent="0.25">
      <c r="A540" s="13" t="s">
        <v>38</v>
      </c>
      <c r="B540" s="41"/>
      <c r="C540" s="19" t="s">
        <v>8</v>
      </c>
      <c r="D540" s="8" t="s">
        <v>980</v>
      </c>
      <c r="E540" s="8">
        <f>VLOOKUP(F540,'Données Registre P-38'!$A$2:$B$19,2,0)</f>
        <v>2</v>
      </c>
      <c r="F540" s="9" t="s">
        <v>10</v>
      </c>
      <c r="G540" s="10">
        <v>43684</v>
      </c>
      <c r="H540" s="38">
        <f>IF(G540&lt;&gt;"",G540,"")</f>
        <v>43684</v>
      </c>
      <c r="I540" s="30" t="s">
        <v>981</v>
      </c>
      <c r="J540" s="9"/>
      <c r="K540" s="9" t="s">
        <v>32</v>
      </c>
      <c r="L540" s="9" t="s">
        <v>29</v>
      </c>
      <c r="M540" s="9">
        <v>62</v>
      </c>
      <c r="N540" s="9" t="s">
        <v>42</v>
      </c>
      <c r="O540" s="17">
        <v>19</v>
      </c>
      <c r="P540" s="27"/>
    </row>
    <row r="541" spans="1:16" s="2" customFormat="1" ht="24.95" customHeight="1" x14ac:dyDescent="0.25">
      <c r="A541" s="13" t="s">
        <v>38</v>
      </c>
      <c r="B541" s="41"/>
      <c r="C541" s="19" t="s">
        <v>8</v>
      </c>
      <c r="D541" s="8" t="s">
        <v>967</v>
      </c>
      <c r="E541" s="8">
        <f>VLOOKUP(F541,'Données Registre P-38'!$A$2:$B$19,2,0)</f>
        <v>2</v>
      </c>
      <c r="F541" s="9" t="s">
        <v>10</v>
      </c>
      <c r="G541" s="10">
        <v>43681</v>
      </c>
      <c r="H541" s="38">
        <f>IF(G541&lt;&gt;"",G541,"")</f>
        <v>43681</v>
      </c>
      <c r="I541" s="30" t="s">
        <v>968</v>
      </c>
      <c r="J541" s="9"/>
      <c r="K541" s="9" t="s">
        <v>44</v>
      </c>
      <c r="L541" s="9" t="s">
        <v>29</v>
      </c>
      <c r="M541" s="9">
        <v>24</v>
      </c>
      <c r="N541" s="9" t="s">
        <v>41</v>
      </c>
      <c r="O541" s="17">
        <v>82</v>
      </c>
      <c r="P541" s="27"/>
    </row>
    <row r="542" spans="1:16" s="2" customFormat="1" ht="24.95" customHeight="1" x14ac:dyDescent="0.25">
      <c r="A542" s="13" t="s">
        <v>38</v>
      </c>
      <c r="B542" s="41"/>
      <c r="C542" s="19" t="s">
        <v>8</v>
      </c>
      <c r="D542" s="8" t="s">
        <v>969</v>
      </c>
      <c r="E542" s="8">
        <f>VLOOKUP(F542,'Données Registre P-38'!$A$2:$B$19,2,0)</f>
        <v>2</v>
      </c>
      <c r="F542" s="9" t="s">
        <v>10</v>
      </c>
      <c r="G542" s="10">
        <v>43681</v>
      </c>
      <c r="H542" s="38">
        <f>IF(G542&lt;&gt;"",G542,"")</f>
        <v>43681</v>
      </c>
      <c r="I542" s="30" t="s">
        <v>350</v>
      </c>
      <c r="J542" s="9"/>
      <c r="K542" s="9" t="s">
        <v>32</v>
      </c>
      <c r="L542" s="9" t="s">
        <v>29</v>
      </c>
      <c r="M542" s="9">
        <v>19</v>
      </c>
      <c r="N542" s="9" t="s">
        <v>41</v>
      </c>
      <c r="O542" s="17">
        <v>39</v>
      </c>
      <c r="P542" s="27"/>
    </row>
    <row r="543" spans="1:16" s="2" customFormat="1" ht="24.95" customHeight="1" x14ac:dyDescent="0.25">
      <c r="A543" s="13" t="s">
        <v>38</v>
      </c>
      <c r="B543" s="41"/>
      <c r="C543" s="19" t="s">
        <v>8</v>
      </c>
      <c r="D543" s="8" t="s">
        <v>974</v>
      </c>
      <c r="E543" s="8">
        <f>VLOOKUP(F543,'Données Registre P-38'!$A$2:$B$19,2,0)</f>
        <v>2</v>
      </c>
      <c r="F543" s="9" t="s">
        <v>10</v>
      </c>
      <c r="G543" s="10">
        <v>43679</v>
      </c>
      <c r="H543" s="38">
        <f>IF(G543&lt;&gt;"",G543,"")</f>
        <v>43679</v>
      </c>
      <c r="I543" s="30" t="s">
        <v>253</v>
      </c>
      <c r="J543" s="9"/>
      <c r="K543" s="9" t="s">
        <v>32</v>
      </c>
      <c r="L543" s="9" t="s">
        <v>29</v>
      </c>
      <c r="M543" s="9">
        <v>19</v>
      </c>
      <c r="N543" s="9" t="s">
        <v>41</v>
      </c>
      <c r="O543" s="17">
        <v>93</v>
      </c>
      <c r="P543" s="27"/>
    </row>
    <row r="544" spans="1:16" s="2" customFormat="1" ht="24.95" customHeight="1" x14ac:dyDescent="0.25">
      <c r="A544" s="13" t="s">
        <v>38</v>
      </c>
      <c r="B544" s="41"/>
      <c r="C544" s="19" t="s">
        <v>8</v>
      </c>
      <c r="D544" s="8" t="s">
        <v>923</v>
      </c>
      <c r="E544" s="8">
        <f>VLOOKUP(F544,'Données Registre P-38'!$A$2:$B$19,2,0)</f>
        <v>2</v>
      </c>
      <c r="F544" s="9" t="s">
        <v>10</v>
      </c>
      <c r="G544" s="10">
        <v>43671</v>
      </c>
      <c r="H544" s="38">
        <f>IF(G544&lt;&gt;"",G544,"")</f>
        <v>43671</v>
      </c>
      <c r="I544" s="30" t="s">
        <v>642</v>
      </c>
      <c r="J544" s="9"/>
      <c r="K544" s="9" t="s">
        <v>32</v>
      </c>
      <c r="L544" s="9" t="s">
        <v>29</v>
      </c>
      <c r="M544" s="9">
        <v>23</v>
      </c>
      <c r="N544" s="9" t="s">
        <v>41</v>
      </c>
      <c r="O544" s="17">
        <v>57</v>
      </c>
      <c r="P544" s="27"/>
    </row>
    <row r="545" spans="1:16" s="2" customFormat="1" ht="24.95" customHeight="1" x14ac:dyDescent="0.25">
      <c r="A545" s="13" t="s">
        <v>38</v>
      </c>
      <c r="B545" s="41"/>
      <c r="C545" s="19" t="s">
        <v>8</v>
      </c>
      <c r="D545" s="8" t="s">
        <v>920</v>
      </c>
      <c r="E545" s="8">
        <f>VLOOKUP(F545,'Données Registre P-38'!$A$2:$B$19,2,0)</f>
        <v>2</v>
      </c>
      <c r="F545" s="9" t="s">
        <v>10</v>
      </c>
      <c r="G545" s="10">
        <v>43671</v>
      </c>
      <c r="H545" s="38">
        <f>IF(G545&lt;&gt;"",G545,"")</f>
        <v>43671</v>
      </c>
      <c r="I545" s="30" t="s">
        <v>747</v>
      </c>
      <c r="J545" s="9"/>
      <c r="K545" s="9" t="s">
        <v>32</v>
      </c>
      <c r="L545" s="9" t="s">
        <v>29</v>
      </c>
      <c r="M545" s="9">
        <v>24</v>
      </c>
      <c r="N545" s="9" t="s">
        <v>41</v>
      </c>
      <c r="O545" s="17">
        <v>20</v>
      </c>
      <c r="P545" s="27"/>
    </row>
    <row r="546" spans="1:16" s="2" customFormat="1" ht="24.95" customHeight="1" x14ac:dyDescent="0.25">
      <c r="A546" s="13" t="s">
        <v>38</v>
      </c>
      <c r="B546" s="41"/>
      <c r="C546" s="19" t="s">
        <v>8</v>
      </c>
      <c r="D546" s="8" t="s">
        <v>858</v>
      </c>
      <c r="E546" s="8">
        <f>VLOOKUP(F546,'Données Registre P-38'!$A$2:$B$19,2,0)</f>
        <v>2</v>
      </c>
      <c r="F546" s="9" t="s">
        <v>10</v>
      </c>
      <c r="G546" s="10">
        <v>43659</v>
      </c>
      <c r="H546" s="38">
        <f>IF(G546&lt;&gt;"",G546,"")</f>
        <v>43659</v>
      </c>
      <c r="I546" s="30" t="s">
        <v>859</v>
      </c>
      <c r="J546" s="9"/>
      <c r="K546" s="9"/>
      <c r="L546" s="9" t="s">
        <v>29</v>
      </c>
      <c r="M546" s="9">
        <v>21</v>
      </c>
      <c r="N546" s="9" t="s">
        <v>42</v>
      </c>
      <c r="O546" s="17">
        <v>54</v>
      </c>
      <c r="P546" s="27"/>
    </row>
    <row r="547" spans="1:16" s="2" customFormat="1" ht="24.95" customHeight="1" x14ac:dyDescent="0.25">
      <c r="A547" s="13" t="s">
        <v>38</v>
      </c>
      <c r="B547" s="41"/>
      <c r="C547" s="19" t="s">
        <v>8</v>
      </c>
      <c r="D547" s="8" t="s">
        <v>860</v>
      </c>
      <c r="E547" s="8">
        <f>VLOOKUP(F547,'Données Registre P-38'!$A$2:$B$19,2,0)</f>
        <v>2</v>
      </c>
      <c r="F547" s="9" t="s">
        <v>10</v>
      </c>
      <c r="G547" s="10">
        <v>43659</v>
      </c>
      <c r="H547" s="38">
        <f>IF(G547&lt;&gt;"",G547,"")</f>
        <v>43659</v>
      </c>
      <c r="I547" s="30" t="s">
        <v>861</v>
      </c>
      <c r="J547" s="9"/>
      <c r="K547" s="9" t="s">
        <v>44</v>
      </c>
      <c r="L547" s="9" t="s">
        <v>29</v>
      </c>
      <c r="M547" s="9" t="s">
        <v>76</v>
      </c>
      <c r="N547" s="9" t="s">
        <v>42</v>
      </c>
      <c r="O547" s="17">
        <v>60</v>
      </c>
      <c r="P547" s="27"/>
    </row>
    <row r="548" spans="1:16" s="2" customFormat="1" ht="24.95" customHeight="1" x14ac:dyDescent="0.25">
      <c r="A548" s="13" t="s">
        <v>38</v>
      </c>
      <c r="B548" s="41"/>
      <c r="C548" s="19" t="s">
        <v>8</v>
      </c>
      <c r="D548" s="8" t="s">
        <v>807</v>
      </c>
      <c r="E548" s="8">
        <f>VLOOKUP(F548,'Données Registre P-38'!$A$2:$B$19,2,0)</f>
        <v>2</v>
      </c>
      <c r="F548" s="9" t="s">
        <v>10</v>
      </c>
      <c r="G548" s="10">
        <v>43648</v>
      </c>
      <c r="H548" s="38">
        <f>IF(G548&lt;&gt;"",G548,"")</f>
        <v>43648</v>
      </c>
      <c r="I548" s="30"/>
      <c r="J548" s="9"/>
      <c r="K548" s="9"/>
      <c r="L548" s="9" t="s">
        <v>30</v>
      </c>
      <c r="M548" s="9"/>
      <c r="N548" s="9" t="s">
        <v>41</v>
      </c>
      <c r="O548" s="17">
        <v>33</v>
      </c>
      <c r="P548" s="27"/>
    </row>
    <row r="549" spans="1:16" s="2" customFormat="1" ht="24.95" customHeight="1" x14ac:dyDescent="0.25">
      <c r="A549" s="13" t="s">
        <v>38</v>
      </c>
      <c r="B549" s="41"/>
      <c r="C549" s="19" t="s">
        <v>8</v>
      </c>
      <c r="D549" s="8" t="s">
        <v>789</v>
      </c>
      <c r="E549" s="8">
        <f>VLOOKUP(F549,'Données Registre P-38'!$A$2:$B$19,2,0)</f>
        <v>2</v>
      </c>
      <c r="F549" s="9" t="s">
        <v>10</v>
      </c>
      <c r="G549" s="10">
        <v>43644</v>
      </c>
      <c r="H549" s="38">
        <f>IF(G549&lt;&gt;"",G549,"")</f>
        <v>43644</v>
      </c>
      <c r="I549" s="30" t="s">
        <v>105</v>
      </c>
      <c r="J549" s="9"/>
      <c r="K549" s="9" t="s">
        <v>44</v>
      </c>
      <c r="L549" s="9" t="s">
        <v>29</v>
      </c>
      <c r="M549" s="9">
        <v>43</v>
      </c>
      <c r="N549" s="9" t="s">
        <v>42</v>
      </c>
      <c r="O549" s="17">
        <v>29</v>
      </c>
      <c r="P549" s="27"/>
    </row>
    <row r="550" spans="1:16" s="2" customFormat="1" ht="24.95" customHeight="1" x14ac:dyDescent="0.25">
      <c r="A550" s="13" t="s">
        <v>38</v>
      </c>
      <c r="B550" s="41"/>
      <c r="C550" s="19" t="s">
        <v>8</v>
      </c>
      <c r="D550" s="8" t="s">
        <v>772</v>
      </c>
      <c r="E550" s="8">
        <f>VLOOKUP(F550,'Données Registre P-38'!$A$2:$B$19,2,0)</f>
        <v>2</v>
      </c>
      <c r="F550" s="9" t="s">
        <v>10</v>
      </c>
      <c r="G550" s="10">
        <v>43641</v>
      </c>
      <c r="H550" s="38">
        <f>IF(G550&lt;&gt;"",G550,"")</f>
        <v>43641</v>
      </c>
      <c r="I550" s="30" t="s">
        <v>297</v>
      </c>
      <c r="J550" s="9"/>
      <c r="K550" s="9" t="s">
        <v>37</v>
      </c>
      <c r="L550" s="9" t="s">
        <v>30</v>
      </c>
      <c r="M550" s="9"/>
      <c r="N550" s="9" t="s">
        <v>41</v>
      </c>
      <c r="O550" s="17">
        <v>23</v>
      </c>
      <c r="P550" s="27"/>
    </row>
    <row r="551" spans="1:16" s="2" customFormat="1" ht="24.95" customHeight="1" x14ac:dyDescent="0.25">
      <c r="A551" s="13" t="s">
        <v>38</v>
      </c>
      <c r="B551" s="41"/>
      <c r="C551" s="19" t="s">
        <v>8</v>
      </c>
      <c r="D551" s="8" t="s">
        <v>774</v>
      </c>
      <c r="E551" s="8">
        <f>VLOOKUP(F551,'Données Registre P-38'!$A$2:$B$19,2,0)</f>
        <v>2</v>
      </c>
      <c r="F551" s="9" t="s">
        <v>10</v>
      </c>
      <c r="G551" s="10">
        <v>43641</v>
      </c>
      <c r="H551" s="38">
        <f>IF(G551&lt;&gt;"",G551,"")</f>
        <v>43641</v>
      </c>
      <c r="I551" s="30" t="s">
        <v>775</v>
      </c>
      <c r="J551" s="9" t="s">
        <v>28</v>
      </c>
      <c r="K551" s="9" t="s">
        <v>37</v>
      </c>
      <c r="L551" s="9" t="s">
        <v>30</v>
      </c>
      <c r="M551" s="9"/>
      <c r="N551" s="9" t="s">
        <v>41</v>
      </c>
      <c r="O551" s="17">
        <v>14</v>
      </c>
      <c r="P551" s="27"/>
    </row>
    <row r="552" spans="1:16" s="2" customFormat="1" ht="24.95" customHeight="1" x14ac:dyDescent="0.25">
      <c r="A552" s="13" t="s">
        <v>38</v>
      </c>
      <c r="B552" s="41"/>
      <c r="C552" s="19" t="s">
        <v>8</v>
      </c>
      <c r="D552" s="8" t="s">
        <v>752</v>
      </c>
      <c r="E552" s="8">
        <f>VLOOKUP(F552,'Données Registre P-38'!$A$2:$B$19,2,0)</f>
        <v>2</v>
      </c>
      <c r="F552" s="9" t="s">
        <v>10</v>
      </c>
      <c r="G552" s="10">
        <v>43637</v>
      </c>
      <c r="H552" s="38">
        <f>IF(G552&lt;&gt;"",G552,"")</f>
        <v>43637</v>
      </c>
      <c r="I552" s="30" t="s">
        <v>753</v>
      </c>
      <c r="J552" s="9"/>
      <c r="K552" s="9" t="s">
        <v>32</v>
      </c>
      <c r="L552" s="9" t="s">
        <v>29</v>
      </c>
      <c r="M552" s="9">
        <v>25</v>
      </c>
      <c r="N552" s="9" t="s">
        <v>41</v>
      </c>
      <c r="O552" s="17">
        <v>90</v>
      </c>
      <c r="P552" s="27"/>
    </row>
    <row r="553" spans="1:16" s="2" customFormat="1" ht="24.95" customHeight="1" x14ac:dyDescent="0.25">
      <c r="A553" s="13" t="s">
        <v>38</v>
      </c>
      <c r="B553" s="41"/>
      <c r="C553" s="19" t="s">
        <v>8</v>
      </c>
      <c r="D553" s="8" t="s">
        <v>725</v>
      </c>
      <c r="E553" s="8">
        <f>VLOOKUP(F553,'Données Registre P-38'!$A$2:$B$19,2,0)</f>
        <v>2</v>
      </c>
      <c r="F553" s="9" t="s">
        <v>10</v>
      </c>
      <c r="G553" s="10">
        <v>43629</v>
      </c>
      <c r="H553" s="38">
        <f>IF(G553&lt;&gt;"",G553,"")</f>
        <v>43629</v>
      </c>
      <c r="I553" s="30" t="s">
        <v>726</v>
      </c>
      <c r="J553" s="9"/>
      <c r="K553" s="9" t="s">
        <v>32</v>
      </c>
      <c r="L553" s="9" t="s">
        <v>29</v>
      </c>
      <c r="M553" s="9">
        <v>25</v>
      </c>
      <c r="N553" s="9" t="s">
        <v>42</v>
      </c>
      <c r="O553" s="17">
        <v>77</v>
      </c>
      <c r="P553" s="27"/>
    </row>
    <row r="554" spans="1:16" s="2" customFormat="1" ht="24.95" customHeight="1" x14ac:dyDescent="0.25">
      <c r="A554" s="13" t="s">
        <v>38</v>
      </c>
      <c r="B554" s="41"/>
      <c r="C554" s="19" t="s">
        <v>8</v>
      </c>
      <c r="D554" s="8">
        <v>190612011</v>
      </c>
      <c r="E554" s="8">
        <f>VLOOKUP(F554,'Données Registre P-38'!$A$2:$B$19,2,0)</f>
        <v>2</v>
      </c>
      <c r="F554" s="9" t="s">
        <v>10</v>
      </c>
      <c r="G554" s="10">
        <v>43628</v>
      </c>
      <c r="H554" s="38">
        <f>IF(G554&lt;&gt;"",G554,"")</f>
        <v>43628</v>
      </c>
      <c r="I554" s="30" t="s">
        <v>718</v>
      </c>
      <c r="J554" s="9"/>
      <c r="K554" s="9" t="s">
        <v>32</v>
      </c>
      <c r="L554" s="9" t="s">
        <v>29</v>
      </c>
      <c r="M554" s="9">
        <v>52</v>
      </c>
      <c r="N554" s="9" t="s">
        <v>42</v>
      </c>
      <c r="O554" s="17">
        <v>16</v>
      </c>
      <c r="P554" s="27"/>
    </row>
    <row r="555" spans="1:16" s="2" customFormat="1" ht="24.95" customHeight="1" x14ac:dyDescent="0.25">
      <c r="A555" s="13" t="s">
        <v>38</v>
      </c>
      <c r="B555" s="41"/>
      <c r="C555" s="19" t="s">
        <v>8</v>
      </c>
      <c r="D555" s="8" t="s">
        <v>688</v>
      </c>
      <c r="E555" s="8">
        <f>VLOOKUP(F555,'Données Registre P-38'!$A$2:$B$19,2,0)</f>
        <v>2</v>
      </c>
      <c r="F555" s="9" t="s">
        <v>10</v>
      </c>
      <c r="G555" s="10">
        <v>43619</v>
      </c>
      <c r="H555" s="38">
        <f>IF(G555&lt;&gt;"",G555,"")</f>
        <v>43619</v>
      </c>
      <c r="I555" s="30" t="s">
        <v>271</v>
      </c>
      <c r="J555" s="9"/>
      <c r="K555" s="9" t="s">
        <v>32</v>
      </c>
      <c r="L555" s="9" t="s">
        <v>29</v>
      </c>
      <c r="M555" s="9">
        <v>20</v>
      </c>
      <c r="N555" s="9" t="s">
        <v>42</v>
      </c>
      <c r="O555" s="17">
        <v>44</v>
      </c>
      <c r="P555" s="27"/>
    </row>
    <row r="556" spans="1:16" s="2" customFormat="1" ht="24.95" customHeight="1" x14ac:dyDescent="0.25">
      <c r="A556" s="13" t="s">
        <v>38</v>
      </c>
      <c r="B556" s="41"/>
      <c r="C556" s="19" t="s">
        <v>8</v>
      </c>
      <c r="D556" s="8" t="s">
        <v>667</v>
      </c>
      <c r="E556" s="8">
        <f>VLOOKUP(F556,'Données Registre P-38'!$A$2:$B$19,2,0)</f>
        <v>2</v>
      </c>
      <c r="F556" s="9" t="s">
        <v>10</v>
      </c>
      <c r="G556" s="10">
        <v>43616</v>
      </c>
      <c r="H556" s="38">
        <f>IF(G556&lt;&gt;"",G556,"")</f>
        <v>43616</v>
      </c>
      <c r="I556" s="30" t="s">
        <v>670</v>
      </c>
      <c r="J556" s="9" t="s">
        <v>28</v>
      </c>
      <c r="K556" s="9" t="s">
        <v>32</v>
      </c>
      <c r="L556" s="9" t="s">
        <v>29</v>
      </c>
      <c r="M556" s="9">
        <v>53</v>
      </c>
      <c r="N556" s="9" t="s">
        <v>42</v>
      </c>
      <c r="O556" s="17">
        <v>16</v>
      </c>
      <c r="P556" s="27"/>
    </row>
    <row r="557" spans="1:16" s="2" customFormat="1" ht="24.95" customHeight="1" x14ac:dyDescent="0.25">
      <c r="A557" s="13" t="s">
        <v>38</v>
      </c>
      <c r="B557" s="41"/>
      <c r="C557" s="19" t="s">
        <v>8</v>
      </c>
      <c r="D557" s="8" t="s">
        <v>695</v>
      </c>
      <c r="E557" s="8">
        <f>VLOOKUP(F557,'Données Registre P-38'!$A$2:$B$19,2,0)</f>
        <v>2</v>
      </c>
      <c r="F557" s="9" t="s">
        <v>10</v>
      </c>
      <c r="G557" s="10">
        <v>43616</v>
      </c>
      <c r="H557" s="38">
        <f>IF(G557&lt;&gt;"",G557,"")</f>
        <v>43616</v>
      </c>
      <c r="I557" s="30" t="s">
        <v>102</v>
      </c>
      <c r="J557" s="9"/>
      <c r="K557" s="9" t="s">
        <v>33</v>
      </c>
      <c r="L557" s="9" t="s">
        <v>29</v>
      </c>
      <c r="M557" s="9">
        <v>39</v>
      </c>
      <c r="N557" s="9" t="s">
        <v>41</v>
      </c>
      <c r="O557" s="17">
        <v>75</v>
      </c>
      <c r="P557" s="27"/>
    </row>
    <row r="558" spans="1:16" s="2" customFormat="1" ht="24.95" customHeight="1" x14ac:dyDescent="0.25">
      <c r="A558" s="13" t="s">
        <v>38</v>
      </c>
      <c r="B558" s="41"/>
      <c r="C558" s="19" t="s">
        <v>8</v>
      </c>
      <c r="D558" s="8" t="s">
        <v>639</v>
      </c>
      <c r="E558" s="8">
        <f>VLOOKUP(F558,'Données Registre P-38'!$A$2:$B$19,2,0)</f>
        <v>2</v>
      </c>
      <c r="F558" s="9" t="s">
        <v>10</v>
      </c>
      <c r="G558" s="10">
        <v>43609</v>
      </c>
      <c r="H558" s="38">
        <f>IF(G558&lt;&gt;"",G558,"")</f>
        <v>43609</v>
      </c>
      <c r="I558" s="30" t="s">
        <v>640</v>
      </c>
      <c r="J558" s="9" t="s">
        <v>28</v>
      </c>
      <c r="K558" s="9" t="s">
        <v>36</v>
      </c>
      <c r="L558" s="9" t="s">
        <v>30</v>
      </c>
      <c r="M558" s="9"/>
      <c r="N558" s="9" t="s">
        <v>41</v>
      </c>
      <c r="O558" s="17">
        <v>12</v>
      </c>
      <c r="P558" s="27"/>
    </row>
    <row r="559" spans="1:16" s="2" customFormat="1" ht="24.95" customHeight="1" x14ac:dyDescent="0.25">
      <c r="A559" s="13" t="s">
        <v>38</v>
      </c>
      <c r="B559" s="41"/>
      <c r="C559" s="19" t="s">
        <v>8</v>
      </c>
      <c r="D559" s="8" t="s">
        <v>631</v>
      </c>
      <c r="E559" s="8">
        <f>VLOOKUP(F559,'Données Registre P-38'!$A$2:$B$19,2,0)</f>
        <v>2</v>
      </c>
      <c r="F559" s="9" t="s">
        <v>10</v>
      </c>
      <c r="G559" s="10">
        <v>43606</v>
      </c>
      <c r="H559" s="38">
        <f>IF(G559&lt;&gt;"",G559,"")</f>
        <v>43606</v>
      </c>
      <c r="I559" s="30" t="s">
        <v>545</v>
      </c>
      <c r="J559" s="9" t="s">
        <v>28</v>
      </c>
      <c r="K559" s="9" t="s">
        <v>32</v>
      </c>
      <c r="L559" s="9" t="s">
        <v>29</v>
      </c>
      <c r="M559" s="9">
        <v>23</v>
      </c>
      <c r="N559" s="9" t="s">
        <v>42</v>
      </c>
      <c r="O559" s="17">
        <v>15</v>
      </c>
      <c r="P559" s="27"/>
    </row>
    <row r="560" spans="1:16" s="2" customFormat="1" ht="24.95" customHeight="1" x14ac:dyDescent="0.25">
      <c r="A560" s="13" t="s">
        <v>38</v>
      </c>
      <c r="B560" s="41"/>
      <c r="C560" s="19" t="s">
        <v>8</v>
      </c>
      <c r="D560" s="8" t="s">
        <v>602</v>
      </c>
      <c r="E560" s="8">
        <f>VLOOKUP(F560,'Données Registre P-38'!$A$2:$B$19,2,0)</f>
        <v>2</v>
      </c>
      <c r="F560" s="9" t="s">
        <v>10</v>
      </c>
      <c r="G560" s="10">
        <v>43602</v>
      </c>
      <c r="H560" s="38">
        <f>IF(G560&lt;&gt;"",G560,"")</f>
        <v>43602</v>
      </c>
      <c r="I560" s="30" t="s">
        <v>603</v>
      </c>
      <c r="J560" s="9"/>
      <c r="K560" s="9" t="s">
        <v>32</v>
      </c>
      <c r="L560" s="9" t="s">
        <v>29</v>
      </c>
      <c r="M560" s="9">
        <v>50</v>
      </c>
      <c r="N560" s="9" t="s">
        <v>41</v>
      </c>
      <c r="O560" s="17">
        <v>32</v>
      </c>
      <c r="P560" s="27"/>
    </row>
    <row r="561" spans="1:16" s="2" customFormat="1" ht="24.95" customHeight="1" x14ac:dyDescent="0.25">
      <c r="A561" s="13" t="s">
        <v>38</v>
      </c>
      <c r="B561" s="41"/>
      <c r="C561" s="19" t="s">
        <v>8</v>
      </c>
      <c r="D561" s="8" t="s">
        <v>596</v>
      </c>
      <c r="E561" s="8">
        <f>VLOOKUP(F561,'Données Registre P-38'!$A$2:$B$19,2,0)</f>
        <v>2</v>
      </c>
      <c r="F561" s="9" t="s">
        <v>10</v>
      </c>
      <c r="G561" s="10">
        <v>43600</v>
      </c>
      <c r="H561" s="38">
        <f>IF(G561&lt;&gt;"",G561,"")</f>
        <v>43600</v>
      </c>
      <c r="I561" s="30" t="s">
        <v>597</v>
      </c>
      <c r="J561" s="9"/>
      <c r="K561" s="9" t="s">
        <v>33</v>
      </c>
      <c r="L561" s="9" t="s">
        <v>29</v>
      </c>
      <c r="M561" s="9">
        <v>30</v>
      </c>
      <c r="N561" s="9" t="s">
        <v>41</v>
      </c>
      <c r="O561" s="17">
        <v>29</v>
      </c>
      <c r="P561" s="27"/>
    </row>
    <row r="562" spans="1:16" s="2" customFormat="1" ht="24.95" customHeight="1" x14ac:dyDescent="0.25">
      <c r="A562" s="13" t="s">
        <v>38</v>
      </c>
      <c r="B562" s="41"/>
      <c r="C562" s="19" t="s">
        <v>8</v>
      </c>
      <c r="D562" s="8" t="s">
        <v>588</v>
      </c>
      <c r="E562" s="8">
        <f>VLOOKUP(F562,'Données Registre P-38'!$A$2:$B$19,2,0)</f>
        <v>2</v>
      </c>
      <c r="F562" s="9" t="s">
        <v>10</v>
      </c>
      <c r="G562" s="10">
        <v>43599</v>
      </c>
      <c r="H562" s="38">
        <f>IF(G562&lt;&gt;"",G562,"")</f>
        <v>43599</v>
      </c>
      <c r="I562" s="30" t="s">
        <v>589</v>
      </c>
      <c r="J562" s="9"/>
      <c r="K562" s="9" t="s">
        <v>44</v>
      </c>
      <c r="L562" s="9" t="s">
        <v>29</v>
      </c>
      <c r="M562" s="9">
        <v>40</v>
      </c>
      <c r="N562" s="9" t="s">
        <v>41</v>
      </c>
      <c r="O562" s="17">
        <v>55</v>
      </c>
      <c r="P562" s="27"/>
    </row>
    <row r="563" spans="1:16" s="2" customFormat="1" ht="24.95" customHeight="1" x14ac:dyDescent="0.25">
      <c r="A563" s="13" t="s">
        <v>38</v>
      </c>
      <c r="B563" s="41"/>
      <c r="C563" s="19" t="s">
        <v>8</v>
      </c>
      <c r="D563" s="8" t="s">
        <v>532</v>
      </c>
      <c r="E563" s="8">
        <f>VLOOKUP(F563,'Données Registre P-38'!$A$2:$B$19,2,0)</f>
        <v>2</v>
      </c>
      <c r="F563" s="9" t="s">
        <v>10</v>
      </c>
      <c r="G563" s="10">
        <v>43584</v>
      </c>
      <c r="H563" s="38">
        <f>IF(G563&lt;&gt;"",G563,"")</f>
        <v>43584</v>
      </c>
      <c r="I563" s="30" t="s">
        <v>66</v>
      </c>
      <c r="J563" s="9"/>
      <c r="K563" s="9" t="s">
        <v>32</v>
      </c>
      <c r="L563" s="9" t="s">
        <v>29</v>
      </c>
      <c r="M563" s="9">
        <v>25</v>
      </c>
      <c r="N563" s="9" t="s">
        <v>367</v>
      </c>
      <c r="O563" s="17">
        <v>39</v>
      </c>
      <c r="P563" s="27"/>
    </row>
    <row r="564" spans="1:16" s="2" customFormat="1" ht="24.95" customHeight="1" x14ac:dyDescent="0.25">
      <c r="A564" s="13" t="s">
        <v>38</v>
      </c>
      <c r="B564" s="41"/>
      <c r="C564" s="19" t="s">
        <v>8</v>
      </c>
      <c r="D564" s="8" t="s">
        <v>531</v>
      </c>
      <c r="E564" s="8">
        <f>VLOOKUP(F564,'Données Registre P-38'!$A$2:$B$19,2,0)</f>
        <v>2</v>
      </c>
      <c r="F564" s="9" t="s">
        <v>10</v>
      </c>
      <c r="G564" s="10">
        <v>43584</v>
      </c>
      <c r="H564" s="38">
        <f>IF(G564&lt;&gt;"",G564,"")</f>
        <v>43584</v>
      </c>
      <c r="I564" s="30" t="s">
        <v>66</v>
      </c>
      <c r="J564" s="9"/>
      <c r="K564" s="9" t="s">
        <v>32</v>
      </c>
      <c r="L564" s="9" t="s">
        <v>29</v>
      </c>
      <c r="M564" s="9">
        <v>25</v>
      </c>
      <c r="N564" s="9" t="s">
        <v>364</v>
      </c>
      <c r="O564" s="17">
        <v>30</v>
      </c>
      <c r="P564" s="27"/>
    </row>
    <row r="565" spans="1:16" s="2" customFormat="1" ht="24.95" customHeight="1" x14ac:dyDescent="0.25">
      <c r="A565" s="13" t="s">
        <v>38</v>
      </c>
      <c r="B565" s="41"/>
      <c r="C565" s="19" t="s">
        <v>8</v>
      </c>
      <c r="D565" s="8" t="s">
        <v>508</v>
      </c>
      <c r="E565" s="8">
        <f>VLOOKUP(F565,'Données Registre P-38'!$A$2:$B$19,2,0)</f>
        <v>2</v>
      </c>
      <c r="F565" s="9" t="s">
        <v>10</v>
      </c>
      <c r="G565" s="10">
        <v>43581</v>
      </c>
      <c r="H565" s="38">
        <f>IF(G565&lt;&gt;"",G565,"")</f>
        <v>43581</v>
      </c>
      <c r="I565" s="30" t="s">
        <v>509</v>
      </c>
      <c r="J565" s="9"/>
      <c r="K565" s="9" t="s">
        <v>32</v>
      </c>
      <c r="L565" s="9" t="s">
        <v>29</v>
      </c>
      <c r="M565" s="9">
        <v>65</v>
      </c>
      <c r="N565" s="9" t="s">
        <v>41</v>
      </c>
      <c r="O565" s="17">
        <v>48</v>
      </c>
      <c r="P565" s="27"/>
    </row>
    <row r="566" spans="1:16" s="2" customFormat="1" ht="24.95" customHeight="1" x14ac:dyDescent="0.25">
      <c r="A566" s="13" t="s">
        <v>38</v>
      </c>
      <c r="B566" s="41"/>
      <c r="C566" s="19" t="s">
        <v>8</v>
      </c>
      <c r="D566" s="8" t="s">
        <v>457</v>
      </c>
      <c r="E566" s="8">
        <f>VLOOKUP(F566,'Données Registre P-38'!$A$2:$B$19,2,0)</f>
        <v>2</v>
      </c>
      <c r="F566" s="9" t="s">
        <v>10</v>
      </c>
      <c r="G566" s="10">
        <v>43567</v>
      </c>
      <c r="H566" s="38">
        <f>IF(G566&lt;&gt;"",G566,"")</f>
        <v>43567</v>
      </c>
      <c r="I566" s="30" t="s">
        <v>458</v>
      </c>
      <c r="J566" s="9"/>
      <c r="K566" s="9" t="s">
        <v>32</v>
      </c>
      <c r="L566" s="9" t="s">
        <v>29</v>
      </c>
      <c r="M566" s="9">
        <v>30</v>
      </c>
      <c r="N566" s="9" t="s">
        <v>42</v>
      </c>
      <c r="O566" s="17">
        <v>25</v>
      </c>
      <c r="P566" s="27"/>
    </row>
    <row r="567" spans="1:16" s="2" customFormat="1" ht="24.95" customHeight="1" x14ac:dyDescent="0.25">
      <c r="A567" s="13" t="s">
        <v>38</v>
      </c>
      <c r="B567" s="41"/>
      <c r="C567" s="19" t="s">
        <v>8</v>
      </c>
      <c r="D567" s="8" t="s">
        <v>395</v>
      </c>
      <c r="E567" s="8">
        <f>VLOOKUP(F567,'Données Registre P-38'!$A$2:$B$19,2,0)</f>
        <v>2</v>
      </c>
      <c r="F567" s="9" t="s">
        <v>10</v>
      </c>
      <c r="G567" s="10">
        <v>43558</v>
      </c>
      <c r="H567" s="38">
        <f>IF(G567&lt;&gt;"",G567,"")</f>
        <v>43558</v>
      </c>
      <c r="I567" s="30" t="s">
        <v>51</v>
      </c>
      <c r="J567" s="9"/>
      <c r="K567" s="9" t="s">
        <v>33</v>
      </c>
      <c r="L567" s="9" t="s">
        <v>29</v>
      </c>
      <c r="M567" s="9">
        <v>60</v>
      </c>
      <c r="N567" s="9" t="s">
        <v>42</v>
      </c>
      <c r="O567" s="17">
        <v>90</v>
      </c>
      <c r="P567" s="27"/>
    </row>
    <row r="568" spans="1:16" s="2" customFormat="1" ht="24.95" customHeight="1" x14ac:dyDescent="0.25">
      <c r="A568" s="13" t="s">
        <v>38</v>
      </c>
      <c r="B568" s="41"/>
      <c r="C568" s="19" t="s">
        <v>8</v>
      </c>
      <c r="D568" s="8" t="s">
        <v>409</v>
      </c>
      <c r="E568" s="8">
        <f>VLOOKUP(F568,'Données Registre P-38'!$A$2:$B$19,2,0)</f>
        <v>2</v>
      </c>
      <c r="F568" s="9" t="s">
        <v>10</v>
      </c>
      <c r="G568" s="10">
        <v>43558</v>
      </c>
      <c r="H568" s="38">
        <f>IF(G568&lt;&gt;"",G568,"")</f>
        <v>43558</v>
      </c>
      <c r="I568" s="30" t="s">
        <v>410</v>
      </c>
      <c r="J568" s="9" t="s">
        <v>111</v>
      </c>
      <c r="K568" s="9" t="s">
        <v>33</v>
      </c>
      <c r="L568" s="9" t="s">
        <v>29</v>
      </c>
      <c r="M568" s="9"/>
      <c r="N568" s="9" t="s">
        <v>41</v>
      </c>
      <c r="O568" s="17">
        <v>61</v>
      </c>
      <c r="P568" s="27"/>
    </row>
    <row r="569" spans="1:16" s="2" customFormat="1" ht="24.95" customHeight="1" x14ac:dyDescent="0.25">
      <c r="A569" s="13" t="s">
        <v>38</v>
      </c>
      <c r="B569" s="41"/>
      <c r="C569" s="19" t="s">
        <v>8</v>
      </c>
      <c r="D569" s="8" t="s">
        <v>414</v>
      </c>
      <c r="E569" s="8">
        <f>VLOOKUP(F569,'Données Registre P-38'!$A$2:$B$19,2,0)</f>
        <v>2</v>
      </c>
      <c r="F569" s="9" t="s">
        <v>10</v>
      </c>
      <c r="G569" s="10">
        <v>43555</v>
      </c>
      <c r="H569" s="38">
        <f>IF(G569&lt;&gt;"",G569,"")</f>
        <v>43555</v>
      </c>
      <c r="I569" s="30" t="s">
        <v>267</v>
      </c>
      <c r="J569" s="9"/>
      <c r="K569" s="9" t="s">
        <v>32</v>
      </c>
      <c r="L569" s="9" t="s">
        <v>30</v>
      </c>
      <c r="M569" s="9"/>
      <c r="N569" s="9" t="s">
        <v>41</v>
      </c>
      <c r="O569" s="17">
        <v>31</v>
      </c>
      <c r="P569" s="27"/>
    </row>
    <row r="570" spans="1:16" s="2" customFormat="1" ht="24.95" customHeight="1" x14ac:dyDescent="0.25">
      <c r="A570" s="13" t="s">
        <v>38</v>
      </c>
      <c r="B570" s="41"/>
      <c r="C570" s="19" t="s">
        <v>8</v>
      </c>
      <c r="D570" s="8" t="s">
        <v>351</v>
      </c>
      <c r="E570" s="8">
        <f>VLOOKUP(F570,'Données Registre P-38'!$A$2:$B$19,2,0)</f>
        <v>2</v>
      </c>
      <c r="F570" s="9" t="s">
        <v>10</v>
      </c>
      <c r="G570" s="10">
        <v>43548</v>
      </c>
      <c r="H570" s="38">
        <f>IF(G570&lt;&gt;"",G570,"")</f>
        <v>43548</v>
      </c>
      <c r="I570" s="30" t="s">
        <v>352</v>
      </c>
      <c r="J570" s="9" t="s">
        <v>111</v>
      </c>
      <c r="K570" s="9" t="s">
        <v>37</v>
      </c>
      <c r="L570" s="9" t="s">
        <v>30</v>
      </c>
      <c r="M570" s="9"/>
      <c r="N570" s="9" t="s">
        <v>42</v>
      </c>
      <c r="O570" s="17">
        <v>45</v>
      </c>
      <c r="P570" s="27"/>
    </row>
    <row r="571" spans="1:16" s="2" customFormat="1" ht="24.95" customHeight="1" x14ac:dyDescent="0.25">
      <c r="A571" s="13" t="s">
        <v>38</v>
      </c>
      <c r="B571" s="41"/>
      <c r="C571" s="19" t="s">
        <v>8</v>
      </c>
      <c r="D571" s="8" t="s">
        <v>330</v>
      </c>
      <c r="E571" s="8">
        <f>VLOOKUP(F571,'Données Registre P-38'!$A$2:$B$19,2,0)</f>
        <v>2</v>
      </c>
      <c r="F571" s="9" t="s">
        <v>10</v>
      </c>
      <c r="G571" s="10">
        <v>43546</v>
      </c>
      <c r="H571" s="38">
        <f>IF(G571&lt;&gt;"",G571,"")</f>
        <v>43546</v>
      </c>
      <c r="I571" s="30" t="s">
        <v>311</v>
      </c>
      <c r="J571" s="9"/>
      <c r="K571" s="9" t="s">
        <v>32</v>
      </c>
      <c r="L571" s="9" t="s">
        <v>29</v>
      </c>
      <c r="M571" s="9">
        <v>25</v>
      </c>
      <c r="N571" s="9" t="s">
        <v>41</v>
      </c>
      <c r="O571" s="17">
        <v>80</v>
      </c>
      <c r="P571" s="27"/>
    </row>
    <row r="572" spans="1:16" s="2" customFormat="1" ht="24.95" customHeight="1" x14ac:dyDescent="0.25">
      <c r="A572" s="13" t="s">
        <v>38</v>
      </c>
      <c r="B572" s="41"/>
      <c r="C572" s="19" t="s">
        <v>8</v>
      </c>
      <c r="D572" s="8" t="s">
        <v>454</v>
      </c>
      <c r="E572" s="8">
        <f>VLOOKUP(F572,'Données Registre P-38'!$A$2:$B$19,2,0)</f>
        <v>2</v>
      </c>
      <c r="F572" s="9" t="s">
        <v>10</v>
      </c>
      <c r="G572" s="10">
        <v>43546</v>
      </c>
      <c r="H572" s="38">
        <f>IF(G572&lt;&gt;"",G572,"")</f>
        <v>43546</v>
      </c>
      <c r="I572" s="30" t="s">
        <v>311</v>
      </c>
      <c r="J572" s="9"/>
      <c r="K572" s="9" t="s">
        <v>33</v>
      </c>
      <c r="L572" s="9" t="s">
        <v>29</v>
      </c>
      <c r="M572" s="9">
        <v>25</v>
      </c>
      <c r="N572" s="9" t="s">
        <v>41</v>
      </c>
      <c r="O572" s="17">
        <v>80</v>
      </c>
      <c r="P572" s="27"/>
    </row>
    <row r="573" spans="1:16" s="2" customFormat="1" ht="24.95" customHeight="1" x14ac:dyDescent="0.25">
      <c r="A573" s="13" t="s">
        <v>38</v>
      </c>
      <c r="B573" s="41"/>
      <c r="C573" s="19" t="s">
        <v>8</v>
      </c>
      <c r="D573" s="8" t="s">
        <v>312</v>
      </c>
      <c r="E573" s="8">
        <f>VLOOKUP(F573,'Données Registre P-38'!$A$2:$B$19,2,0)</f>
        <v>2</v>
      </c>
      <c r="F573" s="9" t="s">
        <v>10</v>
      </c>
      <c r="G573" s="10">
        <v>43541</v>
      </c>
      <c r="H573" s="38">
        <f>IF(G573&lt;&gt;"",G573,"")</f>
        <v>43541</v>
      </c>
      <c r="I573" s="30" t="s">
        <v>313</v>
      </c>
      <c r="J573" s="9"/>
      <c r="K573" s="9" t="s">
        <v>32</v>
      </c>
      <c r="L573" s="9" t="s">
        <v>29</v>
      </c>
      <c r="M573" s="9">
        <v>50</v>
      </c>
      <c r="N573" s="9" t="s">
        <v>42</v>
      </c>
      <c r="O573" s="17">
        <v>15</v>
      </c>
      <c r="P573" s="27"/>
    </row>
    <row r="574" spans="1:16" s="2" customFormat="1" ht="24.95" customHeight="1" x14ac:dyDescent="0.25">
      <c r="A574" s="13" t="s">
        <v>38</v>
      </c>
      <c r="B574" s="41"/>
      <c r="C574" s="19" t="s">
        <v>8</v>
      </c>
      <c r="D574" s="8" t="s">
        <v>308</v>
      </c>
      <c r="E574" s="8">
        <f>VLOOKUP(F574,'Données Registre P-38'!$A$2:$B$19,2,0)</f>
        <v>2</v>
      </c>
      <c r="F574" s="9" t="s">
        <v>10</v>
      </c>
      <c r="G574" s="10">
        <v>43540</v>
      </c>
      <c r="H574" s="38">
        <f>IF(G574&lt;&gt;"",G574,"")</f>
        <v>43540</v>
      </c>
      <c r="I574" s="30" t="s">
        <v>309</v>
      </c>
      <c r="J574" s="9"/>
      <c r="K574" s="9" t="s">
        <v>33</v>
      </c>
      <c r="L574" s="9" t="s">
        <v>29</v>
      </c>
      <c r="M574" s="9">
        <v>33</v>
      </c>
      <c r="N574" s="9" t="s">
        <v>41</v>
      </c>
      <c r="O574" s="17">
        <v>23</v>
      </c>
      <c r="P574" s="27"/>
    </row>
    <row r="575" spans="1:16" s="2" customFormat="1" ht="24.95" customHeight="1" x14ac:dyDescent="0.25">
      <c r="A575" s="13" t="s">
        <v>38</v>
      </c>
      <c r="B575" s="41"/>
      <c r="C575" s="19" t="s">
        <v>8</v>
      </c>
      <c r="D575" s="8" t="s">
        <v>304</v>
      </c>
      <c r="E575" s="8">
        <f>VLOOKUP(F575,'Données Registre P-38'!$A$2:$B$19,2,0)</f>
        <v>2</v>
      </c>
      <c r="F575" s="9" t="s">
        <v>10</v>
      </c>
      <c r="G575" s="10">
        <v>43539</v>
      </c>
      <c r="H575" s="38">
        <f>IF(G575&lt;&gt;"",G575,"")</f>
        <v>43539</v>
      </c>
      <c r="I575" s="30" t="s">
        <v>215</v>
      </c>
      <c r="J575" s="9"/>
      <c r="K575" s="9" t="s">
        <v>32</v>
      </c>
      <c r="L575" s="9" t="s">
        <v>29</v>
      </c>
      <c r="M575" s="9">
        <v>35</v>
      </c>
      <c r="N575" s="9" t="s">
        <v>42</v>
      </c>
      <c r="O575" s="17">
        <v>14</v>
      </c>
      <c r="P575" s="27"/>
    </row>
    <row r="576" spans="1:16" s="2" customFormat="1" ht="24.95" customHeight="1" x14ac:dyDescent="0.25">
      <c r="A576" s="13" t="s">
        <v>38</v>
      </c>
      <c r="B576" s="41"/>
      <c r="C576" s="19" t="s">
        <v>8</v>
      </c>
      <c r="D576" s="8" t="s">
        <v>290</v>
      </c>
      <c r="E576" s="8">
        <f>VLOOKUP(F576,'Données Registre P-38'!$A$2:$B$19,2,0)</f>
        <v>2</v>
      </c>
      <c r="F576" s="9" t="s">
        <v>10</v>
      </c>
      <c r="G576" s="10">
        <v>43535</v>
      </c>
      <c r="H576" s="38">
        <f>IF(G576&lt;&gt;"",G576,"")</f>
        <v>43535</v>
      </c>
      <c r="I576" s="30" t="s">
        <v>253</v>
      </c>
      <c r="J576" s="9"/>
      <c r="K576" s="9" t="s">
        <v>32</v>
      </c>
      <c r="L576" s="9" t="s">
        <v>29</v>
      </c>
      <c r="M576" s="9" t="s">
        <v>76</v>
      </c>
      <c r="N576" s="9"/>
      <c r="O576" s="17"/>
      <c r="P576" s="27"/>
    </row>
    <row r="577" spans="1:16" s="2" customFormat="1" ht="24.95" customHeight="1" x14ac:dyDescent="0.25">
      <c r="A577" s="13" t="s">
        <v>38</v>
      </c>
      <c r="B577" s="41"/>
      <c r="C577" s="19" t="s">
        <v>8</v>
      </c>
      <c r="D577" s="8" t="s">
        <v>272</v>
      </c>
      <c r="E577" s="8">
        <f>VLOOKUP(F577,'Données Registre P-38'!$A$2:$B$19,2,0)</f>
        <v>2</v>
      </c>
      <c r="F577" s="9" t="s">
        <v>10</v>
      </c>
      <c r="G577" s="10">
        <v>43531</v>
      </c>
      <c r="H577" s="38">
        <f>IF(G577&lt;&gt;"",G577,"")</f>
        <v>43531</v>
      </c>
      <c r="I577" s="30" t="s">
        <v>219</v>
      </c>
      <c r="J577" s="9"/>
      <c r="K577" s="9" t="s">
        <v>32</v>
      </c>
      <c r="L577" s="9" t="s">
        <v>29</v>
      </c>
      <c r="M577" s="9">
        <v>16</v>
      </c>
      <c r="N577" s="9" t="s">
        <v>42</v>
      </c>
      <c r="O577" s="17">
        <v>54</v>
      </c>
      <c r="P577" s="27"/>
    </row>
    <row r="578" spans="1:16" s="2" customFormat="1" ht="24.95" customHeight="1" x14ac:dyDescent="0.25">
      <c r="A578" s="13" t="s">
        <v>38</v>
      </c>
      <c r="B578" s="41"/>
      <c r="C578" s="19" t="s">
        <v>8</v>
      </c>
      <c r="D578" s="8" t="s">
        <v>185</v>
      </c>
      <c r="E578" s="8">
        <f>VLOOKUP(F578,'Données Registre P-38'!$A$2:$B$19,2,0)</f>
        <v>2</v>
      </c>
      <c r="F578" s="9" t="s">
        <v>10</v>
      </c>
      <c r="G578" s="10">
        <v>43502</v>
      </c>
      <c r="H578" s="38">
        <f>IF(G578&lt;&gt;"",G578,"")</f>
        <v>43502</v>
      </c>
      <c r="I578" s="30" t="s">
        <v>186</v>
      </c>
      <c r="J578" s="9"/>
      <c r="K578" s="9" t="s">
        <v>33</v>
      </c>
      <c r="L578" s="9" t="s">
        <v>29</v>
      </c>
      <c r="M578" s="9">
        <v>22</v>
      </c>
      <c r="N578" s="9" t="s">
        <v>41</v>
      </c>
      <c r="O578" s="17">
        <v>61</v>
      </c>
      <c r="P578" s="27"/>
    </row>
    <row r="579" spans="1:16" s="2" customFormat="1" ht="24.95" customHeight="1" x14ac:dyDescent="0.25">
      <c r="A579" s="13" t="s">
        <v>38</v>
      </c>
      <c r="B579" s="41"/>
      <c r="C579" s="19" t="s">
        <v>8</v>
      </c>
      <c r="D579" s="8" t="s">
        <v>179</v>
      </c>
      <c r="E579" s="8">
        <f>VLOOKUP(F579,'Données Registre P-38'!$A$2:$B$19,2,0)</f>
        <v>2</v>
      </c>
      <c r="F579" s="9" t="s">
        <v>10</v>
      </c>
      <c r="G579" s="10">
        <v>43501</v>
      </c>
      <c r="H579" s="38">
        <f>IF(G579&lt;&gt;"",G579,"")</f>
        <v>43501</v>
      </c>
      <c r="I579" s="30" t="s">
        <v>180</v>
      </c>
      <c r="J579" s="9"/>
      <c r="K579" s="9" t="s">
        <v>32</v>
      </c>
      <c r="L579" s="9" t="s">
        <v>29</v>
      </c>
      <c r="M579" s="9" t="s">
        <v>193</v>
      </c>
      <c r="N579" s="9" t="s">
        <v>42</v>
      </c>
      <c r="O579" s="17">
        <v>17</v>
      </c>
      <c r="P579" s="27"/>
    </row>
    <row r="580" spans="1:16" s="2" customFormat="1" ht="24.95" customHeight="1" x14ac:dyDescent="0.25">
      <c r="A580" s="13" t="s">
        <v>38</v>
      </c>
      <c r="B580" s="41"/>
      <c r="C580" s="19" t="s">
        <v>8</v>
      </c>
      <c r="D580" s="8" t="s">
        <v>140</v>
      </c>
      <c r="E580" s="8">
        <f>VLOOKUP(F580,'Données Registre P-38'!$A$2:$B$19,2,0)</f>
        <v>2</v>
      </c>
      <c r="F580" s="9" t="s">
        <v>10</v>
      </c>
      <c r="G580" s="10">
        <v>43489</v>
      </c>
      <c r="H580" s="38">
        <f>IF(G580&lt;&gt;"",G580,"")</f>
        <v>43489</v>
      </c>
      <c r="I580" s="30" t="s">
        <v>141</v>
      </c>
      <c r="J580" s="9"/>
      <c r="K580" s="9" t="s">
        <v>36</v>
      </c>
      <c r="L580" s="9" t="s">
        <v>30</v>
      </c>
      <c r="M580" s="9"/>
      <c r="N580" s="9" t="s">
        <v>41</v>
      </c>
      <c r="O580" s="17">
        <v>29</v>
      </c>
      <c r="P580" s="27"/>
    </row>
    <row r="581" spans="1:16" s="2" customFormat="1" ht="24.95" customHeight="1" x14ac:dyDescent="0.25">
      <c r="A581" s="13" t="s">
        <v>38</v>
      </c>
      <c r="B581" s="41"/>
      <c r="C581" s="19" t="s">
        <v>8</v>
      </c>
      <c r="D581" s="8" t="s">
        <v>120</v>
      </c>
      <c r="E581" s="8">
        <f>VLOOKUP(F581,'Données Registre P-38'!$A$2:$B$19,2,0)</f>
        <v>2</v>
      </c>
      <c r="F581" s="9" t="s">
        <v>10</v>
      </c>
      <c r="G581" s="10">
        <v>43484</v>
      </c>
      <c r="H581" s="38">
        <f>IF(G581&lt;&gt;"",G581,"")</f>
        <v>43484</v>
      </c>
      <c r="I581" s="30" t="s">
        <v>121</v>
      </c>
      <c r="J581" s="9"/>
      <c r="K581" s="9" t="s">
        <v>32</v>
      </c>
      <c r="L581" s="9" t="s">
        <v>29</v>
      </c>
      <c r="M581" s="9" t="s">
        <v>122</v>
      </c>
      <c r="N581" s="9" t="s">
        <v>42</v>
      </c>
      <c r="O581" s="17">
        <v>17</v>
      </c>
      <c r="P581" s="27"/>
    </row>
    <row r="582" spans="1:16" s="2" customFormat="1" ht="24.95" customHeight="1" x14ac:dyDescent="0.25">
      <c r="A582" s="13" t="s">
        <v>38</v>
      </c>
      <c r="B582" s="41"/>
      <c r="C582" s="19" t="s">
        <v>8</v>
      </c>
      <c r="D582" s="8" t="s">
        <v>117</v>
      </c>
      <c r="E582" s="8">
        <f>VLOOKUP(F582,'Données Registre P-38'!$A$2:$B$19,2,0)</f>
        <v>2</v>
      </c>
      <c r="F582" s="9" t="s">
        <v>10</v>
      </c>
      <c r="G582" s="10">
        <v>43483</v>
      </c>
      <c r="H582" s="38">
        <f>IF(G582&lt;&gt;"",G582,"")</f>
        <v>43483</v>
      </c>
      <c r="I582" s="30" t="s">
        <v>118</v>
      </c>
      <c r="J582" s="9"/>
      <c r="K582" s="9" t="s">
        <v>32</v>
      </c>
      <c r="L582" s="9" t="s">
        <v>29</v>
      </c>
      <c r="M582" s="9" t="s">
        <v>119</v>
      </c>
      <c r="N582" s="9" t="s">
        <v>41</v>
      </c>
      <c r="O582" s="17">
        <v>76</v>
      </c>
      <c r="P582" s="27"/>
    </row>
    <row r="583" spans="1:16" s="2" customFormat="1" ht="24.95" customHeight="1" x14ac:dyDescent="0.25">
      <c r="A583" s="13" t="s">
        <v>38</v>
      </c>
      <c r="B583" s="41"/>
      <c r="C583" s="19" t="s">
        <v>8</v>
      </c>
      <c r="D583" s="8" t="s">
        <v>81</v>
      </c>
      <c r="E583" s="8">
        <f>VLOOKUP(F583,'Données Registre P-38'!$A$2:$B$19,2,0)</f>
        <v>2</v>
      </c>
      <c r="F583" s="9" t="s">
        <v>10</v>
      </c>
      <c r="G583" s="10">
        <v>43476</v>
      </c>
      <c r="H583" s="38">
        <f>IF(G583&lt;&gt;"",G583,"")</f>
        <v>43476</v>
      </c>
      <c r="I583" s="30" t="s">
        <v>82</v>
      </c>
      <c r="J583" s="9" t="s">
        <v>28</v>
      </c>
      <c r="K583" s="9" t="s">
        <v>32</v>
      </c>
      <c r="L583" s="9" t="s">
        <v>29</v>
      </c>
      <c r="M583" s="9" t="s">
        <v>83</v>
      </c>
      <c r="N583" s="9" t="s">
        <v>42</v>
      </c>
      <c r="O583" s="17">
        <v>14</v>
      </c>
      <c r="P583" s="27"/>
    </row>
    <row r="584" spans="1:16" s="2" customFormat="1" ht="24.95" customHeight="1" x14ac:dyDescent="0.25">
      <c r="A584" s="13" t="s">
        <v>38</v>
      </c>
      <c r="B584" s="41"/>
      <c r="C584" s="19" t="s">
        <v>8</v>
      </c>
      <c r="D584" s="8" t="s">
        <v>1500</v>
      </c>
      <c r="E584" s="8">
        <f>VLOOKUP(F584,'Données Registre P-38'!$A$2:$B$19,2,0)</f>
        <v>2</v>
      </c>
      <c r="F584" s="9" t="s">
        <v>11</v>
      </c>
      <c r="G584" s="10">
        <v>43819</v>
      </c>
      <c r="H584" s="38">
        <f>IF(G584&lt;&gt;"",G584,"")</f>
        <v>43819</v>
      </c>
      <c r="I584" s="30" t="s">
        <v>1323</v>
      </c>
      <c r="J584" s="9" t="s">
        <v>28</v>
      </c>
      <c r="K584" s="9" t="s">
        <v>32</v>
      </c>
      <c r="L584" s="9" t="s">
        <v>29</v>
      </c>
      <c r="M584" s="9">
        <v>29</v>
      </c>
      <c r="N584" s="9" t="s">
        <v>41</v>
      </c>
      <c r="O584" s="17">
        <v>17</v>
      </c>
      <c r="P584" s="27"/>
    </row>
    <row r="585" spans="1:16" s="2" customFormat="1" ht="24.95" customHeight="1" x14ac:dyDescent="0.25">
      <c r="A585" s="13" t="s">
        <v>38</v>
      </c>
      <c r="B585" s="41"/>
      <c r="C585" s="19" t="s">
        <v>8</v>
      </c>
      <c r="D585" s="8" t="s">
        <v>1386</v>
      </c>
      <c r="E585" s="8">
        <f>VLOOKUP(F585,'Données Registre P-38'!$A$2:$B$19,2,0)</f>
        <v>2</v>
      </c>
      <c r="F585" s="9" t="s">
        <v>11</v>
      </c>
      <c r="G585" s="10">
        <v>43791</v>
      </c>
      <c r="H585" s="38">
        <f>IF(G585&lt;&gt;"",G585,"")</f>
        <v>43791</v>
      </c>
      <c r="I585" s="30" t="s">
        <v>1125</v>
      </c>
      <c r="J585" s="9" t="s">
        <v>112</v>
      </c>
      <c r="K585" s="9" t="s">
        <v>36</v>
      </c>
      <c r="L585" s="9" t="s">
        <v>30</v>
      </c>
      <c r="M585" s="9"/>
      <c r="N585" s="9" t="s">
        <v>42</v>
      </c>
      <c r="O585" s="17">
        <v>57</v>
      </c>
      <c r="P585" s="27"/>
    </row>
    <row r="586" spans="1:16" s="2" customFormat="1" ht="24.95" customHeight="1" x14ac:dyDescent="0.25">
      <c r="A586" s="13" t="s">
        <v>38</v>
      </c>
      <c r="B586" s="41"/>
      <c r="C586" s="19" t="s">
        <v>8</v>
      </c>
      <c r="D586" s="8" t="s">
        <v>1384</v>
      </c>
      <c r="E586" s="8">
        <f>VLOOKUP(F586,'Données Registre P-38'!$A$2:$B$19,2,0)</f>
        <v>2</v>
      </c>
      <c r="F586" s="9" t="s">
        <v>11</v>
      </c>
      <c r="G586" s="10">
        <v>43791</v>
      </c>
      <c r="H586" s="38">
        <f>IF(G586&lt;&gt;"",G586,"")</f>
        <v>43791</v>
      </c>
      <c r="I586" s="30" t="s">
        <v>1385</v>
      </c>
      <c r="J586" s="9"/>
      <c r="K586" s="9" t="s">
        <v>44</v>
      </c>
      <c r="L586" s="9" t="s">
        <v>29</v>
      </c>
      <c r="M586" s="9"/>
      <c r="N586" s="9" t="s">
        <v>41</v>
      </c>
      <c r="O586" s="17">
        <v>29</v>
      </c>
      <c r="P586" s="27"/>
    </row>
    <row r="587" spans="1:16" s="2" customFormat="1" ht="24.95" customHeight="1" x14ac:dyDescent="0.25">
      <c r="A587" s="13" t="s">
        <v>38</v>
      </c>
      <c r="B587" s="41"/>
      <c r="C587" s="19" t="s">
        <v>8</v>
      </c>
      <c r="D587" s="8" t="s">
        <v>1112</v>
      </c>
      <c r="E587" s="8">
        <f>VLOOKUP(F587,'Données Registre P-38'!$A$2:$B$19,2,0)</f>
        <v>2</v>
      </c>
      <c r="F587" s="9" t="s">
        <v>11</v>
      </c>
      <c r="G587" s="10">
        <v>43713</v>
      </c>
      <c r="H587" s="38">
        <f>IF(G587&lt;&gt;"",G587,"")</f>
        <v>43713</v>
      </c>
      <c r="I587" s="30" t="s">
        <v>1113</v>
      </c>
      <c r="J587" s="9"/>
      <c r="K587" s="9" t="s">
        <v>44</v>
      </c>
      <c r="L587" s="9" t="s">
        <v>29</v>
      </c>
      <c r="M587" s="9">
        <v>36</v>
      </c>
      <c r="N587" s="9" t="s">
        <v>41</v>
      </c>
      <c r="O587" s="17">
        <v>35</v>
      </c>
      <c r="P587" s="27"/>
    </row>
    <row r="588" spans="1:16" s="2" customFormat="1" ht="24.95" customHeight="1" x14ac:dyDescent="0.25">
      <c r="A588" s="13" t="s">
        <v>38</v>
      </c>
      <c r="B588" s="41"/>
      <c r="C588" s="19" t="s">
        <v>8</v>
      </c>
      <c r="D588" s="8" t="s">
        <v>997</v>
      </c>
      <c r="E588" s="8">
        <f>VLOOKUP(F588,'Données Registre P-38'!$A$2:$B$19,2,0)</f>
        <v>2</v>
      </c>
      <c r="F588" s="9" t="s">
        <v>11</v>
      </c>
      <c r="G588" s="10">
        <v>43688</v>
      </c>
      <c r="H588" s="38">
        <f>IF(G588&lt;&gt;"",G588,"")</f>
        <v>43688</v>
      </c>
      <c r="I588" s="30" t="s">
        <v>998</v>
      </c>
      <c r="J588" s="9"/>
      <c r="K588" s="9" t="s">
        <v>32</v>
      </c>
      <c r="L588" s="9" t="s">
        <v>29</v>
      </c>
      <c r="M588" s="9">
        <v>15</v>
      </c>
      <c r="N588" s="9" t="s">
        <v>41</v>
      </c>
      <c r="O588" s="17">
        <v>17</v>
      </c>
      <c r="P588" s="27"/>
    </row>
    <row r="589" spans="1:16" s="2" customFormat="1" ht="24.95" customHeight="1" x14ac:dyDescent="0.25">
      <c r="A589" s="13" t="s">
        <v>38</v>
      </c>
      <c r="B589" s="41"/>
      <c r="C589" s="19" t="s">
        <v>8</v>
      </c>
      <c r="D589" s="8" t="s">
        <v>940</v>
      </c>
      <c r="E589" s="8">
        <f>VLOOKUP(F589,'Données Registre P-38'!$A$2:$B$19,2,0)</f>
        <v>2</v>
      </c>
      <c r="F589" s="9" t="s">
        <v>11</v>
      </c>
      <c r="G589" s="10">
        <v>43675</v>
      </c>
      <c r="H589" s="38">
        <f>IF(G589&lt;&gt;"",G589,"")</f>
        <v>43675</v>
      </c>
      <c r="I589" s="30" t="s">
        <v>941</v>
      </c>
      <c r="J589" s="9" t="s">
        <v>28</v>
      </c>
      <c r="K589" s="9" t="s">
        <v>32</v>
      </c>
      <c r="L589" s="9" t="s">
        <v>29</v>
      </c>
      <c r="M589" s="9">
        <v>30</v>
      </c>
      <c r="N589" s="9" t="s">
        <v>42</v>
      </c>
      <c r="O589" s="17">
        <v>16</v>
      </c>
      <c r="P589" s="27"/>
    </row>
    <row r="590" spans="1:16" s="2" customFormat="1" ht="24.95" customHeight="1" x14ac:dyDescent="0.25">
      <c r="A590" s="13" t="s">
        <v>38</v>
      </c>
      <c r="B590" s="41"/>
      <c r="C590" s="19" t="s">
        <v>8</v>
      </c>
      <c r="D590" s="8" t="s">
        <v>931</v>
      </c>
      <c r="E590" s="8">
        <f>VLOOKUP(F590,'Données Registre P-38'!$A$2:$B$19,2,0)</f>
        <v>2</v>
      </c>
      <c r="F590" s="9" t="s">
        <v>11</v>
      </c>
      <c r="G590" s="10">
        <v>43673</v>
      </c>
      <c r="H590" s="38">
        <f>IF(G590&lt;&gt;"",G590,"")</f>
        <v>43673</v>
      </c>
      <c r="I590" s="30" t="s">
        <v>932</v>
      </c>
      <c r="J590" s="9"/>
      <c r="K590" s="9" t="s">
        <v>37</v>
      </c>
      <c r="L590" s="9" t="s">
        <v>30</v>
      </c>
      <c r="M590" s="9"/>
      <c r="N590" s="9" t="s">
        <v>42</v>
      </c>
      <c r="O590" s="17">
        <v>36</v>
      </c>
      <c r="P590" s="27"/>
    </row>
    <row r="591" spans="1:16" s="2" customFormat="1" ht="24.95" customHeight="1" x14ac:dyDescent="0.25">
      <c r="A591" s="13" t="s">
        <v>38</v>
      </c>
      <c r="B591" s="41"/>
      <c r="C591" s="19" t="s">
        <v>8</v>
      </c>
      <c r="D591" s="8" t="s">
        <v>905</v>
      </c>
      <c r="E591" s="8">
        <f>VLOOKUP(F591,'Données Registre P-38'!$A$2:$B$19,2,0)</f>
        <v>2</v>
      </c>
      <c r="F591" s="9" t="s">
        <v>11</v>
      </c>
      <c r="G591" s="10">
        <v>43668</v>
      </c>
      <c r="H591" s="38">
        <f>IF(G591&lt;&gt;"",G591,"")</f>
        <v>43668</v>
      </c>
      <c r="I591" s="30" t="s">
        <v>906</v>
      </c>
      <c r="J591" s="9"/>
      <c r="K591" s="9" t="s">
        <v>32</v>
      </c>
      <c r="L591" s="9" t="s">
        <v>29</v>
      </c>
      <c r="M591" s="9">
        <v>27</v>
      </c>
      <c r="N591" s="9" t="s">
        <v>42</v>
      </c>
      <c r="O591" s="17">
        <v>13</v>
      </c>
      <c r="P591" s="27"/>
    </row>
    <row r="592" spans="1:16" s="2" customFormat="1" ht="24.95" customHeight="1" x14ac:dyDescent="0.25">
      <c r="A592" s="13" t="s">
        <v>38</v>
      </c>
      <c r="B592" s="41"/>
      <c r="C592" s="19" t="s">
        <v>8</v>
      </c>
      <c r="D592" s="8" t="s">
        <v>762</v>
      </c>
      <c r="E592" s="8">
        <f>VLOOKUP(F592,'Données Registre P-38'!$A$2:$B$19,2,0)</f>
        <v>2</v>
      </c>
      <c r="F592" s="9" t="s">
        <v>11</v>
      </c>
      <c r="G592" s="10">
        <v>43639</v>
      </c>
      <c r="H592" s="38">
        <f>IF(G592&lt;&gt;"",G592,"")</f>
        <v>43639</v>
      </c>
      <c r="I592" s="30" t="s">
        <v>763</v>
      </c>
      <c r="J592" s="9"/>
      <c r="K592" s="9" t="s">
        <v>32</v>
      </c>
      <c r="L592" s="9" t="s">
        <v>29</v>
      </c>
      <c r="M592" s="9">
        <v>60</v>
      </c>
      <c r="N592" s="9" t="s">
        <v>41</v>
      </c>
      <c r="O592" s="17">
        <v>32</v>
      </c>
      <c r="P592" s="27"/>
    </row>
    <row r="593" spans="1:16" s="2" customFormat="1" ht="24.95" customHeight="1" x14ac:dyDescent="0.25">
      <c r="A593" s="13" t="s">
        <v>38</v>
      </c>
      <c r="B593" s="41"/>
      <c r="C593" s="19" t="s">
        <v>8</v>
      </c>
      <c r="D593" s="8" t="s">
        <v>757</v>
      </c>
      <c r="E593" s="8">
        <f>VLOOKUP(F593,'Données Registre P-38'!$A$2:$B$19,2,0)</f>
        <v>2</v>
      </c>
      <c r="F593" s="9" t="s">
        <v>11</v>
      </c>
      <c r="G593" s="10">
        <v>43638</v>
      </c>
      <c r="H593" s="38">
        <f>IF(G593&lt;&gt;"",G593,"")</f>
        <v>43638</v>
      </c>
      <c r="I593" s="30" t="s">
        <v>758</v>
      </c>
      <c r="J593" s="9"/>
      <c r="K593" s="9" t="s">
        <v>32</v>
      </c>
      <c r="L593" s="9" t="s">
        <v>29</v>
      </c>
      <c r="M593" s="9">
        <v>40</v>
      </c>
      <c r="N593" s="9" t="s">
        <v>42</v>
      </c>
      <c r="O593" s="17">
        <v>55</v>
      </c>
      <c r="P593" s="27"/>
    </row>
    <row r="594" spans="1:16" s="2" customFormat="1" ht="24.95" customHeight="1" x14ac:dyDescent="0.25">
      <c r="A594" s="13" t="s">
        <v>38</v>
      </c>
      <c r="B594" s="41"/>
      <c r="C594" s="19" t="s">
        <v>8</v>
      </c>
      <c r="D594" s="8" t="s">
        <v>613</v>
      </c>
      <c r="E594" s="8">
        <f>VLOOKUP(F594,'Données Registre P-38'!$A$2:$B$19,2,0)</f>
        <v>2</v>
      </c>
      <c r="F594" s="9" t="s">
        <v>11</v>
      </c>
      <c r="G594" s="10">
        <v>43604</v>
      </c>
      <c r="H594" s="38">
        <f>IF(G594&lt;&gt;"",G594,"")</f>
        <v>43604</v>
      </c>
      <c r="I594" s="30" t="s">
        <v>615</v>
      </c>
      <c r="J594" s="9"/>
      <c r="K594" s="9" t="s">
        <v>32</v>
      </c>
      <c r="L594" s="9" t="s">
        <v>29</v>
      </c>
      <c r="M594" s="9">
        <v>52</v>
      </c>
      <c r="N594" s="9" t="s">
        <v>42</v>
      </c>
      <c r="O594" s="17">
        <v>36</v>
      </c>
      <c r="P594" s="27"/>
    </row>
    <row r="595" spans="1:16" s="2" customFormat="1" ht="24.95" customHeight="1" x14ac:dyDescent="0.25">
      <c r="A595" s="13" t="s">
        <v>38</v>
      </c>
      <c r="B595" s="41"/>
      <c r="C595" s="19" t="s">
        <v>8</v>
      </c>
      <c r="D595" s="8" t="s">
        <v>549</v>
      </c>
      <c r="E595" s="8">
        <f>VLOOKUP(F595,'Données Registre P-38'!$A$2:$B$19,2,0)</f>
        <v>2</v>
      </c>
      <c r="F595" s="9" t="s">
        <v>11</v>
      </c>
      <c r="G595" s="10">
        <v>43592</v>
      </c>
      <c r="H595" s="38">
        <f>IF(G595&lt;&gt;"",G595,"")</f>
        <v>43592</v>
      </c>
      <c r="I595" s="30" t="s">
        <v>96</v>
      </c>
      <c r="J595" s="9"/>
      <c r="K595" s="9" t="s">
        <v>32</v>
      </c>
      <c r="L595" s="9" t="s">
        <v>29</v>
      </c>
      <c r="M595" s="9">
        <v>20</v>
      </c>
      <c r="N595" s="9" t="s">
        <v>42</v>
      </c>
      <c r="O595" s="17">
        <v>57</v>
      </c>
      <c r="P595" s="27"/>
    </row>
    <row r="596" spans="1:16" s="2" customFormat="1" ht="24.95" customHeight="1" x14ac:dyDescent="0.25">
      <c r="A596" s="13" t="s">
        <v>38</v>
      </c>
      <c r="B596" s="41"/>
      <c r="C596" s="19" t="s">
        <v>8</v>
      </c>
      <c r="D596" s="8" t="s">
        <v>533</v>
      </c>
      <c r="E596" s="8">
        <f>VLOOKUP(F596,'Données Registre P-38'!$A$2:$B$19,2,0)</f>
        <v>2</v>
      </c>
      <c r="F596" s="9" t="s">
        <v>11</v>
      </c>
      <c r="G596" s="10">
        <v>43585</v>
      </c>
      <c r="H596" s="38">
        <f>IF(G596&lt;&gt;"",G596,"")</f>
        <v>43585</v>
      </c>
      <c r="I596" s="30" t="s">
        <v>200</v>
      </c>
      <c r="J596" s="9"/>
      <c r="K596" s="9" t="s">
        <v>32</v>
      </c>
      <c r="L596" s="9" t="s">
        <v>29</v>
      </c>
      <c r="M596" s="9">
        <v>60</v>
      </c>
      <c r="N596" s="9" t="s">
        <v>367</v>
      </c>
      <c r="O596" s="17">
        <v>57</v>
      </c>
      <c r="P596" s="27"/>
    </row>
    <row r="597" spans="1:16" s="2" customFormat="1" ht="24.95" customHeight="1" x14ac:dyDescent="0.25">
      <c r="A597" s="13" t="s">
        <v>38</v>
      </c>
      <c r="B597" s="41"/>
      <c r="C597" s="19" t="s">
        <v>8</v>
      </c>
      <c r="D597" s="8" t="s">
        <v>387</v>
      </c>
      <c r="E597" s="8">
        <f>VLOOKUP(F597,'Données Registre P-38'!$A$2:$B$19,2,0)</f>
        <v>2</v>
      </c>
      <c r="F597" s="9" t="s">
        <v>11</v>
      </c>
      <c r="G597" s="10">
        <v>43562</v>
      </c>
      <c r="H597" s="38">
        <f>IF(G597&lt;&gt;"",G597,"")</f>
        <v>43562</v>
      </c>
      <c r="I597" s="30"/>
      <c r="J597" s="9"/>
      <c r="K597" s="9" t="s">
        <v>32</v>
      </c>
      <c r="L597" s="9" t="s">
        <v>29</v>
      </c>
      <c r="M597" s="9"/>
      <c r="N597" s="9" t="s">
        <v>367</v>
      </c>
      <c r="O597" s="17">
        <v>55</v>
      </c>
      <c r="P597" s="27"/>
    </row>
    <row r="598" spans="1:16" s="2" customFormat="1" ht="24.95" customHeight="1" x14ac:dyDescent="0.25">
      <c r="A598" s="13" t="s">
        <v>38</v>
      </c>
      <c r="B598" s="41"/>
      <c r="C598" s="19" t="s">
        <v>8</v>
      </c>
      <c r="D598" s="22" t="s">
        <v>360</v>
      </c>
      <c r="E598" s="8">
        <f>VLOOKUP(F598,'Données Registre P-38'!$A$2:$B$19,2,0)</f>
        <v>2</v>
      </c>
      <c r="F598" s="9" t="s">
        <v>11</v>
      </c>
      <c r="G598" s="10">
        <v>43549</v>
      </c>
      <c r="H598" s="38">
        <f>IF(G598&lt;&gt;"",G598,"")</f>
        <v>43549</v>
      </c>
      <c r="I598" s="30" t="s">
        <v>361</v>
      </c>
      <c r="J598" s="9"/>
      <c r="K598" s="9" t="s">
        <v>33</v>
      </c>
      <c r="L598" s="9" t="s">
        <v>29</v>
      </c>
      <c r="M598" s="9">
        <v>30</v>
      </c>
      <c r="N598" s="9" t="s">
        <v>41</v>
      </c>
      <c r="O598" s="17">
        <v>28</v>
      </c>
      <c r="P598" s="27"/>
    </row>
    <row r="599" spans="1:16" s="2" customFormat="1" ht="24.95" customHeight="1" x14ac:dyDescent="0.25">
      <c r="A599" s="13" t="s">
        <v>38</v>
      </c>
      <c r="B599" s="41"/>
      <c r="C599" s="19" t="s">
        <v>8</v>
      </c>
      <c r="D599" s="8" t="s">
        <v>337</v>
      </c>
      <c r="E599" s="8">
        <f>VLOOKUP(F599,'Données Registre P-38'!$A$2:$B$19,2,0)</f>
        <v>2</v>
      </c>
      <c r="F599" s="9" t="s">
        <v>11</v>
      </c>
      <c r="G599" s="10">
        <v>43546</v>
      </c>
      <c r="H599" s="38">
        <f>IF(G599&lt;&gt;"",G599,"")</f>
        <v>43546</v>
      </c>
      <c r="I599" s="30" t="s">
        <v>197</v>
      </c>
      <c r="J599" s="9"/>
      <c r="K599" s="9" t="s">
        <v>44</v>
      </c>
      <c r="L599" s="9" t="s">
        <v>29</v>
      </c>
      <c r="M599" s="9">
        <v>60</v>
      </c>
      <c r="N599" s="9" t="s">
        <v>41</v>
      </c>
      <c r="O599" s="17">
        <v>59</v>
      </c>
      <c r="P599" s="27"/>
    </row>
    <row r="600" spans="1:16" s="2" customFormat="1" ht="24.95" customHeight="1" x14ac:dyDescent="0.25">
      <c r="A600" s="13" t="s">
        <v>38</v>
      </c>
      <c r="B600" s="41"/>
      <c r="C600" s="19" t="s">
        <v>8</v>
      </c>
      <c r="D600" s="8" t="s">
        <v>282</v>
      </c>
      <c r="E600" s="8">
        <f>VLOOKUP(F600,'Données Registre P-38'!$A$2:$B$19,2,0)</f>
        <v>2</v>
      </c>
      <c r="F600" s="9" t="s">
        <v>11</v>
      </c>
      <c r="G600" s="10">
        <v>43533</v>
      </c>
      <c r="H600" s="38">
        <f>IF(G600&lt;&gt;"",G600,"")</f>
        <v>43533</v>
      </c>
      <c r="I600" s="30" t="s">
        <v>283</v>
      </c>
      <c r="J600" s="9"/>
      <c r="K600" s="9" t="s">
        <v>32</v>
      </c>
      <c r="L600" s="9" t="s">
        <v>29</v>
      </c>
      <c r="M600" s="9">
        <v>28</v>
      </c>
      <c r="N600" s="9" t="s">
        <v>41</v>
      </c>
      <c r="O600" s="17">
        <v>18</v>
      </c>
      <c r="P600" s="27"/>
    </row>
    <row r="601" spans="1:16" s="2" customFormat="1" ht="24.95" customHeight="1" x14ac:dyDescent="0.25">
      <c r="A601" s="13" t="s">
        <v>38</v>
      </c>
      <c r="B601" s="41"/>
      <c r="C601" s="19" t="s">
        <v>8</v>
      </c>
      <c r="D601" s="8" t="s">
        <v>195</v>
      </c>
      <c r="E601" s="8">
        <f>VLOOKUP(F601,'Données Registre P-38'!$A$2:$B$19,2,0)</f>
        <v>2</v>
      </c>
      <c r="F601" s="9" t="s">
        <v>11</v>
      </c>
      <c r="G601" s="10">
        <v>43523</v>
      </c>
      <c r="H601" s="38">
        <f>IF(G601&lt;&gt;"",G601,"")</f>
        <v>43523</v>
      </c>
      <c r="I601" s="30" t="s">
        <v>196</v>
      </c>
      <c r="J601" s="9"/>
      <c r="K601" s="9" t="s">
        <v>32</v>
      </c>
      <c r="L601" s="9" t="s">
        <v>29</v>
      </c>
      <c r="M601" s="9">
        <v>115</v>
      </c>
      <c r="N601" s="9" t="s">
        <v>41</v>
      </c>
      <c r="O601" s="17">
        <v>38</v>
      </c>
      <c r="P601" s="27"/>
    </row>
    <row r="602" spans="1:16" s="2" customFormat="1" ht="24.95" customHeight="1" x14ac:dyDescent="0.25">
      <c r="A602" s="13" t="s">
        <v>38</v>
      </c>
      <c r="B602" s="41"/>
      <c r="C602" s="19" t="s">
        <v>8</v>
      </c>
      <c r="D602" s="8" t="s">
        <v>98</v>
      </c>
      <c r="E602" s="8">
        <f>VLOOKUP(F602,'Données Registre P-38'!$A$2:$B$19,2,0)</f>
        <v>2</v>
      </c>
      <c r="F602" s="9" t="s">
        <v>11</v>
      </c>
      <c r="G602" s="10">
        <v>43480</v>
      </c>
      <c r="H602" s="38">
        <f>IF(G602&lt;&gt;"",G602,"")</f>
        <v>43480</v>
      </c>
      <c r="I602" s="30" t="s">
        <v>99</v>
      </c>
      <c r="J602" s="9"/>
      <c r="K602" s="9" t="s">
        <v>32</v>
      </c>
      <c r="L602" s="9" t="s">
        <v>29</v>
      </c>
      <c r="M602" s="9" t="s">
        <v>100</v>
      </c>
      <c r="N602" s="9" t="s">
        <v>42</v>
      </c>
      <c r="O602" s="17">
        <v>11</v>
      </c>
      <c r="P602" s="27"/>
    </row>
    <row r="603" spans="1:16" s="2" customFormat="1" ht="24.95" customHeight="1" x14ac:dyDescent="0.25">
      <c r="A603" s="13" t="s">
        <v>38</v>
      </c>
      <c r="B603" s="41"/>
      <c r="C603" s="19" t="s">
        <v>8</v>
      </c>
      <c r="D603" s="8" t="s">
        <v>58</v>
      </c>
      <c r="E603" s="8">
        <f>VLOOKUP(F603,'Données Registre P-38'!$A$2:$B$19,2,0)</f>
        <v>2</v>
      </c>
      <c r="F603" s="9" t="s">
        <v>11</v>
      </c>
      <c r="G603" s="10">
        <v>43470</v>
      </c>
      <c r="H603" s="38">
        <f>IF(G603&lt;&gt;"",G603,"")</f>
        <v>43470</v>
      </c>
      <c r="I603" s="30" t="s">
        <v>59</v>
      </c>
      <c r="J603" s="9"/>
      <c r="K603" s="9" t="s">
        <v>32</v>
      </c>
      <c r="L603" s="9" t="s">
        <v>29</v>
      </c>
      <c r="M603" s="9" t="s">
        <v>60</v>
      </c>
      <c r="N603" s="9" t="s">
        <v>42</v>
      </c>
      <c r="O603" s="17">
        <v>54</v>
      </c>
      <c r="P603" s="27"/>
    </row>
    <row r="604" spans="1:16" s="2" customFormat="1" ht="24.95" customHeight="1" x14ac:dyDescent="0.25">
      <c r="A604" s="13" t="s">
        <v>38</v>
      </c>
      <c r="B604" s="41"/>
      <c r="C604" s="19" t="s">
        <v>8</v>
      </c>
      <c r="D604" s="8" t="s">
        <v>1525</v>
      </c>
      <c r="E604" s="8">
        <f>VLOOKUP(F604,'Données Registre P-38'!$A$2:$B$19,2,0)</f>
        <v>2</v>
      </c>
      <c r="F604" s="9" t="s">
        <v>12</v>
      </c>
      <c r="G604" s="10">
        <v>43830</v>
      </c>
      <c r="H604" s="38">
        <f>IF(G604&lt;&gt;"",G604,"")</f>
        <v>43830</v>
      </c>
      <c r="I604" s="30" t="s">
        <v>1526</v>
      </c>
      <c r="J604" s="9" t="s">
        <v>112</v>
      </c>
      <c r="K604" s="9" t="s">
        <v>37</v>
      </c>
      <c r="L604" s="9" t="s">
        <v>30</v>
      </c>
      <c r="M604" s="9"/>
      <c r="N604" s="9" t="s">
        <v>42</v>
      </c>
      <c r="O604" s="17">
        <v>59</v>
      </c>
      <c r="P604" s="27"/>
    </row>
    <row r="605" spans="1:16" s="2" customFormat="1" ht="24.95" customHeight="1" x14ac:dyDescent="0.25">
      <c r="A605" s="13" t="s">
        <v>38</v>
      </c>
      <c r="B605" s="41"/>
      <c r="C605" s="19" t="s">
        <v>8</v>
      </c>
      <c r="D605" s="8" t="s">
        <v>1521</v>
      </c>
      <c r="E605" s="8">
        <f>VLOOKUP(F605,'Données Registre P-38'!$A$2:$B$19,2,0)</f>
        <v>2</v>
      </c>
      <c r="F605" s="9" t="s">
        <v>12</v>
      </c>
      <c r="G605" s="10">
        <v>43829</v>
      </c>
      <c r="H605" s="38">
        <f>IF(G605&lt;&gt;"",G605,"")</f>
        <v>43829</v>
      </c>
      <c r="I605" s="30" t="s">
        <v>1522</v>
      </c>
      <c r="J605" s="9" t="s">
        <v>112</v>
      </c>
      <c r="K605" s="9" t="s">
        <v>32</v>
      </c>
      <c r="L605" s="9" t="s">
        <v>29</v>
      </c>
      <c r="M605" s="9">
        <v>17</v>
      </c>
      <c r="N605" s="9" t="s">
        <v>42</v>
      </c>
      <c r="O605" s="17">
        <v>22</v>
      </c>
      <c r="P605" s="27"/>
    </row>
    <row r="606" spans="1:16" s="2" customFormat="1" ht="24.95" customHeight="1" x14ac:dyDescent="0.25">
      <c r="A606" s="13" t="s">
        <v>38</v>
      </c>
      <c r="B606" s="41"/>
      <c r="C606" s="19" t="s">
        <v>8</v>
      </c>
      <c r="D606" s="8" t="s">
        <v>1519</v>
      </c>
      <c r="E606" s="8">
        <f>VLOOKUP(F606,'Données Registre P-38'!$A$2:$B$19,2,0)</f>
        <v>2</v>
      </c>
      <c r="F606" s="9" t="s">
        <v>12</v>
      </c>
      <c r="G606" s="10">
        <v>43829</v>
      </c>
      <c r="H606" s="38">
        <f>IF(G606&lt;&gt;"",G606,"")</f>
        <v>43829</v>
      </c>
      <c r="I606" s="30" t="s">
        <v>246</v>
      </c>
      <c r="J606" s="9" t="s">
        <v>112</v>
      </c>
      <c r="K606" s="9" t="s">
        <v>36</v>
      </c>
      <c r="L606" s="9" t="s">
        <v>30</v>
      </c>
      <c r="M606" s="9"/>
      <c r="N606" s="9" t="s">
        <v>41</v>
      </c>
      <c r="O606" s="17">
        <v>21</v>
      </c>
      <c r="P606" s="27"/>
    </row>
    <row r="607" spans="1:16" s="2" customFormat="1" ht="24.95" customHeight="1" x14ac:dyDescent="0.25">
      <c r="A607" s="13" t="s">
        <v>38</v>
      </c>
      <c r="B607" s="41"/>
      <c r="C607" s="19" t="s">
        <v>8</v>
      </c>
      <c r="D607" s="8" t="s">
        <v>1509</v>
      </c>
      <c r="E607" s="8">
        <f>VLOOKUP(F607,'Données Registre P-38'!$A$2:$B$19,2,0)</f>
        <v>2</v>
      </c>
      <c r="F607" s="9" t="s">
        <v>12</v>
      </c>
      <c r="G607" s="10">
        <v>43824</v>
      </c>
      <c r="H607" s="38">
        <f>IF(G607&lt;&gt;"",G607,"")</f>
        <v>43824</v>
      </c>
      <c r="I607" s="30" t="s">
        <v>324</v>
      </c>
      <c r="J607" s="9" t="s">
        <v>112</v>
      </c>
      <c r="K607" s="9" t="s">
        <v>32</v>
      </c>
      <c r="L607" s="9" t="s">
        <v>29</v>
      </c>
      <c r="M607" s="9"/>
      <c r="N607" s="9" t="s">
        <v>41</v>
      </c>
      <c r="O607" s="17">
        <v>21</v>
      </c>
      <c r="P607" s="27"/>
    </row>
    <row r="608" spans="1:16" s="2" customFormat="1" ht="24.95" customHeight="1" x14ac:dyDescent="0.25">
      <c r="A608" s="13" t="s">
        <v>38</v>
      </c>
      <c r="B608" s="41"/>
      <c r="C608" s="19" t="s">
        <v>8</v>
      </c>
      <c r="D608" s="8" t="s">
        <v>1490</v>
      </c>
      <c r="E608" s="8">
        <f>VLOOKUP(F608,'Données Registre P-38'!$A$2:$B$19,2,0)</f>
        <v>2</v>
      </c>
      <c r="F608" s="9" t="s">
        <v>12</v>
      </c>
      <c r="G608" s="10">
        <v>43817</v>
      </c>
      <c r="H608" s="38">
        <f>IF(G608&lt;&gt;"",G608,"")</f>
        <v>43817</v>
      </c>
      <c r="I608" s="30" t="s">
        <v>92</v>
      </c>
      <c r="J608" s="9"/>
      <c r="K608" s="9" t="s">
        <v>32</v>
      </c>
      <c r="L608" s="9" t="s">
        <v>29</v>
      </c>
      <c r="M608" s="9">
        <v>35</v>
      </c>
      <c r="N608" s="9" t="s">
        <v>42</v>
      </c>
      <c r="O608" s="17">
        <v>48</v>
      </c>
      <c r="P608" s="27"/>
    </row>
    <row r="609" spans="1:16" s="2" customFormat="1" ht="24.95" customHeight="1" x14ac:dyDescent="0.25">
      <c r="A609" s="13" t="s">
        <v>38</v>
      </c>
      <c r="B609" s="41"/>
      <c r="C609" s="19" t="s">
        <v>8</v>
      </c>
      <c r="D609" s="8" t="s">
        <v>1463</v>
      </c>
      <c r="E609" s="8">
        <f>VLOOKUP(F609,'Données Registre P-38'!$A$2:$B$19,2,0)</f>
        <v>2</v>
      </c>
      <c r="F609" s="9" t="s">
        <v>12</v>
      </c>
      <c r="G609" s="10">
        <v>43809</v>
      </c>
      <c r="H609" s="38">
        <f>IF(G609&lt;&gt;"",G609,"")</f>
        <v>43809</v>
      </c>
      <c r="I609" s="30" t="s">
        <v>597</v>
      </c>
      <c r="J609" s="9" t="s">
        <v>112</v>
      </c>
      <c r="K609" s="9" t="s">
        <v>37</v>
      </c>
      <c r="L609" s="9" t="s">
        <v>30</v>
      </c>
      <c r="M609" s="9" t="s">
        <v>694</v>
      </c>
      <c r="N609" s="9" t="s">
        <v>41</v>
      </c>
      <c r="O609" s="17">
        <v>29</v>
      </c>
      <c r="P609" s="27"/>
    </row>
    <row r="610" spans="1:16" s="2" customFormat="1" ht="24.95" customHeight="1" x14ac:dyDescent="0.25">
      <c r="A610" s="13" t="s">
        <v>38</v>
      </c>
      <c r="B610" s="41"/>
      <c r="C610" s="19" t="s">
        <v>8</v>
      </c>
      <c r="D610" s="8" t="s">
        <v>1448</v>
      </c>
      <c r="E610" s="8">
        <f>VLOOKUP(F610,'Données Registre P-38'!$A$2:$B$19,2,0)</f>
        <v>2</v>
      </c>
      <c r="F610" s="9" t="s">
        <v>12</v>
      </c>
      <c r="G610" s="10">
        <v>43806</v>
      </c>
      <c r="H610" s="38">
        <f>IF(G610&lt;&gt;"",G610,"")</f>
        <v>43806</v>
      </c>
      <c r="I610" s="30" t="s">
        <v>1449</v>
      </c>
      <c r="J610" s="9" t="s">
        <v>26</v>
      </c>
      <c r="K610" s="9" t="s">
        <v>36</v>
      </c>
      <c r="L610" s="9" t="s">
        <v>30</v>
      </c>
      <c r="M610" s="9"/>
      <c r="N610" s="9" t="s">
        <v>41</v>
      </c>
      <c r="O610" s="17">
        <v>28</v>
      </c>
      <c r="P610" s="27"/>
    </row>
    <row r="611" spans="1:16" s="2" customFormat="1" ht="24.95" customHeight="1" x14ac:dyDescent="0.25">
      <c r="A611" s="13" t="s">
        <v>38</v>
      </c>
      <c r="B611" s="41"/>
      <c r="C611" s="19" t="s">
        <v>8</v>
      </c>
      <c r="D611" s="8" t="s">
        <v>1430</v>
      </c>
      <c r="E611" s="8">
        <f>VLOOKUP(F611,'Données Registre P-38'!$A$2:$B$19,2,0)</f>
        <v>2</v>
      </c>
      <c r="F611" s="9" t="s">
        <v>12</v>
      </c>
      <c r="G611" s="10">
        <v>43802</v>
      </c>
      <c r="H611" s="38">
        <f>IF(G611&lt;&gt;"",G611,"")</f>
        <v>43802</v>
      </c>
      <c r="I611" s="30" t="s">
        <v>359</v>
      </c>
      <c r="J611" s="9" t="s">
        <v>28</v>
      </c>
      <c r="K611" s="9" t="s">
        <v>36</v>
      </c>
      <c r="L611" s="9" t="s">
        <v>30</v>
      </c>
      <c r="M611" s="9"/>
      <c r="N611" s="9" t="s">
        <v>41</v>
      </c>
      <c r="O611" s="17">
        <v>17</v>
      </c>
      <c r="P611" s="27"/>
    </row>
    <row r="612" spans="1:16" s="2" customFormat="1" ht="24.95" customHeight="1" x14ac:dyDescent="0.25">
      <c r="A612" s="13" t="s">
        <v>38</v>
      </c>
      <c r="B612" s="41"/>
      <c r="C612" s="19" t="s">
        <v>8</v>
      </c>
      <c r="D612" s="8" t="s">
        <v>1412</v>
      </c>
      <c r="E612" s="8">
        <f>VLOOKUP(F612,'Données Registre P-38'!$A$2:$B$19,2,0)</f>
        <v>2</v>
      </c>
      <c r="F612" s="9" t="s">
        <v>12</v>
      </c>
      <c r="G612" s="10">
        <v>43798</v>
      </c>
      <c r="H612" s="38">
        <f>IF(G612&lt;&gt;"",G612,"")</f>
        <v>43798</v>
      </c>
      <c r="I612" s="30" t="s">
        <v>1413</v>
      </c>
      <c r="J612" s="9" t="s">
        <v>112</v>
      </c>
      <c r="K612" s="9" t="s">
        <v>36</v>
      </c>
      <c r="L612" s="9" t="s">
        <v>30</v>
      </c>
      <c r="M612" s="9"/>
      <c r="N612" s="9" t="s">
        <v>41</v>
      </c>
      <c r="O612" s="17">
        <v>26</v>
      </c>
      <c r="P612" s="27"/>
    </row>
    <row r="613" spans="1:16" s="2" customFormat="1" ht="24.95" customHeight="1" x14ac:dyDescent="0.25">
      <c r="A613" s="13" t="s">
        <v>38</v>
      </c>
      <c r="B613" s="41"/>
      <c r="C613" s="19" t="s">
        <v>8</v>
      </c>
      <c r="D613" s="8" t="s">
        <v>1375</v>
      </c>
      <c r="E613" s="8">
        <f>VLOOKUP(F613,'Données Registre P-38'!$A$2:$B$19,2,0)</f>
        <v>2</v>
      </c>
      <c r="F613" s="9" t="s">
        <v>12</v>
      </c>
      <c r="G613" s="10">
        <v>43790</v>
      </c>
      <c r="H613" s="38">
        <f>IF(G613&lt;&gt;"",G613,"")</f>
        <v>43790</v>
      </c>
      <c r="I613" s="30" t="s">
        <v>1376</v>
      </c>
      <c r="J613" s="9" t="s">
        <v>112</v>
      </c>
      <c r="K613" s="9" t="s">
        <v>32</v>
      </c>
      <c r="L613" s="9" t="s">
        <v>29</v>
      </c>
      <c r="M613" s="9">
        <v>70</v>
      </c>
      <c r="N613" s="9" t="s">
        <v>42</v>
      </c>
      <c r="O613" s="17">
        <v>46</v>
      </c>
      <c r="P613" s="27"/>
    </row>
    <row r="614" spans="1:16" s="2" customFormat="1" ht="24.95" customHeight="1" x14ac:dyDescent="0.25">
      <c r="A614" s="13" t="s">
        <v>38</v>
      </c>
      <c r="B614" s="41"/>
      <c r="C614" s="19" t="s">
        <v>8</v>
      </c>
      <c r="D614" s="8" t="s">
        <v>1350</v>
      </c>
      <c r="E614" s="8">
        <f>VLOOKUP(F614,'Données Registre P-38'!$A$2:$B$19,2,0)</f>
        <v>2</v>
      </c>
      <c r="F614" s="9" t="s">
        <v>12</v>
      </c>
      <c r="G614" s="10">
        <v>43779</v>
      </c>
      <c r="H614" s="38">
        <f>IF(G614&lt;&gt;"",G614,"")</f>
        <v>43779</v>
      </c>
      <c r="I614" s="30" t="s">
        <v>1351</v>
      </c>
      <c r="J614" s="9" t="s">
        <v>112</v>
      </c>
      <c r="K614" s="9" t="s">
        <v>32</v>
      </c>
      <c r="L614" s="9" t="s">
        <v>29</v>
      </c>
      <c r="M614" s="9">
        <v>47</v>
      </c>
      <c r="N614" s="9" t="s">
        <v>41</v>
      </c>
      <c r="O614" s="17">
        <v>87</v>
      </c>
      <c r="P614" s="27"/>
    </row>
    <row r="615" spans="1:16" s="2" customFormat="1" ht="24.95" customHeight="1" x14ac:dyDescent="0.25">
      <c r="A615" s="13" t="s">
        <v>38</v>
      </c>
      <c r="B615" s="41"/>
      <c r="C615" s="19" t="s">
        <v>8</v>
      </c>
      <c r="D615" s="8" t="s">
        <v>1342</v>
      </c>
      <c r="E615" s="8">
        <f>VLOOKUP(F615,'Données Registre P-38'!$A$2:$B$19,2,0)</f>
        <v>2</v>
      </c>
      <c r="F615" s="9" t="s">
        <v>12</v>
      </c>
      <c r="G615" s="10">
        <v>43777</v>
      </c>
      <c r="H615" s="38">
        <f>IF(G615&lt;&gt;"",G615,"")</f>
        <v>43777</v>
      </c>
      <c r="I615" s="30" t="s">
        <v>1343</v>
      </c>
      <c r="J615" s="9" t="s">
        <v>112</v>
      </c>
      <c r="K615" s="9" t="s">
        <v>37</v>
      </c>
      <c r="L615" s="9" t="s">
        <v>30</v>
      </c>
      <c r="M615" s="9"/>
      <c r="N615" s="9" t="s">
        <v>42</v>
      </c>
      <c r="O615" s="17">
        <v>45</v>
      </c>
      <c r="P615" s="27"/>
    </row>
    <row r="616" spans="1:16" s="2" customFormat="1" ht="24.95" customHeight="1" x14ac:dyDescent="0.25">
      <c r="A616" s="13" t="s">
        <v>38</v>
      </c>
      <c r="B616" s="41"/>
      <c r="C616" s="19" t="s">
        <v>8</v>
      </c>
      <c r="D616" s="8" t="s">
        <v>1319</v>
      </c>
      <c r="E616" s="8">
        <f>VLOOKUP(F616,'Données Registre P-38'!$A$2:$B$19,2,0)</f>
        <v>2</v>
      </c>
      <c r="F616" s="9" t="s">
        <v>12</v>
      </c>
      <c r="G616" s="10">
        <v>43772</v>
      </c>
      <c r="H616" s="38">
        <f>IF(G616&lt;&gt;"",G616,"")</f>
        <v>43772</v>
      </c>
      <c r="I616" s="30" t="s">
        <v>922</v>
      </c>
      <c r="J616" s="9" t="s">
        <v>112</v>
      </c>
      <c r="K616" s="9" t="s">
        <v>35</v>
      </c>
      <c r="L616" s="9" t="s">
        <v>30</v>
      </c>
      <c r="M616" s="9"/>
      <c r="N616" s="9" t="s">
        <v>42</v>
      </c>
      <c r="O616" s="17">
        <v>35</v>
      </c>
      <c r="P616" s="27"/>
    </row>
    <row r="617" spans="1:16" s="2" customFormat="1" ht="24.95" customHeight="1" x14ac:dyDescent="0.25">
      <c r="A617" s="13" t="s">
        <v>38</v>
      </c>
      <c r="B617" s="41"/>
      <c r="C617" s="19" t="s">
        <v>8</v>
      </c>
      <c r="D617" s="8" t="s">
        <v>1313</v>
      </c>
      <c r="E617" s="8">
        <f>VLOOKUP(F617,'Données Registre P-38'!$A$2:$B$19,2,0)</f>
        <v>2</v>
      </c>
      <c r="F617" s="9" t="s">
        <v>12</v>
      </c>
      <c r="G617" s="10">
        <v>43771</v>
      </c>
      <c r="H617" s="38">
        <f>IF(G617&lt;&gt;"",G617,"")</f>
        <v>43771</v>
      </c>
      <c r="I617" s="30" t="s">
        <v>215</v>
      </c>
      <c r="J617" s="9" t="s">
        <v>28</v>
      </c>
      <c r="K617" s="9" t="s">
        <v>1314</v>
      </c>
      <c r="L617" s="9" t="s">
        <v>30</v>
      </c>
      <c r="M617" s="9"/>
      <c r="N617" s="9" t="s">
        <v>41</v>
      </c>
      <c r="O617" s="17">
        <v>9</v>
      </c>
      <c r="P617" s="27"/>
    </row>
    <row r="618" spans="1:16" s="2" customFormat="1" ht="24.95" customHeight="1" x14ac:dyDescent="0.25">
      <c r="A618" s="13" t="s">
        <v>38</v>
      </c>
      <c r="B618" s="41"/>
      <c r="C618" s="19" t="s">
        <v>8</v>
      </c>
      <c r="D618" s="8" t="s">
        <v>1296</v>
      </c>
      <c r="E618" s="8">
        <f>VLOOKUP(F618,'Données Registre P-38'!$A$2:$B$19,2,0)</f>
        <v>2</v>
      </c>
      <c r="F618" s="9" t="s">
        <v>12</v>
      </c>
      <c r="G618" s="10">
        <v>43765</v>
      </c>
      <c r="H618" s="38">
        <f>IF(G618&lt;&gt;"",G618,"")</f>
        <v>43765</v>
      </c>
      <c r="I618" s="30" t="s">
        <v>1297</v>
      </c>
      <c r="J618" s="9" t="s">
        <v>112</v>
      </c>
      <c r="K618" s="9" t="s">
        <v>36</v>
      </c>
      <c r="L618" s="9" t="s">
        <v>30</v>
      </c>
      <c r="M618" s="9"/>
      <c r="N618" s="9" t="s">
        <v>41</v>
      </c>
      <c r="O618" s="17">
        <v>29</v>
      </c>
      <c r="P618" s="27"/>
    </row>
    <row r="619" spans="1:16" s="2" customFormat="1" ht="24.95" customHeight="1" x14ac:dyDescent="0.25">
      <c r="A619" s="13" t="s">
        <v>38</v>
      </c>
      <c r="B619" s="41"/>
      <c r="C619" s="19" t="s">
        <v>8</v>
      </c>
      <c r="D619" s="8" t="s">
        <v>1259</v>
      </c>
      <c r="E619" s="8">
        <f>VLOOKUP(F619,'Données Registre P-38'!$A$2:$B$19,2,0)</f>
        <v>2</v>
      </c>
      <c r="F619" s="9" t="s">
        <v>12</v>
      </c>
      <c r="G619" s="10">
        <v>43754</v>
      </c>
      <c r="H619" s="38">
        <f>IF(G619&lt;&gt;"",G619,"")</f>
        <v>43754</v>
      </c>
      <c r="I619" s="30" t="s">
        <v>394</v>
      </c>
      <c r="J619" s="9" t="s">
        <v>112</v>
      </c>
      <c r="K619" s="9" t="s">
        <v>32</v>
      </c>
      <c r="L619" s="9" t="s">
        <v>29</v>
      </c>
      <c r="M619" s="9">
        <v>43</v>
      </c>
      <c r="N619" s="9" t="s">
        <v>41</v>
      </c>
      <c r="O619" s="17">
        <v>49</v>
      </c>
      <c r="P619" s="27"/>
    </row>
    <row r="620" spans="1:16" s="2" customFormat="1" ht="24.95" customHeight="1" x14ac:dyDescent="0.25">
      <c r="A620" s="13" t="s">
        <v>38</v>
      </c>
      <c r="B620" s="41"/>
      <c r="C620" s="19" t="s">
        <v>8</v>
      </c>
      <c r="D620" s="8" t="s">
        <v>1242</v>
      </c>
      <c r="E620" s="8">
        <f>VLOOKUP(F620,'Données Registre P-38'!$A$2:$B$19,2,0)</f>
        <v>2</v>
      </c>
      <c r="F620" s="9" t="s">
        <v>12</v>
      </c>
      <c r="G620" s="10">
        <v>43749</v>
      </c>
      <c r="H620" s="38">
        <f>IF(G620&lt;&gt;"",G620,"")</f>
        <v>43749</v>
      </c>
      <c r="I620" s="30" t="s">
        <v>1243</v>
      </c>
      <c r="J620" s="9" t="s">
        <v>112</v>
      </c>
      <c r="K620" s="9" t="s">
        <v>37</v>
      </c>
      <c r="L620" s="9" t="s">
        <v>30</v>
      </c>
      <c r="M620" s="9"/>
      <c r="N620" s="9" t="s">
        <v>41</v>
      </c>
      <c r="O620" s="17">
        <v>58</v>
      </c>
      <c r="P620" s="27"/>
    </row>
    <row r="621" spans="1:16" s="2" customFormat="1" ht="24.95" customHeight="1" x14ac:dyDescent="0.25">
      <c r="A621" s="13" t="s">
        <v>38</v>
      </c>
      <c r="B621" s="41"/>
      <c r="C621" s="19" t="s">
        <v>8</v>
      </c>
      <c r="D621" s="8" t="s">
        <v>1236</v>
      </c>
      <c r="E621" s="8">
        <f>VLOOKUP(F621,'Données Registre P-38'!$A$2:$B$19,2,0)</f>
        <v>2</v>
      </c>
      <c r="F621" s="9" t="s">
        <v>12</v>
      </c>
      <c r="G621" s="10">
        <v>43748</v>
      </c>
      <c r="H621" s="38">
        <f>IF(G621&lt;&gt;"",G621,"")</f>
        <v>43748</v>
      </c>
      <c r="I621" s="30" t="s">
        <v>569</v>
      </c>
      <c r="J621" s="9" t="s">
        <v>112</v>
      </c>
      <c r="K621" s="9" t="s">
        <v>36</v>
      </c>
      <c r="L621" s="9" t="s">
        <v>30</v>
      </c>
      <c r="M621" s="9"/>
      <c r="N621" s="9" t="s">
        <v>41</v>
      </c>
      <c r="O621" s="17">
        <v>33</v>
      </c>
      <c r="P621" s="27"/>
    </row>
    <row r="622" spans="1:16" s="2" customFormat="1" ht="24.95" customHeight="1" x14ac:dyDescent="0.25">
      <c r="A622" s="13" t="s">
        <v>38</v>
      </c>
      <c r="B622" s="41"/>
      <c r="C622" s="19" t="s">
        <v>8</v>
      </c>
      <c r="D622" s="8" t="s">
        <v>1228</v>
      </c>
      <c r="E622" s="8">
        <f>VLOOKUP(F622,'Données Registre P-38'!$A$2:$B$19,2,0)</f>
        <v>2</v>
      </c>
      <c r="F622" s="9" t="s">
        <v>12</v>
      </c>
      <c r="G622" s="10">
        <v>43744</v>
      </c>
      <c r="H622" s="38">
        <f>IF(G622&lt;&gt;"",G622,"")</f>
        <v>43744</v>
      </c>
      <c r="I622" s="30" t="s">
        <v>587</v>
      </c>
      <c r="J622" s="9"/>
      <c r="K622" s="9" t="s">
        <v>44</v>
      </c>
      <c r="L622" s="9" t="s">
        <v>29</v>
      </c>
      <c r="M622" s="9">
        <v>23</v>
      </c>
      <c r="N622" s="9" t="s">
        <v>42</v>
      </c>
      <c r="O622" s="17">
        <v>76</v>
      </c>
      <c r="P622" s="27"/>
    </row>
    <row r="623" spans="1:16" s="2" customFormat="1" ht="24.95" customHeight="1" x14ac:dyDescent="0.25">
      <c r="A623" s="13" t="s">
        <v>38</v>
      </c>
      <c r="B623" s="41"/>
      <c r="C623" s="19" t="s">
        <v>8</v>
      </c>
      <c r="D623" s="8" t="s">
        <v>1217</v>
      </c>
      <c r="E623" s="8">
        <f>VLOOKUP(F623,'Données Registre P-38'!$A$2:$B$19,2,0)</f>
        <v>2</v>
      </c>
      <c r="F623" s="9" t="s">
        <v>12</v>
      </c>
      <c r="G623" s="10">
        <v>43738</v>
      </c>
      <c r="H623" s="38">
        <f>IF(G623&lt;&gt;"",G623,"")</f>
        <v>43738</v>
      </c>
      <c r="I623" s="30" t="s">
        <v>628</v>
      </c>
      <c r="J623" s="9"/>
      <c r="K623" s="9" t="s">
        <v>33</v>
      </c>
      <c r="L623" s="9" t="s">
        <v>29</v>
      </c>
      <c r="M623" s="9"/>
      <c r="N623" s="9" t="s">
        <v>41</v>
      </c>
      <c r="O623" s="17">
        <v>18</v>
      </c>
      <c r="P623" s="27"/>
    </row>
    <row r="624" spans="1:16" s="2" customFormat="1" ht="24.95" customHeight="1" x14ac:dyDescent="0.25">
      <c r="A624" s="13" t="s">
        <v>38</v>
      </c>
      <c r="B624" s="41"/>
      <c r="C624" s="19" t="s">
        <v>8</v>
      </c>
      <c r="D624" s="8" t="s">
        <v>1153</v>
      </c>
      <c r="E624" s="8">
        <f>VLOOKUP(F624,'Données Registre P-38'!$A$2:$B$19,2,0)</f>
        <v>2</v>
      </c>
      <c r="F624" s="9" t="s">
        <v>12</v>
      </c>
      <c r="G624" s="10">
        <v>43722</v>
      </c>
      <c r="H624" s="38">
        <f>IF(G624&lt;&gt;"",G624,"")</f>
        <v>43722</v>
      </c>
      <c r="I624" s="30" t="s">
        <v>1154</v>
      </c>
      <c r="J624" s="9" t="s">
        <v>28</v>
      </c>
      <c r="K624" s="9" t="s">
        <v>36</v>
      </c>
      <c r="L624" s="9" t="s">
        <v>30</v>
      </c>
      <c r="M624" s="9"/>
      <c r="N624" s="9" t="s">
        <v>42</v>
      </c>
      <c r="O624" s="17">
        <v>16</v>
      </c>
      <c r="P624" s="27"/>
    </row>
    <row r="625" spans="1:16" s="2" customFormat="1" ht="24.95" customHeight="1" x14ac:dyDescent="0.25">
      <c r="A625" s="13" t="s">
        <v>38</v>
      </c>
      <c r="B625" s="41"/>
      <c r="C625" s="19" t="s">
        <v>8</v>
      </c>
      <c r="D625" s="8" t="s">
        <v>1150</v>
      </c>
      <c r="E625" s="8">
        <f>VLOOKUP(F625,'Données Registre P-38'!$A$2:$B$19,2,0)</f>
        <v>2</v>
      </c>
      <c r="F625" s="9" t="s">
        <v>12</v>
      </c>
      <c r="G625" s="10">
        <v>43721</v>
      </c>
      <c r="H625" s="38">
        <f>IF(G625&lt;&gt;"",G625,"")</f>
        <v>43721</v>
      </c>
      <c r="I625" s="30" t="s">
        <v>1151</v>
      </c>
      <c r="J625" s="9" t="s">
        <v>112</v>
      </c>
      <c r="K625" s="9" t="s">
        <v>36</v>
      </c>
      <c r="L625" s="9" t="s">
        <v>30</v>
      </c>
      <c r="M625" s="9"/>
      <c r="N625" s="9" t="s">
        <v>41</v>
      </c>
      <c r="O625" s="17">
        <v>33</v>
      </c>
      <c r="P625" s="27"/>
    </row>
    <row r="626" spans="1:16" s="2" customFormat="1" ht="24.95" customHeight="1" x14ac:dyDescent="0.25">
      <c r="A626" s="13" t="s">
        <v>38</v>
      </c>
      <c r="B626" s="41"/>
      <c r="C626" s="19" t="s">
        <v>8</v>
      </c>
      <c r="D626" s="8" t="s">
        <v>1185</v>
      </c>
      <c r="E626" s="8">
        <f>VLOOKUP(F626,'Données Registre P-38'!$A$2:$B$19,2,0)</f>
        <v>2</v>
      </c>
      <c r="F626" s="9" t="s">
        <v>12</v>
      </c>
      <c r="G626" s="10">
        <v>43719</v>
      </c>
      <c r="H626" s="38">
        <f>IF(G626&lt;&gt;"",G626,"")</f>
        <v>43719</v>
      </c>
      <c r="I626" s="30" t="s">
        <v>1186</v>
      </c>
      <c r="J626" s="9" t="s">
        <v>112</v>
      </c>
      <c r="K626" s="9" t="s">
        <v>36</v>
      </c>
      <c r="L626" s="9" t="s">
        <v>30</v>
      </c>
      <c r="M626" s="9"/>
      <c r="N626" s="9" t="s">
        <v>42</v>
      </c>
      <c r="O626" s="17">
        <v>43</v>
      </c>
      <c r="P626" s="27"/>
    </row>
    <row r="627" spans="1:16" s="2" customFormat="1" ht="24.95" customHeight="1" x14ac:dyDescent="0.25">
      <c r="A627" s="13" t="s">
        <v>38</v>
      </c>
      <c r="B627" s="41"/>
      <c r="C627" s="19" t="s">
        <v>8</v>
      </c>
      <c r="D627" s="8" t="s">
        <v>1120</v>
      </c>
      <c r="E627" s="8">
        <f>VLOOKUP(F627,'Données Registre P-38'!$A$2:$B$19,2,0)</f>
        <v>2</v>
      </c>
      <c r="F627" s="9" t="s">
        <v>12</v>
      </c>
      <c r="G627" s="10">
        <v>43714</v>
      </c>
      <c r="H627" s="38">
        <f>IF(G627&lt;&gt;"",G627,"")</f>
        <v>43714</v>
      </c>
      <c r="I627" s="30" t="s">
        <v>1121</v>
      </c>
      <c r="J627" s="9"/>
      <c r="K627" s="9" t="s">
        <v>35</v>
      </c>
      <c r="L627" s="9" t="s">
        <v>29</v>
      </c>
      <c r="M627" s="9">
        <v>44</v>
      </c>
      <c r="N627" s="9" t="s">
        <v>42</v>
      </c>
      <c r="O627" s="17">
        <v>89</v>
      </c>
      <c r="P627" s="27"/>
    </row>
    <row r="628" spans="1:16" s="2" customFormat="1" ht="24.95" customHeight="1" x14ac:dyDescent="0.25">
      <c r="A628" s="13" t="s">
        <v>38</v>
      </c>
      <c r="B628" s="41"/>
      <c r="C628" s="19" t="s">
        <v>8</v>
      </c>
      <c r="D628" s="8" t="s">
        <v>1079</v>
      </c>
      <c r="E628" s="8">
        <f>VLOOKUP(F628,'Données Registre P-38'!$A$2:$B$19,2,0)</f>
        <v>2</v>
      </c>
      <c r="F628" s="9" t="s">
        <v>12</v>
      </c>
      <c r="G628" s="10">
        <v>43705</v>
      </c>
      <c r="H628" s="38">
        <f>IF(G628&lt;&gt;"",G628,"")</f>
        <v>43705</v>
      </c>
      <c r="I628" s="30" t="s">
        <v>1080</v>
      </c>
      <c r="J628" s="9"/>
      <c r="K628" s="9" t="s">
        <v>32</v>
      </c>
      <c r="L628" s="9" t="s">
        <v>29</v>
      </c>
      <c r="M628" s="9">
        <v>20</v>
      </c>
      <c r="N628" s="9" t="s">
        <v>42</v>
      </c>
      <c r="O628" s="17">
        <v>57</v>
      </c>
      <c r="P628" s="27"/>
    </row>
    <row r="629" spans="1:16" s="2" customFormat="1" ht="24.95" customHeight="1" x14ac:dyDescent="0.25">
      <c r="A629" s="13" t="s">
        <v>38</v>
      </c>
      <c r="B629" s="41"/>
      <c r="C629" s="19" t="s">
        <v>8</v>
      </c>
      <c r="D629" s="8" t="s">
        <v>1069</v>
      </c>
      <c r="E629" s="8">
        <f>VLOOKUP(F629,'Données Registre P-38'!$A$2:$B$19,2,0)</f>
        <v>2</v>
      </c>
      <c r="F629" s="9" t="s">
        <v>12</v>
      </c>
      <c r="G629" s="10">
        <v>43703</v>
      </c>
      <c r="H629" s="38">
        <f>IF(G629&lt;&gt;"",G629,"")</f>
        <v>43703</v>
      </c>
      <c r="I629" s="30" t="s">
        <v>1070</v>
      </c>
      <c r="J629" s="9" t="s">
        <v>28</v>
      </c>
      <c r="K629" s="9" t="s">
        <v>37</v>
      </c>
      <c r="L629" s="9" t="s">
        <v>30</v>
      </c>
      <c r="M629" s="9"/>
      <c r="N629" s="9" t="s">
        <v>41</v>
      </c>
      <c r="O629" s="17">
        <v>15</v>
      </c>
      <c r="P629" s="27"/>
    </row>
    <row r="630" spans="1:16" s="2" customFormat="1" ht="24.95" customHeight="1" x14ac:dyDescent="0.25">
      <c r="A630" s="13" t="s">
        <v>38</v>
      </c>
      <c r="B630" s="41"/>
      <c r="C630" s="19" t="s">
        <v>8</v>
      </c>
      <c r="D630" s="8" t="s">
        <v>1015</v>
      </c>
      <c r="E630" s="8">
        <f>VLOOKUP(F630,'Données Registre P-38'!$A$2:$B$19,2,0)</f>
        <v>2</v>
      </c>
      <c r="F630" s="9" t="s">
        <v>12</v>
      </c>
      <c r="G630" s="10">
        <v>43689</v>
      </c>
      <c r="H630" s="38">
        <f>IF(G630&lt;&gt;"",G630,"")</f>
        <v>43689</v>
      </c>
      <c r="I630" s="30" t="s">
        <v>1016</v>
      </c>
      <c r="J630" s="9"/>
      <c r="K630" s="9" t="s">
        <v>32</v>
      </c>
      <c r="L630" s="9" t="s">
        <v>1017</v>
      </c>
      <c r="M630" s="9">
        <v>68</v>
      </c>
      <c r="N630" s="9" t="s">
        <v>41</v>
      </c>
      <c r="O630" s="17">
        <v>57</v>
      </c>
      <c r="P630" s="27"/>
    </row>
    <row r="631" spans="1:16" s="2" customFormat="1" ht="24.95" customHeight="1" x14ac:dyDescent="0.25">
      <c r="A631" s="13" t="s">
        <v>38</v>
      </c>
      <c r="B631" s="41"/>
      <c r="C631" s="19" t="s">
        <v>8</v>
      </c>
      <c r="D631" s="8" t="s">
        <v>966</v>
      </c>
      <c r="E631" s="8">
        <f>VLOOKUP(F631,'Données Registre P-38'!$A$2:$B$19,2,0)</f>
        <v>2</v>
      </c>
      <c r="F631" s="9" t="s">
        <v>12</v>
      </c>
      <c r="G631" s="10">
        <v>43681</v>
      </c>
      <c r="H631" s="38">
        <f>IF(G631&lt;&gt;"",G631,"")</f>
        <v>43681</v>
      </c>
      <c r="I631" s="30" t="s">
        <v>467</v>
      </c>
      <c r="J631" s="9"/>
      <c r="K631" s="9" t="s">
        <v>32</v>
      </c>
      <c r="L631" s="9" t="s">
        <v>29</v>
      </c>
      <c r="M631" s="9">
        <v>58</v>
      </c>
      <c r="N631" s="9" t="s">
        <v>42</v>
      </c>
      <c r="O631" s="17">
        <v>58</v>
      </c>
      <c r="P631" s="27"/>
    </row>
    <row r="632" spans="1:16" s="2" customFormat="1" ht="24.95" customHeight="1" x14ac:dyDescent="0.25">
      <c r="A632" s="13" t="s">
        <v>38</v>
      </c>
      <c r="B632" s="41"/>
      <c r="C632" s="19" t="s">
        <v>8</v>
      </c>
      <c r="D632" s="8" t="s">
        <v>893</v>
      </c>
      <c r="E632" s="8">
        <f>VLOOKUP(F632,'Données Registre P-38'!$A$2:$B$19,2,0)</f>
        <v>2</v>
      </c>
      <c r="F632" s="9" t="s">
        <v>12</v>
      </c>
      <c r="G632" s="10">
        <v>43665</v>
      </c>
      <c r="H632" s="38">
        <f>IF(G632&lt;&gt;"",G632,"")</f>
        <v>43665</v>
      </c>
      <c r="I632" s="30" t="s">
        <v>259</v>
      </c>
      <c r="J632" s="9"/>
      <c r="K632" s="9" t="s">
        <v>36</v>
      </c>
      <c r="L632" s="9" t="s">
        <v>29</v>
      </c>
      <c r="M632" s="9"/>
      <c r="N632" s="9" t="s">
        <v>41</v>
      </c>
      <c r="O632" s="17">
        <v>23</v>
      </c>
      <c r="P632" s="27"/>
    </row>
    <row r="633" spans="1:16" s="2" customFormat="1" ht="24.95" customHeight="1" x14ac:dyDescent="0.25">
      <c r="A633" s="13" t="s">
        <v>38</v>
      </c>
      <c r="B633" s="41"/>
      <c r="C633" s="19" t="s">
        <v>8</v>
      </c>
      <c r="D633" s="8" t="s">
        <v>896</v>
      </c>
      <c r="E633" s="8">
        <f>VLOOKUP(F633,'Données Registre P-38'!$A$2:$B$19,2,0)</f>
        <v>2</v>
      </c>
      <c r="F633" s="9" t="s">
        <v>12</v>
      </c>
      <c r="G633" s="10">
        <v>43665</v>
      </c>
      <c r="H633" s="38">
        <f>IF(G633&lt;&gt;"",G633,"")</f>
        <v>43665</v>
      </c>
      <c r="I633" s="30" t="s">
        <v>607</v>
      </c>
      <c r="J633" s="9"/>
      <c r="K633" s="9" t="s">
        <v>34</v>
      </c>
      <c r="L633" s="9" t="s">
        <v>29</v>
      </c>
      <c r="M633" s="9">
        <v>19</v>
      </c>
      <c r="N633" s="9" t="s">
        <v>41</v>
      </c>
      <c r="O633" s="17">
        <v>28</v>
      </c>
      <c r="P633" s="27"/>
    </row>
    <row r="634" spans="1:16" s="2" customFormat="1" ht="24.95" customHeight="1" x14ac:dyDescent="0.25">
      <c r="A634" s="13" t="s">
        <v>38</v>
      </c>
      <c r="B634" s="41"/>
      <c r="C634" s="19" t="s">
        <v>8</v>
      </c>
      <c r="D634" s="8" t="s">
        <v>875</v>
      </c>
      <c r="E634" s="8">
        <f>VLOOKUP(F634,'Données Registre P-38'!$A$2:$B$19,2,0)</f>
        <v>2</v>
      </c>
      <c r="F634" s="9" t="s">
        <v>12</v>
      </c>
      <c r="G634" s="10">
        <v>43662</v>
      </c>
      <c r="H634" s="38">
        <f>IF(G634&lt;&gt;"",G634,"")</f>
        <v>43662</v>
      </c>
      <c r="I634" s="30" t="s">
        <v>267</v>
      </c>
      <c r="J634" s="9"/>
      <c r="K634" s="9" t="s">
        <v>32</v>
      </c>
      <c r="L634" s="9" t="s">
        <v>29</v>
      </c>
      <c r="M634" s="9">
        <v>30</v>
      </c>
      <c r="N634" s="9" t="s">
        <v>42</v>
      </c>
      <c r="O634" s="17">
        <v>57</v>
      </c>
      <c r="P634" s="27"/>
    </row>
    <row r="635" spans="1:16" s="2" customFormat="1" ht="24.95" customHeight="1" x14ac:dyDescent="0.25">
      <c r="A635" s="13" t="s">
        <v>38</v>
      </c>
      <c r="B635" s="41"/>
      <c r="C635" s="19" t="s">
        <v>8</v>
      </c>
      <c r="D635" s="8" t="s">
        <v>841</v>
      </c>
      <c r="E635" s="8">
        <f>VLOOKUP(F635,'Données Registre P-38'!$A$2:$B$19,2,0)</f>
        <v>2</v>
      </c>
      <c r="F635" s="9" t="s">
        <v>12</v>
      </c>
      <c r="G635" s="10">
        <v>43656</v>
      </c>
      <c r="H635" s="38">
        <f>IF(G635&lt;&gt;"",G635,"")</f>
        <v>43656</v>
      </c>
      <c r="I635" s="30" t="s">
        <v>842</v>
      </c>
      <c r="J635" s="9"/>
      <c r="K635" s="9" t="s">
        <v>32</v>
      </c>
      <c r="L635" s="9" t="s">
        <v>29</v>
      </c>
      <c r="M635" s="9">
        <v>28</v>
      </c>
      <c r="N635" s="9" t="s">
        <v>41</v>
      </c>
      <c r="O635" s="17">
        <v>52</v>
      </c>
      <c r="P635" s="27"/>
    </row>
    <row r="636" spans="1:16" s="2" customFormat="1" ht="24.95" customHeight="1" x14ac:dyDescent="0.25">
      <c r="A636" s="13" t="s">
        <v>38</v>
      </c>
      <c r="B636" s="41"/>
      <c r="C636" s="19" t="s">
        <v>8</v>
      </c>
      <c r="D636" s="8" t="s">
        <v>702</v>
      </c>
      <c r="E636" s="8">
        <f>VLOOKUP(F636,'Données Registre P-38'!$A$2:$B$19,2,0)</f>
        <v>2</v>
      </c>
      <c r="F636" s="9" t="s">
        <v>12</v>
      </c>
      <c r="G636" s="10">
        <v>43621</v>
      </c>
      <c r="H636" s="38">
        <f>IF(G636&lt;&gt;"",G636,"")</f>
        <v>43621</v>
      </c>
      <c r="I636" s="30" t="s">
        <v>703</v>
      </c>
      <c r="J636" s="9"/>
      <c r="K636" s="9" t="s">
        <v>32</v>
      </c>
      <c r="L636" s="9" t="s">
        <v>29</v>
      </c>
      <c r="M636" s="9">
        <v>25</v>
      </c>
      <c r="N636" s="9" t="s">
        <v>42</v>
      </c>
      <c r="O636" s="17">
        <v>54</v>
      </c>
      <c r="P636" s="27"/>
    </row>
    <row r="637" spans="1:16" s="2" customFormat="1" ht="24.95" customHeight="1" x14ac:dyDescent="0.25">
      <c r="A637" s="13" t="s">
        <v>38</v>
      </c>
      <c r="B637" s="41"/>
      <c r="C637" s="19" t="s">
        <v>8</v>
      </c>
      <c r="D637" s="8" t="s">
        <v>692</v>
      </c>
      <c r="E637" s="8">
        <f>VLOOKUP(F637,'Données Registre P-38'!$A$2:$B$19,2,0)</f>
        <v>2</v>
      </c>
      <c r="F637" s="9" t="s">
        <v>12</v>
      </c>
      <c r="G637" s="10">
        <v>43619</v>
      </c>
      <c r="H637" s="38">
        <f>IF(G637&lt;&gt;"",G637,"")</f>
        <v>43619</v>
      </c>
      <c r="I637" s="30" t="s">
        <v>693</v>
      </c>
      <c r="J637" s="9"/>
      <c r="K637" s="9" t="s">
        <v>44</v>
      </c>
      <c r="L637" s="9" t="s">
        <v>29</v>
      </c>
      <c r="M637" s="9" t="s">
        <v>694</v>
      </c>
      <c r="N637" s="9" t="s">
        <v>42</v>
      </c>
      <c r="O637" s="17">
        <v>18</v>
      </c>
      <c r="P637" s="27"/>
    </row>
    <row r="638" spans="1:16" s="2" customFormat="1" ht="24.95" customHeight="1" x14ac:dyDescent="0.25">
      <c r="A638" s="13" t="s">
        <v>38</v>
      </c>
      <c r="B638" s="41"/>
      <c r="C638" s="19" t="s">
        <v>8</v>
      </c>
      <c r="D638" s="8" t="s">
        <v>634</v>
      </c>
      <c r="E638" s="8">
        <f>VLOOKUP(F638,'Données Registre P-38'!$A$2:$B$19,2,0)</f>
        <v>2</v>
      </c>
      <c r="F638" s="9" t="s">
        <v>12</v>
      </c>
      <c r="G638" s="10">
        <v>43607</v>
      </c>
      <c r="H638" s="38">
        <f>IF(G638&lt;&gt;"",G638,"")</f>
        <v>43607</v>
      </c>
      <c r="I638" s="30" t="s">
        <v>92</v>
      </c>
      <c r="J638" s="9" t="s">
        <v>28</v>
      </c>
      <c r="K638" s="9" t="s">
        <v>36</v>
      </c>
      <c r="L638" s="9" t="s">
        <v>30</v>
      </c>
      <c r="M638" s="9"/>
      <c r="N638" s="9" t="s">
        <v>42</v>
      </c>
      <c r="O638" s="17">
        <v>12</v>
      </c>
      <c r="P638" s="27"/>
    </row>
    <row r="639" spans="1:16" s="2" customFormat="1" ht="24.95" customHeight="1" x14ac:dyDescent="0.25">
      <c r="A639" s="13" t="s">
        <v>38</v>
      </c>
      <c r="B639" s="41"/>
      <c r="C639" s="19" t="s">
        <v>8</v>
      </c>
      <c r="D639" s="8" t="s">
        <v>552</v>
      </c>
      <c r="E639" s="8">
        <f>VLOOKUP(F639,'Données Registre P-38'!$A$2:$B$19,2,0)</f>
        <v>2</v>
      </c>
      <c r="F639" s="9" t="s">
        <v>12</v>
      </c>
      <c r="G639" s="10">
        <v>43590</v>
      </c>
      <c r="H639" s="38">
        <f>IF(G639&lt;&gt;"",G639,"")</f>
        <v>43590</v>
      </c>
      <c r="I639" s="30" t="s">
        <v>553</v>
      </c>
      <c r="J639" s="9" t="s">
        <v>26</v>
      </c>
      <c r="K639" s="9" t="s">
        <v>36</v>
      </c>
      <c r="L639" s="9" t="s">
        <v>30</v>
      </c>
      <c r="M639" s="9"/>
      <c r="N639" s="9" t="s">
        <v>42</v>
      </c>
      <c r="O639" s="17">
        <v>46</v>
      </c>
      <c r="P639" s="27"/>
    </row>
    <row r="640" spans="1:16" s="2" customFormat="1" ht="24.95" customHeight="1" x14ac:dyDescent="0.25">
      <c r="A640" s="13" t="s">
        <v>38</v>
      </c>
      <c r="B640" s="41"/>
      <c r="C640" s="19" t="s">
        <v>8</v>
      </c>
      <c r="D640" s="8" t="s">
        <v>536</v>
      </c>
      <c r="E640" s="8">
        <f>VLOOKUP(F640,'Données Registre P-38'!$A$2:$B$19,2,0)</f>
        <v>2</v>
      </c>
      <c r="F640" s="9" t="s">
        <v>12</v>
      </c>
      <c r="G640" s="10">
        <v>43586</v>
      </c>
      <c r="H640" s="38">
        <f>IF(G640&lt;&gt;"",G640,"")</f>
        <v>43586</v>
      </c>
      <c r="I640" s="30" t="s">
        <v>537</v>
      </c>
      <c r="J640" s="9" t="s">
        <v>26</v>
      </c>
      <c r="K640" s="9" t="s">
        <v>44</v>
      </c>
      <c r="L640" s="9" t="s">
        <v>29</v>
      </c>
      <c r="M640" s="9">
        <v>33</v>
      </c>
      <c r="N640" s="9" t="s">
        <v>42</v>
      </c>
      <c r="O640" s="17">
        <v>18</v>
      </c>
      <c r="P640" s="27"/>
    </row>
    <row r="641" spans="1:16" s="2" customFormat="1" ht="24.95" customHeight="1" x14ac:dyDescent="0.25">
      <c r="A641" s="13" t="s">
        <v>38</v>
      </c>
      <c r="B641" s="41"/>
      <c r="C641" s="19" t="s">
        <v>8</v>
      </c>
      <c r="D641" s="8" t="s">
        <v>534</v>
      </c>
      <c r="E641" s="8">
        <f>VLOOKUP(F641,'Données Registre P-38'!$A$2:$B$19,2,0)</f>
        <v>2</v>
      </c>
      <c r="F641" s="9" t="s">
        <v>12</v>
      </c>
      <c r="G641" s="10">
        <v>43586</v>
      </c>
      <c r="H641" s="38">
        <f>IF(G641&lt;&gt;"",G641,"")</f>
        <v>43586</v>
      </c>
      <c r="I641" s="30" t="s">
        <v>535</v>
      </c>
      <c r="J641" s="9" t="s">
        <v>26</v>
      </c>
      <c r="K641" s="9" t="s">
        <v>35</v>
      </c>
      <c r="L641" s="9" t="s">
        <v>30</v>
      </c>
      <c r="M641" s="9"/>
      <c r="N641" s="9" t="s">
        <v>41</v>
      </c>
      <c r="O641" s="17">
        <v>18</v>
      </c>
      <c r="P641" s="27"/>
    </row>
    <row r="642" spans="1:16" s="2" customFormat="1" ht="24.95" customHeight="1" x14ac:dyDescent="0.25">
      <c r="A642" s="13" t="s">
        <v>38</v>
      </c>
      <c r="B642" s="41"/>
      <c r="C642" s="19" t="s">
        <v>8</v>
      </c>
      <c r="D642" s="8" t="s">
        <v>529</v>
      </c>
      <c r="E642" s="8">
        <f>VLOOKUP(F642,'Données Registre P-38'!$A$2:$B$19,2,0)</f>
        <v>2</v>
      </c>
      <c r="F642" s="9" t="s">
        <v>12</v>
      </c>
      <c r="G642" s="10">
        <v>43584</v>
      </c>
      <c r="H642" s="38">
        <f>IF(G642&lt;&gt;"",G642,"")</f>
        <v>43584</v>
      </c>
      <c r="I642" s="30" t="s">
        <v>530</v>
      </c>
      <c r="J642" s="9"/>
      <c r="K642" s="9" t="s">
        <v>32</v>
      </c>
      <c r="L642" s="9" t="s">
        <v>29</v>
      </c>
      <c r="M642" s="9" t="s">
        <v>76</v>
      </c>
      <c r="N642" s="9" t="s">
        <v>367</v>
      </c>
      <c r="O642" s="17">
        <v>57</v>
      </c>
      <c r="P642" s="27"/>
    </row>
    <row r="643" spans="1:16" s="2" customFormat="1" ht="24.95" customHeight="1" x14ac:dyDescent="0.25">
      <c r="A643" s="13" t="s">
        <v>38</v>
      </c>
      <c r="B643" s="41"/>
      <c r="C643" s="19" t="s">
        <v>8</v>
      </c>
      <c r="D643" s="8" t="s">
        <v>512</v>
      </c>
      <c r="E643" s="8">
        <f>VLOOKUP(F643,'Données Registre P-38'!$A$2:$B$19,2,0)</f>
        <v>2</v>
      </c>
      <c r="F643" s="9" t="s">
        <v>12</v>
      </c>
      <c r="G643" s="10">
        <v>43581</v>
      </c>
      <c r="H643" s="38">
        <f>IF(G643&lt;&gt;"",G643,"")</f>
        <v>43581</v>
      </c>
      <c r="I643" s="30" t="s">
        <v>513</v>
      </c>
      <c r="J643" s="9"/>
      <c r="K643" s="9" t="s">
        <v>32</v>
      </c>
      <c r="L643" s="9" t="s">
        <v>29</v>
      </c>
      <c r="M643" s="9" t="s">
        <v>76</v>
      </c>
      <c r="N643" s="9" t="s">
        <v>41</v>
      </c>
      <c r="O643" s="17">
        <v>79</v>
      </c>
      <c r="P643" s="27"/>
    </row>
    <row r="644" spans="1:16" s="2" customFormat="1" ht="24.95" customHeight="1" x14ac:dyDescent="0.25">
      <c r="A644" s="13" t="s">
        <v>38</v>
      </c>
      <c r="B644" s="41"/>
      <c r="C644" s="19" t="s">
        <v>8</v>
      </c>
      <c r="D644" s="8" t="s">
        <v>481</v>
      </c>
      <c r="E644" s="8">
        <f>VLOOKUP(F644,'Données Registre P-38'!$A$2:$B$19,2,0)</f>
        <v>2</v>
      </c>
      <c r="F644" s="9" t="s">
        <v>12</v>
      </c>
      <c r="G644" s="10">
        <v>43574</v>
      </c>
      <c r="H644" s="38">
        <f>IF(G644&lt;&gt;"",G644,"")</f>
        <v>43574</v>
      </c>
      <c r="I644" s="30" t="s">
        <v>482</v>
      </c>
      <c r="J644" s="9"/>
      <c r="K644" s="9" t="s">
        <v>32</v>
      </c>
      <c r="L644" s="9" t="s">
        <v>29</v>
      </c>
      <c r="M644" s="9">
        <v>94</v>
      </c>
      <c r="N644" s="9" t="s">
        <v>41</v>
      </c>
      <c r="O644" s="17">
        <v>34</v>
      </c>
      <c r="P644" s="27"/>
    </row>
    <row r="645" spans="1:16" s="2" customFormat="1" ht="24.95" customHeight="1" x14ac:dyDescent="0.25">
      <c r="A645" s="13" t="s">
        <v>38</v>
      </c>
      <c r="B645" s="41"/>
      <c r="C645" s="19" t="s">
        <v>8</v>
      </c>
      <c r="D645" s="8" t="s">
        <v>379</v>
      </c>
      <c r="E645" s="8">
        <f>VLOOKUP(F645,'Données Registre P-38'!$A$2:$B$19,2,0)</f>
        <v>2</v>
      </c>
      <c r="F645" s="9" t="s">
        <v>12</v>
      </c>
      <c r="G645" s="10">
        <v>43565</v>
      </c>
      <c r="H645" s="38">
        <f>IF(G645&lt;&gt;"",G645,"")</f>
        <v>43565</v>
      </c>
      <c r="I645" s="30" t="s">
        <v>380</v>
      </c>
      <c r="J645" s="9"/>
      <c r="K645" s="9" t="s">
        <v>32</v>
      </c>
      <c r="L645" s="9" t="s">
        <v>29</v>
      </c>
      <c r="M645" s="9">
        <v>25</v>
      </c>
      <c r="N645" s="9" t="s">
        <v>364</v>
      </c>
      <c r="O645" s="17">
        <v>26</v>
      </c>
      <c r="P645" s="27"/>
    </row>
    <row r="646" spans="1:16" s="2" customFormat="1" ht="24.95" customHeight="1" x14ac:dyDescent="0.25">
      <c r="A646" s="13" t="s">
        <v>38</v>
      </c>
      <c r="B646" s="41"/>
      <c r="C646" s="19" t="s">
        <v>8</v>
      </c>
      <c r="D646" s="8" t="s">
        <v>426</v>
      </c>
      <c r="E646" s="8">
        <f>VLOOKUP(F646,'Données Registre P-38'!$A$2:$B$19,2,0)</f>
        <v>2</v>
      </c>
      <c r="F646" s="9" t="s">
        <v>12</v>
      </c>
      <c r="G646" s="10">
        <v>43555</v>
      </c>
      <c r="H646" s="38">
        <f>IF(G646&lt;&gt;"",G646,"")</f>
        <v>43555</v>
      </c>
      <c r="I646" s="30" t="s">
        <v>427</v>
      </c>
      <c r="J646" s="9" t="s">
        <v>28</v>
      </c>
      <c r="K646" s="9" t="s">
        <v>36</v>
      </c>
      <c r="L646" s="9" t="s">
        <v>30</v>
      </c>
      <c r="M646" s="9"/>
      <c r="N646" s="9" t="s">
        <v>41</v>
      </c>
      <c r="O646" s="17">
        <v>9</v>
      </c>
      <c r="P646" s="27"/>
    </row>
    <row r="647" spans="1:16" s="2" customFormat="1" ht="24.95" customHeight="1" x14ac:dyDescent="0.25">
      <c r="A647" s="13" t="s">
        <v>38</v>
      </c>
      <c r="B647" s="41"/>
      <c r="C647" s="19" t="s">
        <v>8</v>
      </c>
      <c r="D647" s="8" t="s">
        <v>318</v>
      </c>
      <c r="E647" s="8">
        <f>VLOOKUP(F647,'Données Registre P-38'!$A$2:$B$19,2,0)</f>
        <v>2</v>
      </c>
      <c r="F647" s="9" t="s">
        <v>12</v>
      </c>
      <c r="G647" s="10">
        <v>43544</v>
      </c>
      <c r="H647" s="38">
        <f>IF(G647&lt;&gt;"",G647,"")</f>
        <v>43544</v>
      </c>
      <c r="I647" s="30" t="s">
        <v>319</v>
      </c>
      <c r="J647" s="9"/>
      <c r="K647" s="9" t="s">
        <v>32</v>
      </c>
      <c r="L647" s="9" t="s">
        <v>29</v>
      </c>
      <c r="M647" s="9">
        <v>63</v>
      </c>
      <c r="N647" s="9" t="s">
        <v>42</v>
      </c>
      <c r="O647" s="17">
        <v>34</v>
      </c>
      <c r="P647" s="27"/>
    </row>
    <row r="648" spans="1:16" s="2" customFormat="1" ht="24.95" customHeight="1" x14ac:dyDescent="0.25">
      <c r="A648" s="13" t="s">
        <v>38</v>
      </c>
      <c r="B648" s="41"/>
      <c r="C648" s="19" t="s">
        <v>8</v>
      </c>
      <c r="D648" s="8" t="s">
        <v>325</v>
      </c>
      <c r="E648" s="8">
        <f>VLOOKUP(F648,'Données Registre P-38'!$A$2:$B$19,2,0)</f>
        <v>2</v>
      </c>
      <c r="F648" s="9" t="s">
        <v>12</v>
      </c>
      <c r="G648" s="10">
        <v>43544</v>
      </c>
      <c r="H648" s="38">
        <f>IF(G648&lt;&gt;"",G648,"")</f>
        <v>43544</v>
      </c>
      <c r="I648" s="30" t="s">
        <v>326</v>
      </c>
      <c r="J648" s="9"/>
      <c r="K648" s="9" t="s">
        <v>33</v>
      </c>
      <c r="L648" s="9" t="s">
        <v>29</v>
      </c>
      <c r="M648" s="9">
        <v>65</v>
      </c>
      <c r="N648" s="9" t="s">
        <v>42</v>
      </c>
      <c r="O648" s="17">
        <v>63</v>
      </c>
      <c r="P648" s="27"/>
    </row>
    <row r="649" spans="1:16" s="2" customFormat="1" ht="24.95" customHeight="1" x14ac:dyDescent="0.25">
      <c r="A649" s="13" t="s">
        <v>38</v>
      </c>
      <c r="B649" s="41"/>
      <c r="C649" s="19" t="s">
        <v>8</v>
      </c>
      <c r="D649" s="8" t="s">
        <v>314</v>
      </c>
      <c r="E649" s="8">
        <f>VLOOKUP(F649,'Données Registre P-38'!$A$2:$B$19,2,0)</f>
        <v>2</v>
      </c>
      <c r="F649" s="9" t="s">
        <v>12</v>
      </c>
      <c r="G649" s="10">
        <v>43542</v>
      </c>
      <c r="H649" s="38">
        <f>IF(G649&lt;&gt;"",G649,"")</f>
        <v>43542</v>
      </c>
      <c r="I649" s="30" t="s">
        <v>315</v>
      </c>
      <c r="J649" s="9"/>
      <c r="K649" s="9" t="s">
        <v>32</v>
      </c>
      <c r="L649" s="9" t="s">
        <v>29</v>
      </c>
      <c r="M649" s="9">
        <v>37</v>
      </c>
      <c r="N649" s="9" t="s">
        <v>42</v>
      </c>
      <c r="O649" s="17">
        <v>68</v>
      </c>
      <c r="P649" s="27"/>
    </row>
    <row r="650" spans="1:16" s="2" customFormat="1" ht="24.95" customHeight="1" x14ac:dyDescent="0.25">
      <c r="A650" s="13" t="s">
        <v>38</v>
      </c>
      <c r="B650" s="41"/>
      <c r="C650" s="19" t="s">
        <v>8</v>
      </c>
      <c r="D650" s="8" t="s">
        <v>302</v>
      </c>
      <c r="E650" s="8">
        <f>VLOOKUP(F650,'Données Registre P-38'!$A$2:$B$19,2,0)</f>
        <v>2</v>
      </c>
      <c r="F650" s="9" t="s">
        <v>12</v>
      </c>
      <c r="G650" s="10">
        <v>43539</v>
      </c>
      <c r="H650" s="38">
        <f>IF(G650&lt;&gt;"",G650,"")</f>
        <v>43539</v>
      </c>
      <c r="I650" s="30" t="s">
        <v>303</v>
      </c>
      <c r="J650" s="9"/>
      <c r="K650" s="9" t="s">
        <v>44</v>
      </c>
      <c r="L650" s="9" t="s">
        <v>29</v>
      </c>
      <c r="M650" s="9">
        <v>55</v>
      </c>
      <c r="N650" s="9" t="s">
        <v>42</v>
      </c>
      <c r="O650" s="17">
        <v>34</v>
      </c>
      <c r="P650" s="27"/>
    </row>
    <row r="651" spans="1:16" s="2" customFormat="1" ht="24.95" customHeight="1" x14ac:dyDescent="0.25">
      <c r="A651" s="13" t="s">
        <v>38</v>
      </c>
      <c r="B651" s="41"/>
      <c r="C651" s="19" t="s">
        <v>8</v>
      </c>
      <c r="D651" s="8" t="s">
        <v>286</v>
      </c>
      <c r="E651" s="8">
        <f>VLOOKUP(F651,'Données Registre P-38'!$A$2:$B$19,2,0)</f>
        <v>2</v>
      </c>
      <c r="F651" s="9" t="s">
        <v>12</v>
      </c>
      <c r="G651" s="10">
        <v>43535</v>
      </c>
      <c r="H651" s="38">
        <f>IF(G651&lt;&gt;"",G651,"")</f>
        <v>43535</v>
      </c>
      <c r="I651" s="30" t="s">
        <v>287</v>
      </c>
      <c r="J651" s="9"/>
      <c r="K651" s="9" t="s">
        <v>44</v>
      </c>
      <c r="L651" s="9" t="s">
        <v>29</v>
      </c>
      <c r="M651" s="9"/>
      <c r="N651" s="9" t="s">
        <v>41</v>
      </c>
      <c r="O651" s="17">
        <v>54</v>
      </c>
      <c r="P651" s="27"/>
    </row>
    <row r="652" spans="1:16" s="2" customFormat="1" ht="24.95" customHeight="1" x14ac:dyDescent="0.25">
      <c r="A652" s="13" t="s">
        <v>38</v>
      </c>
      <c r="B652" s="41"/>
      <c r="C652" s="19" t="s">
        <v>8</v>
      </c>
      <c r="D652" s="8" t="s">
        <v>194</v>
      </c>
      <c r="E652" s="8">
        <f>VLOOKUP(F652,'Données Registre P-38'!$A$2:$B$19,2,0)</f>
        <v>2</v>
      </c>
      <c r="F652" s="9" t="s">
        <v>12</v>
      </c>
      <c r="G652" s="10">
        <v>43523</v>
      </c>
      <c r="H652" s="38">
        <f>IF(G652&lt;&gt;"",G652,"")</f>
        <v>43523</v>
      </c>
      <c r="I652" s="30" t="s">
        <v>182</v>
      </c>
      <c r="J652" s="9"/>
      <c r="K652" s="9" t="s">
        <v>36</v>
      </c>
      <c r="L652" s="9" t="s">
        <v>29</v>
      </c>
      <c r="M652" s="9">
        <v>180</v>
      </c>
      <c r="N652" s="9" t="s">
        <v>41</v>
      </c>
      <c r="O652" s="17">
        <v>20</v>
      </c>
      <c r="P652" s="27"/>
    </row>
    <row r="653" spans="1:16" s="2" customFormat="1" ht="24.95" customHeight="1" x14ac:dyDescent="0.25">
      <c r="A653" s="13" t="s">
        <v>38</v>
      </c>
      <c r="B653" s="41"/>
      <c r="C653" s="19" t="s">
        <v>8</v>
      </c>
      <c r="D653" s="8" t="s">
        <v>233</v>
      </c>
      <c r="E653" s="8">
        <f>VLOOKUP(F653,'Données Registre P-38'!$A$2:$B$19,2,0)</f>
        <v>2</v>
      </c>
      <c r="F653" s="9" t="s">
        <v>12</v>
      </c>
      <c r="G653" s="10">
        <v>43507</v>
      </c>
      <c r="H653" s="38">
        <f>IF(G653&lt;&gt;"",G653,"")</f>
        <v>43507</v>
      </c>
      <c r="I653" s="30" t="s">
        <v>234</v>
      </c>
      <c r="J653" s="9" t="s">
        <v>26</v>
      </c>
      <c r="K653" s="9" t="s">
        <v>36</v>
      </c>
      <c r="L653" s="9" t="s">
        <v>30</v>
      </c>
      <c r="M653" s="9"/>
      <c r="N653" s="9" t="s">
        <v>42</v>
      </c>
      <c r="O653" s="17">
        <v>16</v>
      </c>
      <c r="P653" s="27"/>
    </row>
    <row r="654" spans="1:16" s="2" customFormat="1" ht="24.95" customHeight="1" x14ac:dyDescent="0.25">
      <c r="A654" s="13" t="s">
        <v>38</v>
      </c>
      <c r="B654" s="41"/>
      <c r="C654" s="19" t="s">
        <v>8</v>
      </c>
      <c r="D654" s="8" t="s">
        <v>237</v>
      </c>
      <c r="E654" s="8">
        <f>VLOOKUP(F654,'Données Registre P-38'!$A$2:$B$19,2,0)</f>
        <v>2</v>
      </c>
      <c r="F654" s="9" t="s">
        <v>12</v>
      </c>
      <c r="G654" s="10">
        <v>43506</v>
      </c>
      <c r="H654" s="38">
        <f>IF(G654&lt;&gt;"",G654,"")</f>
        <v>43506</v>
      </c>
      <c r="I654" s="30" t="s">
        <v>94</v>
      </c>
      <c r="J654" s="9"/>
      <c r="K654" s="9" t="s">
        <v>32</v>
      </c>
      <c r="L654" s="9" t="s">
        <v>29</v>
      </c>
      <c r="M654" s="9">
        <v>54</v>
      </c>
      <c r="N654" s="9" t="s">
        <v>42</v>
      </c>
      <c r="O654" s="17">
        <v>17</v>
      </c>
      <c r="P654" s="27"/>
    </row>
    <row r="655" spans="1:16" s="2" customFormat="1" ht="24.95" customHeight="1" x14ac:dyDescent="0.25">
      <c r="A655" s="13" t="s">
        <v>38</v>
      </c>
      <c r="B655" s="41"/>
      <c r="C655" s="19" t="s">
        <v>8</v>
      </c>
      <c r="D655" s="8" t="s">
        <v>171</v>
      </c>
      <c r="E655" s="8">
        <f>VLOOKUP(F655,'Données Registre P-38'!$A$2:$B$19,2,0)</f>
        <v>2</v>
      </c>
      <c r="F655" s="9" t="s">
        <v>12</v>
      </c>
      <c r="G655" s="10">
        <v>43500</v>
      </c>
      <c r="H655" s="38">
        <f>IF(G655&lt;&gt;"",G655,"")</f>
        <v>43500</v>
      </c>
      <c r="I655" s="30" t="s">
        <v>172</v>
      </c>
      <c r="J655" s="9"/>
      <c r="K655" s="9" t="s">
        <v>32</v>
      </c>
      <c r="L655" s="9" t="s">
        <v>29</v>
      </c>
      <c r="M655" s="9">
        <v>22</v>
      </c>
      <c r="N655" s="9" t="s">
        <v>42</v>
      </c>
      <c r="O655" s="17">
        <v>18</v>
      </c>
      <c r="P655" s="27"/>
    </row>
    <row r="656" spans="1:16" s="2" customFormat="1" ht="24.95" customHeight="1" x14ac:dyDescent="0.25">
      <c r="A656" s="13" t="s">
        <v>38</v>
      </c>
      <c r="B656" s="41"/>
      <c r="C656" s="19" t="s">
        <v>8</v>
      </c>
      <c r="D656" s="8" t="s">
        <v>115</v>
      </c>
      <c r="E656" s="8">
        <f>VLOOKUP(F656,'Données Registre P-38'!$A$2:$B$19,2,0)</f>
        <v>2</v>
      </c>
      <c r="F656" s="9" t="s">
        <v>12</v>
      </c>
      <c r="G656" s="10">
        <v>43482</v>
      </c>
      <c r="H656" s="38">
        <f>IF(G656&lt;&gt;"",G656,"")</f>
        <v>43482</v>
      </c>
      <c r="I656" s="30" t="s">
        <v>116</v>
      </c>
      <c r="J656" s="9"/>
      <c r="K656" s="9" t="s">
        <v>32</v>
      </c>
      <c r="L656" s="9" t="s">
        <v>29</v>
      </c>
      <c r="M656" s="9" t="s">
        <v>88</v>
      </c>
      <c r="N656" s="9" t="s">
        <v>42</v>
      </c>
      <c r="O656" s="17">
        <v>39</v>
      </c>
      <c r="P656" s="27"/>
    </row>
    <row r="657" spans="1:16" s="2" customFormat="1" ht="24.95" customHeight="1" x14ac:dyDescent="0.25">
      <c r="A657" s="13" t="s">
        <v>38</v>
      </c>
      <c r="B657" s="41"/>
      <c r="C657" s="19" t="s">
        <v>8</v>
      </c>
      <c r="D657" s="8" t="s">
        <v>74</v>
      </c>
      <c r="E657" s="8">
        <f>VLOOKUP(F657,'Données Registre P-38'!$A$2:$B$19,2,0)</f>
        <v>2</v>
      </c>
      <c r="F657" s="9" t="s">
        <v>12</v>
      </c>
      <c r="G657" s="10">
        <v>43473</v>
      </c>
      <c r="H657" s="38">
        <f>IF(G657&lt;&gt;"",G657,"")</f>
        <v>43473</v>
      </c>
      <c r="I657" s="30" t="s">
        <v>75</v>
      </c>
      <c r="J657" s="9"/>
      <c r="K657" s="9" t="s">
        <v>32</v>
      </c>
      <c r="L657" s="9" t="s">
        <v>29</v>
      </c>
      <c r="M657" s="9" t="s">
        <v>76</v>
      </c>
      <c r="N657" s="9" t="s">
        <v>42</v>
      </c>
      <c r="O657" s="17">
        <v>22</v>
      </c>
      <c r="P657" s="27"/>
    </row>
    <row r="658" spans="1:16" s="2" customFormat="1" ht="24.95" customHeight="1" x14ac:dyDescent="0.25">
      <c r="A658" s="13" t="s">
        <v>38</v>
      </c>
      <c r="B658" s="41"/>
      <c r="C658" s="19" t="s">
        <v>8</v>
      </c>
      <c r="D658" s="8" t="s">
        <v>52</v>
      </c>
      <c r="E658" s="8">
        <f>VLOOKUP(F658,'Données Registre P-38'!$A$2:$B$19,2,0)</f>
        <v>2</v>
      </c>
      <c r="F658" s="9" t="s">
        <v>12</v>
      </c>
      <c r="G658" s="10">
        <v>43466</v>
      </c>
      <c r="H658" s="38">
        <f>IF(G658&lt;&gt;"",G658,"")</f>
        <v>43466</v>
      </c>
      <c r="I658" s="30" t="s">
        <v>53</v>
      </c>
      <c r="J658" s="9"/>
      <c r="K658" s="9" t="s">
        <v>32</v>
      </c>
      <c r="L658" s="9" t="s">
        <v>29</v>
      </c>
      <c r="M658" s="9" t="s">
        <v>61</v>
      </c>
      <c r="N658" s="9" t="s">
        <v>42</v>
      </c>
      <c r="O658" s="17">
        <v>21</v>
      </c>
      <c r="P658" s="27"/>
    </row>
    <row r="659" spans="1:16" s="2" customFormat="1" ht="24.95" customHeight="1" x14ac:dyDescent="0.25">
      <c r="A659" s="13" t="s">
        <v>38</v>
      </c>
      <c r="B659" s="41"/>
      <c r="C659" s="19" t="s">
        <v>8</v>
      </c>
      <c r="D659" s="8" t="s">
        <v>1389</v>
      </c>
      <c r="E659" s="8">
        <f>VLOOKUP(F659,'Données Registre P-38'!$A$2:$B$19,2,0)</f>
        <v>2</v>
      </c>
      <c r="F659" s="9" t="s">
        <v>18</v>
      </c>
      <c r="G659" s="10">
        <v>43793</v>
      </c>
      <c r="H659" s="38">
        <f>IF(G659&lt;&gt;"",G659,"")</f>
        <v>43793</v>
      </c>
      <c r="I659" s="30" t="s">
        <v>1390</v>
      </c>
      <c r="J659" s="9" t="s">
        <v>26</v>
      </c>
      <c r="K659" s="9" t="s">
        <v>35</v>
      </c>
      <c r="L659" s="9" t="s">
        <v>30</v>
      </c>
      <c r="M659" s="9"/>
      <c r="N659" s="9" t="s">
        <v>41</v>
      </c>
      <c r="O659" s="17">
        <v>20</v>
      </c>
      <c r="P659" s="27"/>
    </row>
    <row r="660" spans="1:16" s="2" customFormat="1" ht="24.95" customHeight="1" x14ac:dyDescent="0.25">
      <c r="A660" s="13" t="s">
        <v>38</v>
      </c>
      <c r="B660" s="41"/>
      <c r="C660" s="19" t="s">
        <v>8</v>
      </c>
      <c r="D660" s="8" t="s">
        <v>1383</v>
      </c>
      <c r="E660" s="8">
        <f>VLOOKUP(F660,'Données Registre P-38'!$A$2:$B$19,2,0)</f>
        <v>2</v>
      </c>
      <c r="F660" s="9" t="s">
        <v>18</v>
      </c>
      <c r="G660" s="10">
        <v>43791</v>
      </c>
      <c r="H660" s="38">
        <f>IF(G660&lt;&gt;"",G660,"")</f>
        <v>43791</v>
      </c>
      <c r="I660" s="30" t="s">
        <v>1062</v>
      </c>
      <c r="J660" s="9" t="s">
        <v>112</v>
      </c>
      <c r="K660" s="9" t="s">
        <v>36</v>
      </c>
      <c r="L660" s="9" t="s">
        <v>30</v>
      </c>
      <c r="M660" s="9"/>
      <c r="N660" s="9" t="s">
        <v>42</v>
      </c>
      <c r="O660" s="17">
        <v>43</v>
      </c>
      <c r="P660" s="27"/>
    </row>
    <row r="661" spans="1:16" s="2" customFormat="1" ht="24.95" customHeight="1" x14ac:dyDescent="0.25">
      <c r="A661" s="13" t="s">
        <v>38</v>
      </c>
      <c r="B661" s="41"/>
      <c r="C661" s="19" t="s">
        <v>8</v>
      </c>
      <c r="D661" s="8" t="s">
        <v>1234</v>
      </c>
      <c r="E661" s="8">
        <f>VLOOKUP(F661,'Données Registre P-38'!$A$2:$B$19,2,0)</f>
        <v>2</v>
      </c>
      <c r="F661" s="9" t="s">
        <v>18</v>
      </c>
      <c r="G661" s="10">
        <v>43748</v>
      </c>
      <c r="H661" s="38">
        <f>IF(G661&lt;&gt;"",G661,"")</f>
        <v>43748</v>
      </c>
      <c r="I661" s="30" t="s">
        <v>1235</v>
      </c>
      <c r="J661" s="9" t="s">
        <v>26</v>
      </c>
      <c r="K661" s="9" t="s">
        <v>32</v>
      </c>
      <c r="L661" s="9" t="s">
        <v>29</v>
      </c>
      <c r="M661" s="9">
        <v>20</v>
      </c>
      <c r="N661" s="9" t="s">
        <v>41</v>
      </c>
      <c r="O661" s="17">
        <v>73</v>
      </c>
      <c r="P661" s="27"/>
    </row>
    <row r="662" spans="1:16" s="2" customFormat="1" ht="24.95" customHeight="1" x14ac:dyDescent="0.25">
      <c r="A662" s="13" t="s">
        <v>38</v>
      </c>
      <c r="B662" s="41"/>
      <c r="C662" s="19" t="s">
        <v>8</v>
      </c>
      <c r="D662" s="8" t="s">
        <v>1051</v>
      </c>
      <c r="E662" s="8">
        <f>VLOOKUP(F662,'Données Registre P-38'!$A$2:$B$19,2,0)</f>
        <v>2</v>
      </c>
      <c r="F662" s="9" t="s">
        <v>18</v>
      </c>
      <c r="G662" s="10">
        <v>43699</v>
      </c>
      <c r="H662" s="38">
        <f>IF(G662&lt;&gt;"",G662,"")</f>
        <v>43699</v>
      </c>
      <c r="I662" s="30" t="s">
        <v>215</v>
      </c>
      <c r="J662" s="9"/>
      <c r="K662" s="9" t="s">
        <v>33</v>
      </c>
      <c r="L662" s="9" t="s">
        <v>29</v>
      </c>
      <c r="M662" s="9">
        <v>15</v>
      </c>
      <c r="N662" s="9" t="s">
        <v>41</v>
      </c>
      <c r="O662" s="17">
        <v>33</v>
      </c>
      <c r="P662" s="27"/>
    </row>
    <row r="663" spans="1:16" s="2" customFormat="1" ht="24.95" customHeight="1" x14ac:dyDescent="0.25">
      <c r="A663" s="13" t="s">
        <v>38</v>
      </c>
      <c r="B663" s="41"/>
      <c r="C663" s="19" t="s">
        <v>8</v>
      </c>
      <c r="D663" s="8" t="s">
        <v>888</v>
      </c>
      <c r="E663" s="8">
        <f>VLOOKUP(F663,'Données Registre P-38'!$A$2:$B$19,2,0)</f>
        <v>2</v>
      </c>
      <c r="F663" s="9" t="s">
        <v>18</v>
      </c>
      <c r="G663" s="10">
        <v>43664</v>
      </c>
      <c r="H663" s="38">
        <f>IF(G663&lt;&gt;"",G663,"")</f>
        <v>43664</v>
      </c>
      <c r="I663" s="30" t="s">
        <v>348</v>
      </c>
      <c r="J663" s="9"/>
      <c r="K663" s="9" t="s">
        <v>32</v>
      </c>
      <c r="L663" s="9" t="s">
        <v>29</v>
      </c>
      <c r="M663" s="9">
        <v>15</v>
      </c>
      <c r="N663" s="9" t="s">
        <v>41</v>
      </c>
      <c r="O663" s="17">
        <v>63</v>
      </c>
      <c r="P663" s="27"/>
    </row>
    <row r="664" spans="1:16" s="2" customFormat="1" ht="24.95" customHeight="1" x14ac:dyDescent="0.25">
      <c r="A664" s="13" t="s">
        <v>38</v>
      </c>
      <c r="B664" s="41"/>
      <c r="C664" s="19" t="s">
        <v>8</v>
      </c>
      <c r="D664" s="8" t="s">
        <v>881</v>
      </c>
      <c r="E664" s="8">
        <f>VLOOKUP(F664,'Données Registre P-38'!$A$2:$B$19,2,0)</f>
        <v>2</v>
      </c>
      <c r="F664" s="9" t="s">
        <v>18</v>
      </c>
      <c r="G664" s="10">
        <v>43663</v>
      </c>
      <c r="H664" s="38">
        <f>IF(G664&lt;&gt;"",G664,"")</f>
        <v>43663</v>
      </c>
      <c r="I664" s="30" t="s">
        <v>882</v>
      </c>
      <c r="J664" s="9"/>
      <c r="K664" s="9"/>
      <c r="L664" s="9" t="s">
        <v>29</v>
      </c>
      <c r="M664" s="9">
        <v>37</v>
      </c>
      <c r="N664" s="9" t="s">
        <v>41</v>
      </c>
      <c r="O664" s="17">
        <v>23</v>
      </c>
      <c r="P664" s="27"/>
    </row>
    <row r="665" spans="1:16" s="2" customFormat="1" ht="24.95" customHeight="1" x14ac:dyDescent="0.25">
      <c r="A665" s="13" t="s">
        <v>38</v>
      </c>
      <c r="B665" s="41"/>
      <c r="C665" s="19" t="s">
        <v>8</v>
      </c>
      <c r="D665" s="8" t="s">
        <v>836</v>
      </c>
      <c r="E665" s="8">
        <f>VLOOKUP(F665,'Données Registre P-38'!$A$2:$B$19,2,0)</f>
        <v>2</v>
      </c>
      <c r="F665" s="9" t="s">
        <v>18</v>
      </c>
      <c r="G665" s="10">
        <v>43655</v>
      </c>
      <c r="H665" s="38">
        <f>IF(G665&lt;&gt;"",G665,"")</f>
        <v>43655</v>
      </c>
      <c r="I665" s="30" t="s">
        <v>837</v>
      </c>
      <c r="J665" s="9"/>
      <c r="K665" s="9" t="s">
        <v>32</v>
      </c>
      <c r="L665" s="9" t="s">
        <v>29</v>
      </c>
      <c r="M665" s="9">
        <v>16</v>
      </c>
      <c r="N665" s="9" t="s">
        <v>41</v>
      </c>
      <c r="O665" s="17">
        <v>22</v>
      </c>
      <c r="P665" s="27"/>
    </row>
    <row r="666" spans="1:16" s="2" customFormat="1" ht="24.95" customHeight="1" x14ac:dyDescent="0.25">
      <c r="A666" s="13" t="s">
        <v>38</v>
      </c>
      <c r="B666" s="41"/>
      <c r="C666" s="19" t="s">
        <v>8</v>
      </c>
      <c r="D666" s="8" t="s">
        <v>820</v>
      </c>
      <c r="E666" s="8">
        <f>VLOOKUP(F666,'Données Registre P-38'!$A$2:$B$19,2,0)</f>
        <v>2</v>
      </c>
      <c r="F666" s="9" t="s">
        <v>18</v>
      </c>
      <c r="G666" s="10">
        <v>43652</v>
      </c>
      <c r="H666" s="38">
        <f>IF(G666&lt;&gt;"",G666,"")</f>
        <v>43652</v>
      </c>
      <c r="I666" s="30" t="s">
        <v>821</v>
      </c>
      <c r="J666" s="9"/>
      <c r="K666" s="9" t="s">
        <v>32</v>
      </c>
      <c r="L666" s="9" t="s">
        <v>29</v>
      </c>
      <c r="M666" s="9">
        <v>20</v>
      </c>
      <c r="N666" s="9" t="s">
        <v>41</v>
      </c>
      <c r="O666" s="17">
        <v>23</v>
      </c>
      <c r="P666" s="27"/>
    </row>
    <row r="667" spans="1:16" s="2" customFormat="1" ht="24.95" customHeight="1" x14ac:dyDescent="0.25">
      <c r="A667" s="13" t="s">
        <v>38</v>
      </c>
      <c r="B667" s="41"/>
      <c r="C667" s="19" t="s">
        <v>8</v>
      </c>
      <c r="D667" s="8" t="s">
        <v>803</v>
      </c>
      <c r="E667" s="8">
        <f>VLOOKUP(F667,'Données Registre P-38'!$A$2:$B$19,2,0)</f>
        <v>2</v>
      </c>
      <c r="F667" s="9" t="s">
        <v>18</v>
      </c>
      <c r="G667" s="10">
        <v>43648</v>
      </c>
      <c r="H667" s="38">
        <f>IF(G667&lt;&gt;"",G667,"")</f>
        <v>43648</v>
      </c>
      <c r="I667" s="30" t="s">
        <v>401</v>
      </c>
      <c r="J667" s="9"/>
      <c r="K667" s="9" t="s">
        <v>44</v>
      </c>
      <c r="L667" s="9" t="s">
        <v>29</v>
      </c>
      <c r="M667" s="9">
        <v>32</v>
      </c>
      <c r="N667" s="9" t="s">
        <v>41</v>
      </c>
      <c r="O667" s="17">
        <v>23</v>
      </c>
      <c r="P667" s="27"/>
    </row>
    <row r="668" spans="1:16" s="2" customFormat="1" ht="24.95" customHeight="1" x14ac:dyDescent="0.25">
      <c r="A668" s="13" t="s">
        <v>38</v>
      </c>
      <c r="B668" s="41"/>
      <c r="C668" s="19" t="s">
        <v>8</v>
      </c>
      <c r="D668" s="8" t="s">
        <v>732</v>
      </c>
      <c r="E668" s="8">
        <f>VLOOKUP(F668,'Données Registre P-38'!$A$2:$B$19,2,0)</f>
        <v>2</v>
      </c>
      <c r="F668" s="9" t="s">
        <v>18</v>
      </c>
      <c r="G668" s="10">
        <v>43630</v>
      </c>
      <c r="H668" s="38">
        <f>IF(G668&lt;&gt;"",G668,"")</f>
        <v>43630</v>
      </c>
      <c r="I668" s="30" t="s">
        <v>733</v>
      </c>
      <c r="J668" s="9"/>
      <c r="K668" s="9" t="s">
        <v>33</v>
      </c>
      <c r="L668" s="9" t="s">
        <v>29</v>
      </c>
      <c r="M668" s="9">
        <v>39</v>
      </c>
      <c r="N668" s="9" t="s">
        <v>41</v>
      </c>
      <c r="O668" s="17">
        <v>44</v>
      </c>
      <c r="P668" s="27"/>
    </row>
    <row r="669" spans="1:16" s="2" customFormat="1" ht="24.95" customHeight="1" x14ac:dyDescent="0.25">
      <c r="A669" s="13" t="s">
        <v>38</v>
      </c>
      <c r="B669" s="41"/>
      <c r="C669" s="19" t="s">
        <v>8</v>
      </c>
      <c r="D669" s="8" t="s">
        <v>710</v>
      </c>
      <c r="E669" s="8">
        <f>VLOOKUP(F669,'Données Registre P-38'!$A$2:$B$19,2,0)</f>
        <v>2</v>
      </c>
      <c r="F669" s="9" t="s">
        <v>18</v>
      </c>
      <c r="G669" s="10">
        <v>43626</v>
      </c>
      <c r="H669" s="38">
        <f>IF(G669&lt;&gt;"",G669,"")</f>
        <v>43626</v>
      </c>
      <c r="I669" s="30" t="s">
        <v>711</v>
      </c>
      <c r="J669" s="9"/>
      <c r="K669" s="9" t="s">
        <v>32</v>
      </c>
      <c r="L669" s="9" t="s">
        <v>29</v>
      </c>
      <c r="M669" s="9">
        <v>40</v>
      </c>
      <c r="N669" s="9" t="s">
        <v>41</v>
      </c>
      <c r="O669" s="17">
        <v>27</v>
      </c>
      <c r="P669" s="27"/>
    </row>
    <row r="670" spans="1:16" s="2" customFormat="1" ht="24.95" customHeight="1" x14ac:dyDescent="0.25">
      <c r="A670" s="13" t="s">
        <v>38</v>
      </c>
      <c r="B670" s="41"/>
      <c r="C670" s="19" t="s">
        <v>8</v>
      </c>
      <c r="D670" s="8" t="s">
        <v>696</v>
      </c>
      <c r="E670" s="8">
        <f>VLOOKUP(F670,'Données Registre P-38'!$A$2:$B$19,2,0)</f>
        <v>2</v>
      </c>
      <c r="F670" s="9" t="s">
        <v>18</v>
      </c>
      <c r="G670" s="10">
        <v>43621</v>
      </c>
      <c r="H670" s="38">
        <f>IF(G670&lt;&gt;"",G670,"")</f>
        <v>43621</v>
      </c>
      <c r="I670" s="30" t="s">
        <v>697</v>
      </c>
      <c r="J670" s="9"/>
      <c r="K670" s="9" t="s">
        <v>33</v>
      </c>
      <c r="L670" s="9" t="s">
        <v>29</v>
      </c>
      <c r="M670" s="9">
        <v>33</v>
      </c>
      <c r="N670" s="9" t="s">
        <v>41</v>
      </c>
      <c r="O670" s="17">
        <v>75</v>
      </c>
      <c r="P670" s="27"/>
    </row>
    <row r="671" spans="1:16" s="2" customFormat="1" ht="24.95" customHeight="1" x14ac:dyDescent="0.25">
      <c r="A671" s="13" t="s">
        <v>38</v>
      </c>
      <c r="B671" s="41"/>
      <c r="C671" s="19" t="s">
        <v>8</v>
      </c>
      <c r="D671" s="8" t="s">
        <v>609</v>
      </c>
      <c r="E671" s="8">
        <f>VLOOKUP(F671,'Données Registre P-38'!$A$2:$B$19,2,0)</f>
        <v>2</v>
      </c>
      <c r="F671" s="9" t="s">
        <v>18</v>
      </c>
      <c r="G671" s="10">
        <v>43603</v>
      </c>
      <c r="H671" s="38">
        <f>IF(G671&lt;&gt;"",G671,"")</f>
        <v>43603</v>
      </c>
      <c r="I671" s="30" t="s">
        <v>359</v>
      </c>
      <c r="J671" s="9"/>
      <c r="K671" s="9" t="s">
        <v>34</v>
      </c>
      <c r="L671" s="9" t="s">
        <v>29</v>
      </c>
      <c r="M671" s="9">
        <v>38</v>
      </c>
      <c r="N671" s="9" t="s">
        <v>42</v>
      </c>
      <c r="O671" s="17">
        <v>47</v>
      </c>
      <c r="P671" s="27"/>
    </row>
    <row r="672" spans="1:16" s="2" customFormat="1" ht="24.95" customHeight="1" x14ac:dyDescent="0.25">
      <c r="A672" s="13" t="s">
        <v>38</v>
      </c>
      <c r="B672" s="41"/>
      <c r="C672" s="19" t="s">
        <v>8</v>
      </c>
      <c r="D672" s="8" t="s">
        <v>600</v>
      </c>
      <c r="E672" s="8">
        <f>VLOOKUP(F672,'Données Registre P-38'!$A$2:$B$19,2,0)</f>
        <v>2</v>
      </c>
      <c r="F672" s="9" t="s">
        <v>18</v>
      </c>
      <c r="G672" s="10">
        <v>43602</v>
      </c>
      <c r="H672" s="38">
        <f>IF(G672&lt;&gt;"",G672,"")</f>
        <v>43602</v>
      </c>
      <c r="I672" s="30" t="s">
        <v>601</v>
      </c>
      <c r="J672" s="9"/>
      <c r="K672" s="9" t="s">
        <v>44</v>
      </c>
      <c r="L672" s="9" t="s">
        <v>29</v>
      </c>
      <c r="M672" s="9">
        <v>30</v>
      </c>
      <c r="N672" s="9" t="s">
        <v>42</v>
      </c>
      <c r="O672" s="17">
        <v>47</v>
      </c>
      <c r="P672" s="27"/>
    </row>
    <row r="673" spans="1:16" s="2" customFormat="1" ht="24.95" customHeight="1" x14ac:dyDescent="0.25">
      <c r="A673" s="13" t="s">
        <v>38</v>
      </c>
      <c r="B673" s="41"/>
      <c r="C673" s="19" t="s">
        <v>8</v>
      </c>
      <c r="D673" s="8" t="s">
        <v>568</v>
      </c>
      <c r="E673" s="8">
        <f>VLOOKUP(F673,'Données Registre P-38'!$A$2:$B$19,2,0)</f>
        <v>2</v>
      </c>
      <c r="F673" s="9" t="s">
        <v>18</v>
      </c>
      <c r="G673" s="10">
        <v>43595</v>
      </c>
      <c r="H673" s="38">
        <f>IF(G673&lt;&gt;"",G673,"")</f>
        <v>43595</v>
      </c>
      <c r="I673" s="30" t="s">
        <v>569</v>
      </c>
      <c r="J673" s="9" t="s">
        <v>28</v>
      </c>
      <c r="K673" s="9" t="s">
        <v>37</v>
      </c>
      <c r="L673" s="9" t="s">
        <v>30</v>
      </c>
      <c r="M673" s="9"/>
      <c r="N673" s="9" t="s">
        <v>41</v>
      </c>
      <c r="O673" s="17">
        <v>36</v>
      </c>
      <c r="P673" s="27"/>
    </row>
    <row r="674" spans="1:16" s="2" customFormat="1" ht="24.95" customHeight="1" x14ac:dyDescent="0.25">
      <c r="A674" s="13" t="s">
        <v>38</v>
      </c>
      <c r="B674" s="41"/>
      <c r="C674" s="19" t="s">
        <v>8</v>
      </c>
      <c r="D674" s="8" t="s">
        <v>483</v>
      </c>
      <c r="E674" s="8">
        <f>VLOOKUP(F674,'Données Registre P-38'!$A$2:$B$19,2,0)</f>
        <v>2</v>
      </c>
      <c r="F674" s="9" t="s">
        <v>18</v>
      </c>
      <c r="G674" s="10">
        <v>43574</v>
      </c>
      <c r="H674" s="38">
        <f>IF(G674&lt;&gt;"",G674,"")</f>
        <v>43574</v>
      </c>
      <c r="I674" s="30" t="s">
        <v>484</v>
      </c>
      <c r="J674" s="9"/>
      <c r="K674" s="9" t="s">
        <v>44</v>
      </c>
      <c r="L674" s="9" t="s">
        <v>29</v>
      </c>
      <c r="M674" s="9">
        <v>55</v>
      </c>
      <c r="N674" s="9" t="s">
        <v>42</v>
      </c>
      <c r="O674" s="17">
        <v>44</v>
      </c>
      <c r="P674" s="27"/>
    </row>
    <row r="675" spans="1:16" s="2" customFormat="1" ht="24.95" customHeight="1" x14ac:dyDescent="0.25">
      <c r="A675" s="13" t="s">
        <v>38</v>
      </c>
      <c r="B675" s="41"/>
      <c r="C675" s="19" t="s">
        <v>8</v>
      </c>
      <c r="D675" s="8" t="s">
        <v>485</v>
      </c>
      <c r="E675" s="8">
        <f>VLOOKUP(F675,'Données Registre P-38'!$A$2:$B$19,2,0)</f>
        <v>2</v>
      </c>
      <c r="F675" s="9" t="s">
        <v>18</v>
      </c>
      <c r="G675" s="10">
        <v>43574</v>
      </c>
      <c r="H675" s="38">
        <f>IF(G675&lt;&gt;"",G675,"")</f>
        <v>43574</v>
      </c>
      <c r="I675" s="30" t="s">
        <v>486</v>
      </c>
      <c r="J675" s="9" t="s">
        <v>26</v>
      </c>
      <c r="K675" s="9" t="s">
        <v>36</v>
      </c>
      <c r="L675" s="9" t="s">
        <v>30</v>
      </c>
      <c r="M675" s="9"/>
      <c r="N675" s="9" t="s">
        <v>41</v>
      </c>
      <c r="O675" s="17">
        <v>41</v>
      </c>
      <c r="P675" s="27"/>
    </row>
    <row r="676" spans="1:16" s="2" customFormat="1" ht="24.95" customHeight="1" x14ac:dyDescent="0.25">
      <c r="A676" s="13" t="s">
        <v>38</v>
      </c>
      <c r="B676" s="41"/>
      <c r="C676" s="19" t="s">
        <v>8</v>
      </c>
      <c r="D676" s="8" t="s">
        <v>407</v>
      </c>
      <c r="E676" s="8">
        <f>VLOOKUP(F676,'Données Registre P-38'!$A$2:$B$19,2,0)</f>
        <v>2</v>
      </c>
      <c r="F676" s="9" t="s">
        <v>18</v>
      </c>
      <c r="G676" s="10">
        <v>43558</v>
      </c>
      <c r="H676" s="38">
        <f>IF(G676&lt;&gt;"",G676,"")</f>
        <v>43558</v>
      </c>
      <c r="I676" s="30" t="s">
        <v>408</v>
      </c>
      <c r="J676" s="9" t="s">
        <v>111</v>
      </c>
      <c r="K676" s="9" t="s">
        <v>36</v>
      </c>
      <c r="L676" s="9" t="s">
        <v>30</v>
      </c>
      <c r="M676" s="9"/>
      <c r="N676" s="9" t="s">
        <v>41</v>
      </c>
      <c r="O676" s="17">
        <v>14</v>
      </c>
      <c r="P676" s="27"/>
    </row>
    <row r="677" spans="1:16" s="2" customFormat="1" ht="24.95" customHeight="1" x14ac:dyDescent="0.25">
      <c r="A677" s="13" t="s">
        <v>38</v>
      </c>
      <c r="B677" s="41"/>
      <c r="C677" s="19" t="s">
        <v>8</v>
      </c>
      <c r="D677" s="8" t="s">
        <v>1403</v>
      </c>
      <c r="E677" s="8">
        <f>VLOOKUP(F677,'Données Registre P-38'!$A$2:$B$19,2,0)</f>
        <v>2</v>
      </c>
      <c r="F677" s="9" t="s">
        <v>19</v>
      </c>
      <c r="G677" s="10">
        <v>43796</v>
      </c>
      <c r="H677" s="38">
        <f>IF(G677&lt;&gt;"",G677,"")</f>
        <v>43796</v>
      </c>
      <c r="I677" s="30" t="s">
        <v>278</v>
      </c>
      <c r="J677" s="9"/>
      <c r="K677" s="9" t="s">
        <v>32</v>
      </c>
      <c r="L677" s="9" t="s">
        <v>29</v>
      </c>
      <c r="M677" s="9">
        <v>40</v>
      </c>
      <c r="N677" s="9" t="s">
        <v>41</v>
      </c>
      <c r="O677" s="17">
        <v>61</v>
      </c>
      <c r="P677" s="27"/>
    </row>
    <row r="678" spans="1:16" s="2" customFormat="1" ht="24.95" customHeight="1" x14ac:dyDescent="0.25">
      <c r="A678" s="13" t="s">
        <v>38</v>
      </c>
      <c r="B678" s="41"/>
      <c r="C678" s="19" t="s">
        <v>8</v>
      </c>
      <c r="D678" s="8" t="s">
        <v>1129</v>
      </c>
      <c r="E678" s="8">
        <f>VLOOKUP(F678,'Données Registre P-38'!$A$2:$B$19,2,0)</f>
        <v>2</v>
      </c>
      <c r="F678" s="9" t="s">
        <v>19</v>
      </c>
      <c r="G678" s="10">
        <v>43716</v>
      </c>
      <c r="H678" s="38">
        <f>IF(G678&lt;&gt;"",G678,"")</f>
        <v>43716</v>
      </c>
      <c r="I678" s="30" t="s">
        <v>861</v>
      </c>
      <c r="J678" s="9"/>
      <c r="K678" s="9" t="s">
        <v>32</v>
      </c>
      <c r="L678" s="9" t="s">
        <v>29</v>
      </c>
      <c r="M678" s="9">
        <v>31</v>
      </c>
      <c r="N678" s="9" t="s">
        <v>41</v>
      </c>
      <c r="O678" s="17">
        <v>18</v>
      </c>
      <c r="P678" s="27"/>
    </row>
    <row r="679" spans="1:16" s="2" customFormat="1" ht="24.95" customHeight="1" x14ac:dyDescent="0.25">
      <c r="A679" s="13" t="s">
        <v>38</v>
      </c>
      <c r="B679" s="41"/>
      <c r="C679" s="19" t="s">
        <v>8</v>
      </c>
      <c r="D679" s="8" t="s">
        <v>1110</v>
      </c>
      <c r="E679" s="8">
        <f>VLOOKUP(F679,'Données Registre P-38'!$A$2:$B$19,2,0)</f>
        <v>2</v>
      </c>
      <c r="F679" s="9" t="s">
        <v>19</v>
      </c>
      <c r="G679" s="10">
        <v>43712</v>
      </c>
      <c r="H679" s="38">
        <f>IF(G679&lt;&gt;"",G679,"")</f>
        <v>43712</v>
      </c>
      <c r="I679" s="30" t="s">
        <v>72</v>
      </c>
      <c r="J679" s="9"/>
      <c r="K679" s="9" t="s">
        <v>33</v>
      </c>
      <c r="L679" s="9" t="s">
        <v>29</v>
      </c>
      <c r="M679" s="9">
        <v>33</v>
      </c>
      <c r="N679" s="9" t="s">
        <v>41</v>
      </c>
      <c r="O679" s="17">
        <v>52</v>
      </c>
      <c r="P679" s="27"/>
    </row>
    <row r="680" spans="1:16" s="2" customFormat="1" ht="24.95" customHeight="1" x14ac:dyDescent="0.25">
      <c r="A680" s="13" t="s">
        <v>38</v>
      </c>
      <c r="B680" s="41"/>
      <c r="C680" s="19" t="s">
        <v>8</v>
      </c>
      <c r="D680" s="8" t="s">
        <v>1172</v>
      </c>
      <c r="E680" s="8">
        <f>VLOOKUP(F680,'Données Registre P-38'!$A$2:$B$19,2,0)</f>
        <v>2</v>
      </c>
      <c r="F680" s="9" t="s">
        <v>19</v>
      </c>
      <c r="G680" s="10">
        <v>43702</v>
      </c>
      <c r="H680" s="38">
        <f>IF(G680&lt;&gt;"",G680,"")</f>
        <v>43702</v>
      </c>
      <c r="I680" s="30" t="s">
        <v>522</v>
      </c>
      <c r="J680" s="9"/>
      <c r="K680" s="9" t="s">
        <v>32</v>
      </c>
      <c r="L680" s="9" t="s">
        <v>29</v>
      </c>
      <c r="M680" s="9"/>
      <c r="N680" s="9" t="s">
        <v>41</v>
      </c>
      <c r="O680" s="17">
        <v>15</v>
      </c>
      <c r="P680" s="27"/>
    </row>
    <row r="681" spans="1:16" s="2" customFormat="1" ht="24.95" customHeight="1" x14ac:dyDescent="0.25">
      <c r="A681" s="13" t="s">
        <v>38</v>
      </c>
      <c r="B681" s="41"/>
      <c r="C681" s="19" t="s">
        <v>8</v>
      </c>
      <c r="D681" s="8" t="s">
        <v>1052</v>
      </c>
      <c r="E681" s="8">
        <f>VLOOKUP(F681,'Données Registre P-38'!$A$2:$B$19,2,0)</f>
        <v>2</v>
      </c>
      <c r="F681" s="9" t="s">
        <v>19</v>
      </c>
      <c r="G681" s="10">
        <v>43700</v>
      </c>
      <c r="H681" s="38">
        <f>IF(G681&lt;&gt;"",G681,"")</f>
        <v>43700</v>
      </c>
      <c r="I681" s="30" t="s">
        <v>1053</v>
      </c>
      <c r="J681" s="9" t="s">
        <v>28</v>
      </c>
      <c r="K681" s="9" t="s">
        <v>36</v>
      </c>
      <c r="L681" s="9" t="s">
        <v>30</v>
      </c>
      <c r="M681" s="9"/>
      <c r="N681" s="9" t="s">
        <v>41</v>
      </c>
      <c r="O681" s="17">
        <v>15</v>
      </c>
      <c r="P681" s="27"/>
    </row>
    <row r="682" spans="1:16" s="2" customFormat="1" ht="24.95" customHeight="1" x14ac:dyDescent="0.25">
      <c r="A682" s="13" t="s">
        <v>38</v>
      </c>
      <c r="B682" s="41"/>
      <c r="C682" s="19" t="s">
        <v>8</v>
      </c>
      <c r="D682" s="8" t="s">
        <v>971</v>
      </c>
      <c r="E682" s="8">
        <f>VLOOKUP(F682,'Données Registre P-38'!$A$2:$B$19,2,0)</f>
        <v>2</v>
      </c>
      <c r="F682" s="9" t="s">
        <v>19</v>
      </c>
      <c r="G682" s="10">
        <v>43682</v>
      </c>
      <c r="H682" s="38">
        <f>IF(G682&lt;&gt;"",G682,"")</f>
        <v>43682</v>
      </c>
      <c r="I682" s="30" t="s">
        <v>219</v>
      </c>
      <c r="J682" s="9"/>
      <c r="K682" s="9" t="s">
        <v>33</v>
      </c>
      <c r="L682" s="9" t="s">
        <v>29</v>
      </c>
      <c r="M682" s="9">
        <v>30</v>
      </c>
      <c r="N682" s="9" t="s">
        <v>41</v>
      </c>
      <c r="O682" s="17">
        <v>15</v>
      </c>
      <c r="P682" s="27"/>
    </row>
    <row r="683" spans="1:16" s="2" customFormat="1" ht="24.95" customHeight="1" x14ac:dyDescent="0.25">
      <c r="A683" s="13" t="s">
        <v>38</v>
      </c>
      <c r="B683" s="41"/>
      <c r="C683" s="19" t="s">
        <v>8</v>
      </c>
      <c r="D683" s="8" t="s">
        <v>935</v>
      </c>
      <c r="E683" s="8">
        <f>VLOOKUP(F683,'Données Registre P-38'!$A$2:$B$19,2,0)</f>
        <v>2</v>
      </c>
      <c r="F683" s="9" t="s">
        <v>19</v>
      </c>
      <c r="G683" s="10">
        <v>43672</v>
      </c>
      <c r="H683" s="38">
        <f>IF(G683&lt;&gt;"",G683,"")</f>
        <v>43672</v>
      </c>
      <c r="I683" s="30" t="s">
        <v>936</v>
      </c>
      <c r="J683" s="9"/>
      <c r="K683" s="9" t="s">
        <v>32</v>
      </c>
      <c r="L683" s="9" t="s">
        <v>29</v>
      </c>
      <c r="M683" s="9"/>
      <c r="N683" s="9" t="s">
        <v>41</v>
      </c>
      <c r="O683" s="17">
        <v>17</v>
      </c>
      <c r="P683" s="27"/>
    </row>
    <row r="684" spans="1:16" s="2" customFormat="1" ht="24.95" customHeight="1" x14ac:dyDescent="0.25">
      <c r="A684" s="13" t="s">
        <v>38</v>
      </c>
      <c r="B684" s="41"/>
      <c r="C684" s="19" t="s">
        <v>8</v>
      </c>
      <c r="D684" s="8" t="s">
        <v>908</v>
      </c>
      <c r="E684" s="8">
        <f>VLOOKUP(F684,'Données Registre P-38'!$A$2:$B$19,2,0)</f>
        <v>2</v>
      </c>
      <c r="F684" s="9" t="s">
        <v>19</v>
      </c>
      <c r="G684" s="10">
        <v>43669</v>
      </c>
      <c r="H684" s="38">
        <f>IF(G684&lt;&gt;"",G684,"")</f>
        <v>43669</v>
      </c>
      <c r="I684" s="30" t="s">
        <v>909</v>
      </c>
      <c r="J684" s="9"/>
      <c r="K684" s="9" t="s">
        <v>32</v>
      </c>
      <c r="L684" s="9" t="s">
        <v>29</v>
      </c>
      <c r="M684" s="9"/>
      <c r="N684" s="9" t="s">
        <v>41</v>
      </c>
      <c r="O684" s="17">
        <v>48</v>
      </c>
      <c r="P684" s="27"/>
    </row>
    <row r="685" spans="1:16" s="2" customFormat="1" ht="24.95" customHeight="1" x14ac:dyDescent="0.25">
      <c r="A685" s="13" t="s">
        <v>38</v>
      </c>
      <c r="B685" s="41"/>
      <c r="C685" s="19" t="s">
        <v>8</v>
      </c>
      <c r="D685" s="8" t="s">
        <v>818</v>
      </c>
      <c r="E685" s="8">
        <f>VLOOKUP(F685,'Données Registre P-38'!$A$2:$B$19,2,0)</f>
        <v>2</v>
      </c>
      <c r="F685" s="9" t="s">
        <v>19</v>
      </c>
      <c r="G685" s="10">
        <v>43651</v>
      </c>
      <c r="H685" s="38">
        <f>IF(G685&lt;&gt;"",G685,"")</f>
        <v>43651</v>
      </c>
      <c r="I685" s="30" t="s">
        <v>819</v>
      </c>
      <c r="J685" s="9"/>
      <c r="K685" s="9" t="s">
        <v>32</v>
      </c>
      <c r="L685" s="9" t="s">
        <v>29</v>
      </c>
      <c r="M685" s="9">
        <v>39</v>
      </c>
      <c r="N685" s="9" t="s">
        <v>41</v>
      </c>
      <c r="O685" s="17">
        <v>41</v>
      </c>
      <c r="P685" s="27"/>
    </row>
    <row r="686" spans="1:16" s="2" customFormat="1" ht="24.95" customHeight="1" x14ac:dyDescent="0.25">
      <c r="A686" s="13" t="s">
        <v>38</v>
      </c>
      <c r="B686" s="41"/>
      <c r="C686" s="19" t="s">
        <v>8</v>
      </c>
      <c r="D686" s="8" t="s">
        <v>746</v>
      </c>
      <c r="E686" s="8">
        <f>VLOOKUP(F686,'Données Registre P-38'!$A$2:$B$19,2,0)</f>
        <v>2</v>
      </c>
      <c r="F686" s="9" t="s">
        <v>19</v>
      </c>
      <c r="G686" s="10">
        <v>43637</v>
      </c>
      <c r="H686" s="38">
        <f>IF(G686&lt;&gt;"",G686,"")</f>
        <v>43637</v>
      </c>
      <c r="I686" s="30" t="s">
        <v>747</v>
      </c>
      <c r="J686" s="9" t="s">
        <v>112</v>
      </c>
      <c r="K686" s="9" t="s">
        <v>36</v>
      </c>
      <c r="L686" s="9" t="s">
        <v>30</v>
      </c>
      <c r="M686" s="9"/>
      <c r="N686" s="9" t="s">
        <v>41</v>
      </c>
      <c r="O686" s="17">
        <v>80</v>
      </c>
      <c r="P686" s="27"/>
    </row>
    <row r="687" spans="1:16" s="2" customFormat="1" ht="24.95" customHeight="1" x14ac:dyDescent="0.25">
      <c r="A687" s="13" t="s">
        <v>38</v>
      </c>
      <c r="B687" s="41"/>
      <c r="C687" s="19" t="s">
        <v>8</v>
      </c>
      <c r="D687" s="8" t="s">
        <v>690</v>
      </c>
      <c r="E687" s="8">
        <f>VLOOKUP(F687,'Données Registre P-38'!$A$2:$B$19,2,0)</f>
        <v>2</v>
      </c>
      <c r="F687" s="9" t="s">
        <v>19</v>
      </c>
      <c r="G687" s="10">
        <v>43620</v>
      </c>
      <c r="H687" s="38">
        <f>IF(G687&lt;&gt;"",G687,"")</f>
        <v>43620</v>
      </c>
      <c r="I687" s="30" t="s">
        <v>691</v>
      </c>
      <c r="J687" s="9" t="s">
        <v>112</v>
      </c>
      <c r="K687" s="9" t="s">
        <v>34</v>
      </c>
      <c r="L687" s="9" t="s">
        <v>30</v>
      </c>
      <c r="M687" s="9"/>
      <c r="N687" s="9" t="s">
        <v>42</v>
      </c>
      <c r="O687" s="17">
        <v>16</v>
      </c>
      <c r="P687" s="27"/>
    </row>
    <row r="688" spans="1:16" s="2" customFormat="1" ht="24.95" customHeight="1" x14ac:dyDescent="0.25">
      <c r="A688" s="13" t="s">
        <v>38</v>
      </c>
      <c r="B688" s="41"/>
      <c r="C688" s="19" t="s">
        <v>8</v>
      </c>
      <c r="D688" s="8" t="s">
        <v>270</v>
      </c>
      <c r="E688" s="8">
        <f>VLOOKUP(F688,'Données Registre P-38'!$A$2:$B$19,2,0)</f>
        <v>2</v>
      </c>
      <c r="F688" s="9" t="s">
        <v>19</v>
      </c>
      <c r="G688" s="10">
        <v>43531</v>
      </c>
      <c r="H688" s="38">
        <f>IF(G688&lt;&gt;"",G688,"")</f>
        <v>43531</v>
      </c>
      <c r="I688" s="30" t="s">
        <v>271</v>
      </c>
      <c r="J688" s="9"/>
      <c r="K688" s="9" t="s">
        <v>33</v>
      </c>
      <c r="L688" s="9" t="s">
        <v>29</v>
      </c>
      <c r="M688" s="9">
        <v>35</v>
      </c>
      <c r="N688" s="9" t="s">
        <v>41</v>
      </c>
      <c r="O688" s="17">
        <v>15</v>
      </c>
      <c r="P688" s="27"/>
    </row>
    <row r="689" spans="1:16" s="2" customFormat="1" ht="24.95" customHeight="1" x14ac:dyDescent="0.25">
      <c r="A689" s="13" t="s">
        <v>38</v>
      </c>
      <c r="B689" s="41"/>
      <c r="C689" s="19" t="s">
        <v>8</v>
      </c>
      <c r="D689" s="8" t="s">
        <v>1404</v>
      </c>
      <c r="E689" s="8">
        <f>VLOOKUP(F689,'Données Registre P-38'!$A$2:$B$19,2,0)</f>
        <v>3</v>
      </c>
      <c r="F689" s="9" t="s">
        <v>23</v>
      </c>
      <c r="G689" s="10">
        <v>43797</v>
      </c>
      <c r="H689" s="38">
        <f>IF(G689&lt;&gt;"",G689,"")</f>
        <v>43797</v>
      </c>
      <c r="I689" s="30" t="s">
        <v>1405</v>
      </c>
      <c r="J689" s="9" t="s">
        <v>26</v>
      </c>
      <c r="K689" s="9" t="s">
        <v>36</v>
      </c>
      <c r="L689" s="9" t="s">
        <v>30</v>
      </c>
      <c r="M689" s="9"/>
      <c r="N689" s="9" t="s">
        <v>42</v>
      </c>
      <c r="O689" s="17">
        <v>19</v>
      </c>
      <c r="P689" s="27"/>
    </row>
    <row r="690" spans="1:16" s="2" customFormat="1" ht="24.95" customHeight="1" x14ac:dyDescent="0.25">
      <c r="A690" s="13" t="s">
        <v>38</v>
      </c>
      <c r="B690" s="41"/>
      <c r="C690" s="19" t="s">
        <v>8</v>
      </c>
      <c r="D690" s="8" t="s">
        <v>1321</v>
      </c>
      <c r="E690" s="8">
        <f>VLOOKUP(F690,'Données Registre P-38'!$A$2:$B$19,2,0)</f>
        <v>3</v>
      </c>
      <c r="F690" s="9" t="s">
        <v>23</v>
      </c>
      <c r="G690" s="10">
        <v>43773</v>
      </c>
      <c r="H690" s="38">
        <f>IF(G690&lt;&gt;"",G690,"")</f>
        <v>43773</v>
      </c>
      <c r="I690" s="30" t="s">
        <v>509</v>
      </c>
      <c r="J690" s="9" t="s">
        <v>28</v>
      </c>
      <c r="K690" s="9" t="s">
        <v>501</v>
      </c>
      <c r="L690" s="9" t="s">
        <v>30</v>
      </c>
      <c r="M690" s="9"/>
      <c r="N690" s="9" t="s">
        <v>41</v>
      </c>
      <c r="O690" s="17">
        <v>16</v>
      </c>
      <c r="P690" s="27"/>
    </row>
    <row r="691" spans="1:16" s="2" customFormat="1" ht="24.95" customHeight="1" x14ac:dyDescent="0.25">
      <c r="A691" s="13" t="s">
        <v>38</v>
      </c>
      <c r="B691" s="41"/>
      <c r="C691" s="19" t="s">
        <v>8</v>
      </c>
      <c r="D691" s="8" t="s">
        <v>1294</v>
      </c>
      <c r="E691" s="8">
        <f>VLOOKUP(F691,'Données Registre P-38'!$A$2:$B$19,2,0)</f>
        <v>3</v>
      </c>
      <c r="F691" s="9" t="s">
        <v>23</v>
      </c>
      <c r="G691" s="10">
        <v>43765</v>
      </c>
      <c r="H691" s="38">
        <f>IF(G691&lt;&gt;"",G691,"")</f>
        <v>43765</v>
      </c>
      <c r="I691" s="30" t="s">
        <v>1295</v>
      </c>
      <c r="J691" s="9"/>
      <c r="K691" s="9" t="s">
        <v>32</v>
      </c>
      <c r="L691" s="9" t="s">
        <v>29</v>
      </c>
      <c r="M691" s="9">
        <v>27</v>
      </c>
      <c r="N691" s="9" t="s">
        <v>42</v>
      </c>
      <c r="O691" s="17">
        <v>33</v>
      </c>
      <c r="P691" s="27"/>
    </row>
    <row r="692" spans="1:16" s="2" customFormat="1" ht="24.95" customHeight="1" x14ac:dyDescent="0.25">
      <c r="A692" s="13" t="s">
        <v>38</v>
      </c>
      <c r="B692" s="41"/>
      <c r="C692" s="19" t="s">
        <v>8</v>
      </c>
      <c r="D692" s="8" t="s">
        <v>1258</v>
      </c>
      <c r="E692" s="8">
        <f>VLOOKUP(F692,'Données Registre P-38'!$A$2:$B$19,2,0)</f>
        <v>3</v>
      </c>
      <c r="F692" s="9" t="s">
        <v>23</v>
      </c>
      <c r="G692" s="10">
        <v>43765</v>
      </c>
      <c r="H692" s="38">
        <f>IF(G692&lt;&gt;"",G692,"")</f>
        <v>43765</v>
      </c>
      <c r="I692" s="30"/>
      <c r="J692" s="9" t="s">
        <v>26</v>
      </c>
      <c r="K692" s="9" t="s">
        <v>36</v>
      </c>
      <c r="L692" s="9" t="s">
        <v>30</v>
      </c>
      <c r="M692" s="9"/>
      <c r="N692" s="9" t="s">
        <v>41</v>
      </c>
      <c r="O692" s="17">
        <v>64</v>
      </c>
      <c r="P692" s="27"/>
    </row>
    <row r="693" spans="1:16" s="2" customFormat="1" ht="24.95" customHeight="1" x14ac:dyDescent="0.25">
      <c r="A693" s="13" t="s">
        <v>38</v>
      </c>
      <c r="B693" s="41"/>
      <c r="C693" s="19" t="s">
        <v>8</v>
      </c>
      <c r="D693" s="8" t="s">
        <v>1256</v>
      </c>
      <c r="E693" s="8">
        <f>VLOOKUP(F693,'Données Registre P-38'!$A$2:$B$19,2,0)</f>
        <v>3</v>
      </c>
      <c r="F693" s="9" t="s">
        <v>23</v>
      </c>
      <c r="G693" s="10">
        <v>43754</v>
      </c>
      <c r="H693" s="38">
        <f>IF(G693&lt;&gt;"",G693,"")</f>
        <v>43754</v>
      </c>
      <c r="I693" s="30" t="s">
        <v>1257</v>
      </c>
      <c r="J693" s="9" t="s">
        <v>26</v>
      </c>
      <c r="K693" s="9" t="s">
        <v>36</v>
      </c>
      <c r="L693" s="9" t="s">
        <v>30</v>
      </c>
      <c r="M693" s="9"/>
      <c r="N693" s="9" t="s">
        <v>41</v>
      </c>
      <c r="O693" s="17">
        <v>26</v>
      </c>
      <c r="P693" s="27"/>
    </row>
    <row r="694" spans="1:16" s="2" customFormat="1" ht="24.95" customHeight="1" x14ac:dyDescent="0.25">
      <c r="A694" s="13" t="s">
        <v>38</v>
      </c>
      <c r="B694" s="41"/>
      <c r="C694" s="19" t="s">
        <v>8</v>
      </c>
      <c r="D694" s="8" t="s">
        <v>1230</v>
      </c>
      <c r="E694" s="8">
        <f>VLOOKUP(F694,'Données Registre P-38'!$A$2:$B$19,2,0)</f>
        <v>3</v>
      </c>
      <c r="F694" s="9" t="s">
        <v>23</v>
      </c>
      <c r="G694" s="10">
        <v>43746</v>
      </c>
      <c r="H694" s="38">
        <f>IF(G694&lt;&gt;"",G694,"")</f>
        <v>43746</v>
      </c>
      <c r="I694" s="30" t="s">
        <v>148</v>
      </c>
      <c r="J694" s="9" t="s">
        <v>28</v>
      </c>
      <c r="K694" s="9" t="s">
        <v>36</v>
      </c>
      <c r="L694" s="9" t="s">
        <v>30</v>
      </c>
      <c r="M694" s="9"/>
      <c r="N694" s="9" t="s">
        <v>41</v>
      </c>
      <c r="O694" s="17">
        <v>42</v>
      </c>
      <c r="P694" s="27"/>
    </row>
    <row r="695" spans="1:16" s="2" customFormat="1" ht="24.95" customHeight="1" x14ac:dyDescent="0.25">
      <c r="A695" s="13" t="s">
        <v>38</v>
      </c>
      <c r="B695" s="41"/>
      <c r="C695" s="19" t="s">
        <v>8</v>
      </c>
      <c r="D695" s="8" t="s">
        <v>1224</v>
      </c>
      <c r="E695" s="8">
        <f>VLOOKUP(F695,'Données Registre P-38'!$A$2:$B$19,2,0)</f>
        <v>3</v>
      </c>
      <c r="F695" s="9" t="s">
        <v>23</v>
      </c>
      <c r="G695" s="10">
        <v>43741</v>
      </c>
      <c r="H695" s="38">
        <f>IF(G695&lt;&gt;"",G695,"")</f>
        <v>43741</v>
      </c>
      <c r="I695" s="30" t="s">
        <v>1225</v>
      </c>
      <c r="J695" s="9" t="s">
        <v>26</v>
      </c>
      <c r="K695" s="9" t="s">
        <v>36</v>
      </c>
      <c r="L695" s="9" t="s">
        <v>30</v>
      </c>
      <c r="M695" s="9"/>
      <c r="N695" s="9" t="s">
        <v>41</v>
      </c>
      <c r="O695" s="17">
        <v>27</v>
      </c>
      <c r="P695" s="27"/>
    </row>
    <row r="696" spans="1:16" s="2" customFormat="1" ht="24.95" customHeight="1" x14ac:dyDescent="0.25">
      <c r="A696" s="13" t="s">
        <v>38</v>
      </c>
      <c r="B696" s="41"/>
      <c r="C696" s="19" t="s">
        <v>8</v>
      </c>
      <c r="D696" s="8" t="s">
        <v>1212</v>
      </c>
      <c r="E696" s="8">
        <f>VLOOKUP(F696,'Données Registre P-38'!$A$2:$B$19,2,0)</f>
        <v>3</v>
      </c>
      <c r="F696" s="9" t="s">
        <v>23</v>
      </c>
      <c r="G696" s="10">
        <v>43738</v>
      </c>
      <c r="H696" s="38">
        <f>IF(G696&lt;&gt;"",G696,"")</f>
        <v>43738</v>
      </c>
      <c r="I696" s="30" t="s">
        <v>1213</v>
      </c>
      <c r="J696" s="9"/>
      <c r="K696" s="9" t="s">
        <v>44</v>
      </c>
      <c r="L696" s="9" t="s">
        <v>29</v>
      </c>
      <c r="M696" s="9">
        <v>14</v>
      </c>
      <c r="N696" s="9" t="s">
        <v>42</v>
      </c>
      <c r="O696" s="17">
        <v>30</v>
      </c>
      <c r="P696" s="27"/>
    </row>
    <row r="697" spans="1:16" s="2" customFormat="1" ht="24.95" customHeight="1" x14ac:dyDescent="0.25">
      <c r="A697" s="13" t="s">
        <v>38</v>
      </c>
      <c r="B697" s="41"/>
      <c r="C697" s="19" t="s">
        <v>8</v>
      </c>
      <c r="D697" s="8" t="s">
        <v>1204</v>
      </c>
      <c r="E697" s="8">
        <f>VLOOKUP(F697,'Données Registre P-38'!$A$2:$B$19,2,0)</f>
        <v>3</v>
      </c>
      <c r="F697" s="9" t="s">
        <v>23</v>
      </c>
      <c r="G697" s="10">
        <v>43737</v>
      </c>
      <c r="H697" s="38">
        <f>IF(G697&lt;&gt;"",G697,"")</f>
        <v>43737</v>
      </c>
      <c r="I697" s="30" t="s">
        <v>551</v>
      </c>
      <c r="J697" s="9" t="s">
        <v>112</v>
      </c>
      <c r="K697" s="9" t="s">
        <v>37</v>
      </c>
      <c r="L697" s="9" t="s">
        <v>30</v>
      </c>
      <c r="M697" s="9"/>
      <c r="N697" s="9" t="s">
        <v>41</v>
      </c>
      <c r="O697" s="17">
        <v>35</v>
      </c>
      <c r="P697" s="27"/>
    </row>
    <row r="698" spans="1:16" s="2" customFormat="1" ht="24.95" customHeight="1" x14ac:dyDescent="0.25">
      <c r="A698" s="13" t="s">
        <v>38</v>
      </c>
      <c r="B698" s="41"/>
      <c r="C698" s="19" t="s">
        <v>8</v>
      </c>
      <c r="D698" s="8" t="s">
        <v>1201</v>
      </c>
      <c r="E698" s="8">
        <f>VLOOKUP(F698,'Données Registre P-38'!$A$2:$B$19,2,0)</f>
        <v>3</v>
      </c>
      <c r="F698" s="9" t="s">
        <v>23</v>
      </c>
      <c r="G698" s="10">
        <v>43736</v>
      </c>
      <c r="H698" s="38">
        <f>IF(G698&lt;&gt;"",G698,"")</f>
        <v>43736</v>
      </c>
      <c r="I698" s="30" t="s">
        <v>591</v>
      </c>
      <c r="J698" s="9" t="s">
        <v>26</v>
      </c>
      <c r="K698" s="9" t="s">
        <v>37</v>
      </c>
      <c r="L698" s="9" t="s">
        <v>30</v>
      </c>
      <c r="M698" s="9"/>
      <c r="N698" s="9" t="s">
        <v>41</v>
      </c>
      <c r="O698" s="17">
        <v>53</v>
      </c>
      <c r="P698" s="27"/>
    </row>
    <row r="699" spans="1:16" s="2" customFormat="1" ht="24.95" customHeight="1" x14ac:dyDescent="0.25">
      <c r="A699" s="13" t="s">
        <v>38</v>
      </c>
      <c r="B699" s="41"/>
      <c r="C699" s="19" t="s">
        <v>8</v>
      </c>
      <c r="D699" s="8" t="s">
        <v>1170</v>
      </c>
      <c r="E699" s="8">
        <f>VLOOKUP(F699,'Données Registre P-38'!$A$2:$B$19,2,0)</f>
        <v>3</v>
      </c>
      <c r="F699" s="9" t="s">
        <v>23</v>
      </c>
      <c r="G699" s="10">
        <v>43726</v>
      </c>
      <c r="H699" s="38">
        <f>IF(G699&lt;&gt;"",G699,"")</f>
        <v>43726</v>
      </c>
      <c r="I699" s="30" t="s">
        <v>1171</v>
      </c>
      <c r="J699" s="9" t="s">
        <v>112</v>
      </c>
      <c r="K699" s="9" t="s">
        <v>36</v>
      </c>
      <c r="L699" s="9" t="s">
        <v>30</v>
      </c>
      <c r="M699" s="9"/>
      <c r="N699" s="9" t="s">
        <v>41</v>
      </c>
      <c r="O699" s="17">
        <v>20</v>
      </c>
      <c r="P699" s="27"/>
    </row>
    <row r="700" spans="1:16" s="2" customFormat="1" ht="24.95" customHeight="1" x14ac:dyDescent="0.25">
      <c r="A700" s="13" t="s">
        <v>38</v>
      </c>
      <c r="B700" s="41"/>
      <c r="C700" s="19" t="s">
        <v>8</v>
      </c>
      <c r="D700" s="8" t="s">
        <v>1134</v>
      </c>
      <c r="E700" s="8">
        <f>VLOOKUP(F700,'Données Registre P-38'!$A$2:$B$19,2,0)</f>
        <v>3</v>
      </c>
      <c r="F700" s="9" t="s">
        <v>23</v>
      </c>
      <c r="G700" s="10">
        <v>43716</v>
      </c>
      <c r="H700" s="38">
        <f>IF(G700&lt;&gt;"",G700,"")</f>
        <v>43716</v>
      </c>
      <c r="I700" s="30" t="s">
        <v>1135</v>
      </c>
      <c r="J700" s="9"/>
      <c r="K700" s="9" t="s">
        <v>44</v>
      </c>
      <c r="L700" s="9" t="s">
        <v>29</v>
      </c>
      <c r="M700" s="9">
        <v>20</v>
      </c>
      <c r="N700" s="9" t="s">
        <v>42</v>
      </c>
      <c r="O700" s="17">
        <v>22</v>
      </c>
      <c r="P700" s="27"/>
    </row>
    <row r="701" spans="1:16" s="2" customFormat="1" ht="24.95" customHeight="1" x14ac:dyDescent="0.25">
      <c r="A701" s="13" t="s">
        <v>38</v>
      </c>
      <c r="B701" s="41"/>
      <c r="C701" s="19" t="s">
        <v>8</v>
      </c>
      <c r="D701" s="8" t="s">
        <v>1122</v>
      </c>
      <c r="E701" s="8">
        <f>VLOOKUP(F701,'Données Registre P-38'!$A$2:$B$19,2,0)</f>
        <v>3</v>
      </c>
      <c r="F701" s="9" t="s">
        <v>23</v>
      </c>
      <c r="G701" s="10">
        <v>43714</v>
      </c>
      <c r="H701" s="38">
        <f>IF(G701&lt;&gt;"",G701,"")</f>
        <v>43714</v>
      </c>
      <c r="I701" s="30" t="s">
        <v>1123</v>
      </c>
      <c r="J701" s="9"/>
      <c r="K701" s="9" t="s">
        <v>44</v>
      </c>
      <c r="L701" s="9" t="s">
        <v>29</v>
      </c>
      <c r="M701" s="9">
        <v>46</v>
      </c>
      <c r="N701" s="9" t="s">
        <v>41</v>
      </c>
      <c r="O701" s="17">
        <v>51</v>
      </c>
      <c r="P701" s="27"/>
    </row>
    <row r="702" spans="1:16" s="2" customFormat="1" ht="24.95" customHeight="1" x14ac:dyDescent="0.25">
      <c r="A702" s="13" t="s">
        <v>38</v>
      </c>
      <c r="B702" s="41"/>
      <c r="C702" s="19" t="s">
        <v>8</v>
      </c>
      <c r="D702" s="8" t="s">
        <v>1097</v>
      </c>
      <c r="E702" s="8">
        <f>VLOOKUP(F702,'Données Registre P-38'!$A$2:$B$19,2,0)</f>
        <v>3</v>
      </c>
      <c r="F702" s="9" t="s">
        <v>23</v>
      </c>
      <c r="G702" s="10">
        <v>43708</v>
      </c>
      <c r="H702" s="38">
        <f>IF(G702&lt;&gt;"",G702,"")</f>
        <v>43708</v>
      </c>
      <c r="I702" s="30" t="s">
        <v>92</v>
      </c>
      <c r="J702" s="9" t="s">
        <v>26</v>
      </c>
      <c r="K702" s="9" t="s">
        <v>37</v>
      </c>
      <c r="L702" s="27" t="s">
        <v>30</v>
      </c>
      <c r="M702" s="9"/>
      <c r="N702" s="9" t="s">
        <v>42</v>
      </c>
      <c r="O702" s="17">
        <v>24</v>
      </c>
      <c r="P702" s="27"/>
    </row>
    <row r="703" spans="1:16" s="2" customFormat="1" ht="24.95" customHeight="1" x14ac:dyDescent="0.25">
      <c r="A703" s="13" t="s">
        <v>38</v>
      </c>
      <c r="B703" s="41"/>
      <c r="C703" s="19" t="s">
        <v>8</v>
      </c>
      <c r="D703" s="8" t="s">
        <v>1083</v>
      </c>
      <c r="E703" s="8">
        <f>VLOOKUP(F703,'Données Registre P-38'!$A$2:$B$19,2,0)</f>
        <v>3</v>
      </c>
      <c r="F703" s="9" t="s">
        <v>23</v>
      </c>
      <c r="G703" s="10">
        <v>43706</v>
      </c>
      <c r="H703" s="38">
        <f>IF(G703&lt;&gt;"",G703,"")</f>
        <v>43706</v>
      </c>
      <c r="I703" s="30" t="s">
        <v>1084</v>
      </c>
      <c r="J703" s="9"/>
      <c r="K703" s="9" t="s">
        <v>32</v>
      </c>
      <c r="L703" s="9" t="s">
        <v>29</v>
      </c>
      <c r="M703" s="9">
        <v>33</v>
      </c>
      <c r="N703" s="9" t="s">
        <v>42</v>
      </c>
      <c r="O703" s="17">
        <v>51</v>
      </c>
      <c r="P703" s="27"/>
    </row>
    <row r="704" spans="1:16" s="2" customFormat="1" ht="24.95" customHeight="1" x14ac:dyDescent="0.25">
      <c r="A704" s="13" t="s">
        <v>38</v>
      </c>
      <c r="B704" s="41"/>
      <c r="C704" s="19" t="s">
        <v>8</v>
      </c>
      <c r="D704" s="8" t="s">
        <v>1077</v>
      </c>
      <c r="E704" s="8">
        <f>VLOOKUP(F704,'Données Registre P-38'!$A$2:$B$19,2,0)</f>
        <v>3</v>
      </c>
      <c r="F704" s="9" t="s">
        <v>23</v>
      </c>
      <c r="G704" s="10">
        <v>43703</v>
      </c>
      <c r="H704" s="38">
        <f>IF(G704&lt;&gt;"",G704,"")</f>
        <v>43703</v>
      </c>
      <c r="I704" s="30" t="s">
        <v>1078</v>
      </c>
      <c r="J704" s="9" t="s">
        <v>26</v>
      </c>
      <c r="K704" s="9" t="s">
        <v>36</v>
      </c>
      <c r="L704" s="9" t="s">
        <v>30</v>
      </c>
      <c r="M704" s="9"/>
      <c r="N704" s="9" t="s">
        <v>41</v>
      </c>
      <c r="O704" s="17">
        <v>26</v>
      </c>
      <c r="P704" s="27"/>
    </row>
    <row r="705" spans="1:16" s="2" customFormat="1" ht="24.95" customHeight="1" x14ac:dyDescent="0.25">
      <c r="A705" s="13" t="s">
        <v>38</v>
      </c>
      <c r="B705" s="41"/>
      <c r="C705" s="19" t="s">
        <v>8</v>
      </c>
      <c r="D705" s="8" t="s">
        <v>1061</v>
      </c>
      <c r="E705" s="8">
        <f>VLOOKUP(F705,'Données Registre P-38'!$A$2:$B$19,2,0)</f>
        <v>3</v>
      </c>
      <c r="F705" s="9" t="s">
        <v>23</v>
      </c>
      <c r="G705" s="10">
        <v>43701</v>
      </c>
      <c r="H705" s="38">
        <f>IF(G705&lt;&gt;"",G705,"")</f>
        <v>43701</v>
      </c>
      <c r="I705" s="30" t="s">
        <v>1062</v>
      </c>
      <c r="J705" s="9"/>
      <c r="K705" s="9" t="s">
        <v>32</v>
      </c>
      <c r="L705" s="9" t="s">
        <v>29</v>
      </c>
      <c r="M705" s="9">
        <v>36</v>
      </c>
      <c r="N705" s="9" t="s">
        <v>41</v>
      </c>
      <c r="O705" s="17">
        <v>28</v>
      </c>
      <c r="P705" s="27"/>
    </row>
    <row r="706" spans="1:16" s="2" customFormat="1" ht="24.95" customHeight="1" x14ac:dyDescent="0.25">
      <c r="A706" s="13" t="s">
        <v>38</v>
      </c>
      <c r="B706" s="41"/>
      <c r="C706" s="19" t="s">
        <v>8</v>
      </c>
      <c r="D706" s="8" t="s">
        <v>1025</v>
      </c>
      <c r="E706" s="8">
        <f>VLOOKUP(F706,'Données Registre P-38'!$A$2:$B$19,2,0)</f>
        <v>3</v>
      </c>
      <c r="F706" s="9" t="s">
        <v>23</v>
      </c>
      <c r="G706" s="10">
        <v>43696</v>
      </c>
      <c r="H706" s="38">
        <f>IF(G706&lt;&gt;"",G706,"")</f>
        <v>43696</v>
      </c>
      <c r="I706" s="30" t="s">
        <v>777</v>
      </c>
      <c r="J706" s="9" t="s">
        <v>26</v>
      </c>
      <c r="K706" s="9" t="s">
        <v>36</v>
      </c>
      <c r="L706" s="9" t="s">
        <v>30</v>
      </c>
      <c r="M706" s="9"/>
      <c r="N706" s="9" t="s">
        <v>41</v>
      </c>
      <c r="O706" s="17">
        <v>61</v>
      </c>
      <c r="P706" s="27"/>
    </row>
    <row r="707" spans="1:16" s="2" customFormat="1" ht="24.95" customHeight="1" x14ac:dyDescent="0.25">
      <c r="A707" s="13" t="s">
        <v>38</v>
      </c>
      <c r="B707" s="41"/>
      <c r="C707" s="19" t="s">
        <v>8</v>
      </c>
      <c r="D707" s="8" t="s">
        <v>1005</v>
      </c>
      <c r="E707" s="8">
        <f>VLOOKUP(F707,'Données Registre P-38'!$A$2:$B$19,2,0)</f>
        <v>3</v>
      </c>
      <c r="F707" s="9" t="s">
        <v>23</v>
      </c>
      <c r="G707" s="10">
        <v>43689</v>
      </c>
      <c r="H707" s="38">
        <f>IF(G707&lt;&gt;"",G707,"")</f>
        <v>43689</v>
      </c>
      <c r="I707" s="30" t="s">
        <v>1006</v>
      </c>
      <c r="J707" s="9" t="s">
        <v>26</v>
      </c>
      <c r="K707" s="9" t="s">
        <v>34</v>
      </c>
      <c r="L707" s="9" t="s">
        <v>29</v>
      </c>
      <c r="M707" s="9">
        <v>43</v>
      </c>
      <c r="N707" s="9" t="s">
        <v>42</v>
      </c>
      <c r="O707" s="17">
        <v>23</v>
      </c>
      <c r="P707" s="27"/>
    </row>
    <row r="708" spans="1:16" s="2" customFormat="1" ht="24.95" customHeight="1" x14ac:dyDescent="0.25">
      <c r="A708" s="13" t="s">
        <v>38</v>
      </c>
      <c r="B708" s="41"/>
      <c r="C708" s="19" t="s">
        <v>8</v>
      </c>
      <c r="D708" s="8" t="s">
        <v>953</v>
      </c>
      <c r="E708" s="8">
        <f>VLOOKUP(F708,'Données Registre P-38'!$A$2:$B$19,2,0)</f>
        <v>3</v>
      </c>
      <c r="F708" s="9" t="s">
        <v>23</v>
      </c>
      <c r="G708" s="10">
        <v>43677</v>
      </c>
      <c r="H708" s="38">
        <f>IF(G708&lt;&gt;"",G708,"")</f>
        <v>43677</v>
      </c>
      <c r="I708" s="30" t="s">
        <v>954</v>
      </c>
      <c r="J708" s="9" t="s">
        <v>112</v>
      </c>
      <c r="K708" s="9" t="s">
        <v>35</v>
      </c>
      <c r="L708" s="9" t="s">
        <v>29</v>
      </c>
      <c r="M708" s="9">
        <v>36</v>
      </c>
      <c r="N708" s="9" t="s">
        <v>41</v>
      </c>
      <c r="O708" s="17">
        <v>22</v>
      </c>
      <c r="P708" s="27"/>
    </row>
    <row r="709" spans="1:16" s="2" customFormat="1" ht="24.95" customHeight="1" x14ac:dyDescent="0.25">
      <c r="A709" s="13" t="s">
        <v>38</v>
      </c>
      <c r="B709" s="41"/>
      <c r="C709" s="19" t="s">
        <v>8</v>
      </c>
      <c r="D709" s="8" t="s">
        <v>897</v>
      </c>
      <c r="E709" s="8">
        <f>VLOOKUP(F709,'Données Registre P-38'!$A$2:$B$19,2,0)</f>
        <v>3</v>
      </c>
      <c r="F709" s="9" t="s">
        <v>23</v>
      </c>
      <c r="G709" s="10">
        <v>43665</v>
      </c>
      <c r="H709" s="38">
        <f>IF(G709&lt;&gt;"",G709,"")</f>
        <v>43665</v>
      </c>
      <c r="I709" s="30" t="s">
        <v>898</v>
      </c>
      <c r="J709" s="9" t="s">
        <v>26</v>
      </c>
      <c r="K709" s="9" t="s">
        <v>33</v>
      </c>
      <c r="L709" s="9" t="s">
        <v>29</v>
      </c>
      <c r="M709" s="9">
        <v>11</v>
      </c>
      <c r="N709" s="9" t="s">
        <v>41</v>
      </c>
      <c r="O709" s="17">
        <v>29</v>
      </c>
      <c r="P709" s="27"/>
    </row>
    <row r="710" spans="1:16" s="2" customFormat="1" ht="24.95" customHeight="1" x14ac:dyDescent="0.25">
      <c r="A710" s="13" t="s">
        <v>38</v>
      </c>
      <c r="B710" s="41"/>
      <c r="C710" s="19" t="s">
        <v>8</v>
      </c>
      <c r="D710" s="8" t="s">
        <v>838</v>
      </c>
      <c r="E710" s="8">
        <f>VLOOKUP(F710,'Données Registre P-38'!$A$2:$B$19,2,0)</f>
        <v>3</v>
      </c>
      <c r="F710" s="9" t="s">
        <v>23</v>
      </c>
      <c r="G710" s="10">
        <v>43655</v>
      </c>
      <c r="H710" s="38">
        <f>IF(G710&lt;&gt;"",G710,"")</f>
        <v>43655</v>
      </c>
      <c r="I710" s="30" t="s">
        <v>839</v>
      </c>
      <c r="J710" s="9" t="s">
        <v>26</v>
      </c>
      <c r="K710" s="9" t="s">
        <v>37</v>
      </c>
      <c r="L710" s="9" t="s">
        <v>30</v>
      </c>
      <c r="M710" s="9"/>
      <c r="N710" s="9" t="s">
        <v>41</v>
      </c>
      <c r="O710" s="17">
        <v>29</v>
      </c>
      <c r="P710" s="27"/>
    </row>
    <row r="711" spans="1:16" s="2" customFormat="1" ht="24.95" customHeight="1" x14ac:dyDescent="0.25">
      <c r="A711" s="13" t="s">
        <v>38</v>
      </c>
      <c r="B711" s="41"/>
      <c r="C711" s="19" t="s">
        <v>8</v>
      </c>
      <c r="D711" s="8" t="s">
        <v>824</v>
      </c>
      <c r="E711" s="8">
        <f>VLOOKUP(F711,'Données Registre P-38'!$A$2:$B$19,2,0)</f>
        <v>3</v>
      </c>
      <c r="F711" s="9" t="s">
        <v>23</v>
      </c>
      <c r="G711" s="10">
        <v>43652</v>
      </c>
      <c r="H711" s="38">
        <f>IF(G711&lt;&gt;"",G711,"")</f>
        <v>43652</v>
      </c>
      <c r="I711" s="30" t="s">
        <v>825</v>
      </c>
      <c r="J711" s="9" t="s">
        <v>26</v>
      </c>
      <c r="K711" s="9"/>
      <c r="L711" s="9" t="s">
        <v>30</v>
      </c>
      <c r="M711" s="9"/>
      <c r="N711" s="9" t="s">
        <v>41</v>
      </c>
      <c r="O711" s="17">
        <v>19</v>
      </c>
      <c r="P711" s="27"/>
    </row>
    <row r="712" spans="1:16" s="2" customFormat="1" ht="24.95" customHeight="1" x14ac:dyDescent="0.25">
      <c r="A712" s="13" t="s">
        <v>38</v>
      </c>
      <c r="B712" s="41"/>
      <c r="C712" s="19" t="s">
        <v>8</v>
      </c>
      <c r="D712" s="8" t="s">
        <v>814</v>
      </c>
      <c r="E712" s="8">
        <f>VLOOKUP(F712,'Données Registre P-38'!$A$2:$B$19,2,0)</f>
        <v>3</v>
      </c>
      <c r="F712" s="9" t="s">
        <v>23</v>
      </c>
      <c r="G712" s="10">
        <v>43651</v>
      </c>
      <c r="H712" s="38">
        <f>IF(G712&lt;&gt;"",G712,"")</f>
        <v>43651</v>
      </c>
      <c r="I712" s="30" t="s">
        <v>815</v>
      </c>
      <c r="J712" s="9" t="s">
        <v>26</v>
      </c>
      <c r="K712" s="9" t="s">
        <v>36</v>
      </c>
      <c r="L712" s="9" t="s">
        <v>30</v>
      </c>
      <c r="M712" s="9"/>
      <c r="N712" s="9" t="s">
        <v>42</v>
      </c>
      <c r="O712" s="17">
        <v>83</v>
      </c>
      <c r="P712" s="27"/>
    </row>
    <row r="713" spans="1:16" s="2" customFormat="1" ht="24.95" customHeight="1" x14ac:dyDescent="0.25">
      <c r="A713" s="13" t="s">
        <v>38</v>
      </c>
      <c r="B713" s="41"/>
      <c r="C713" s="19" t="s">
        <v>8</v>
      </c>
      <c r="D713" s="8" t="s">
        <v>766</v>
      </c>
      <c r="E713" s="8">
        <f>VLOOKUP(F713,'Données Registre P-38'!$A$2:$B$19,2,0)</f>
        <v>3</v>
      </c>
      <c r="F713" s="9" t="s">
        <v>23</v>
      </c>
      <c r="G713" s="10">
        <v>43639</v>
      </c>
      <c r="H713" s="38">
        <f>IF(G713&lt;&gt;"",G713,"")</f>
        <v>43639</v>
      </c>
      <c r="I713" s="30" t="s">
        <v>767</v>
      </c>
      <c r="J713" s="9" t="s">
        <v>28</v>
      </c>
      <c r="K713" s="9" t="s">
        <v>32</v>
      </c>
      <c r="L713" s="9" t="s">
        <v>29</v>
      </c>
      <c r="M713" s="9">
        <v>38</v>
      </c>
      <c r="N713" s="9" t="s">
        <v>41</v>
      </c>
      <c r="O713" s="17" t="s">
        <v>694</v>
      </c>
      <c r="P713" s="27"/>
    </row>
    <row r="714" spans="1:16" s="2" customFormat="1" ht="24.95" customHeight="1" x14ac:dyDescent="0.25">
      <c r="A714" s="13" t="s">
        <v>38</v>
      </c>
      <c r="B714" s="41"/>
      <c r="C714" s="19" t="s">
        <v>8</v>
      </c>
      <c r="D714" s="8" t="s">
        <v>748</v>
      </c>
      <c r="E714" s="8">
        <f>VLOOKUP(F714,'Données Registre P-38'!$A$2:$B$19,2,0)</f>
        <v>3</v>
      </c>
      <c r="F714" s="9" t="s">
        <v>23</v>
      </c>
      <c r="G714" s="10">
        <v>43637</v>
      </c>
      <c r="H714" s="38">
        <f>IF(G714&lt;&gt;"",G714,"")</f>
        <v>43637</v>
      </c>
      <c r="I714" s="30" t="s">
        <v>749</v>
      </c>
      <c r="J714" s="9" t="s">
        <v>26</v>
      </c>
      <c r="K714" s="9" t="s">
        <v>36</v>
      </c>
      <c r="L714" s="9" t="s">
        <v>30</v>
      </c>
      <c r="M714" s="9"/>
      <c r="N714" s="9" t="s">
        <v>41</v>
      </c>
      <c r="O714" s="17">
        <v>23</v>
      </c>
      <c r="P714" s="27"/>
    </row>
    <row r="715" spans="1:16" s="2" customFormat="1" ht="24.95" customHeight="1" x14ac:dyDescent="0.25">
      <c r="A715" s="13" t="s">
        <v>38</v>
      </c>
      <c r="B715" s="41"/>
      <c r="C715" s="19" t="s">
        <v>8</v>
      </c>
      <c r="D715" s="8" t="s">
        <v>809</v>
      </c>
      <c r="E715" s="8">
        <f>VLOOKUP(F715,'Données Registre P-38'!$A$2:$B$19,2,0)</f>
        <v>3</v>
      </c>
      <c r="F715" s="9" t="s">
        <v>23</v>
      </c>
      <c r="G715" s="10">
        <v>43631</v>
      </c>
      <c r="H715" s="38">
        <f>IF(G715&lt;&gt;"",G715,"")</f>
        <v>43631</v>
      </c>
      <c r="I715" s="30" t="s">
        <v>810</v>
      </c>
      <c r="J715" s="9" t="s">
        <v>26</v>
      </c>
      <c r="K715" s="9" t="s">
        <v>36</v>
      </c>
      <c r="L715" s="9" t="s">
        <v>30</v>
      </c>
      <c r="M715" s="9"/>
      <c r="N715" s="9" t="s">
        <v>41</v>
      </c>
      <c r="O715" s="17">
        <v>43</v>
      </c>
      <c r="P715" s="27"/>
    </row>
    <row r="716" spans="1:16" s="2" customFormat="1" ht="24.95" customHeight="1" x14ac:dyDescent="0.25">
      <c r="A716" s="13" t="s">
        <v>38</v>
      </c>
      <c r="B716" s="41"/>
      <c r="C716" s="19" t="s">
        <v>8</v>
      </c>
      <c r="D716" s="8" t="s">
        <v>708</v>
      </c>
      <c r="E716" s="8">
        <f>VLOOKUP(F716,'Données Registre P-38'!$A$2:$B$19,2,0)</f>
        <v>3</v>
      </c>
      <c r="F716" s="9" t="s">
        <v>23</v>
      </c>
      <c r="G716" s="10">
        <v>43623</v>
      </c>
      <c r="H716" s="38">
        <f>IF(G716&lt;&gt;"",G716,"")</f>
        <v>43623</v>
      </c>
      <c r="I716" s="30" t="s">
        <v>581</v>
      </c>
      <c r="J716" s="9" t="s">
        <v>26</v>
      </c>
      <c r="K716" s="9" t="s">
        <v>37</v>
      </c>
      <c r="L716" s="9" t="s">
        <v>30</v>
      </c>
      <c r="M716" s="9"/>
      <c r="N716" s="9" t="s">
        <v>41</v>
      </c>
      <c r="O716" s="17">
        <v>41</v>
      </c>
      <c r="P716" s="27"/>
    </row>
    <row r="717" spans="1:16" s="2" customFormat="1" ht="24.95" customHeight="1" x14ac:dyDescent="0.25">
      <c r="A717" s="13" t="s">
        <v>38</v>
      </c>
      <c r="B717" s="41"/>
      <c r="C717" s="19" t="s">
        <v>8</v>
      </c>
      <c r="D717" s="8" t="s">
        <v>668</v>
      </c>
      <c r="E717" s="8">
        <f>VLOOKUP(F717,'Données Registre P-38'!$A$2:$B$19,2,0)</f>
        <v>3</v>
      </c>
      <c r="F717" s="9" t="s">
        <v>23</v>
      </c>
      <c r="G717" s="10">
        <v>43616</v>
      </c>
      <c r="H717" s="38">
        <f>IF(G717&lt;&gt;"",G717,"")</f>
        <v>43616</v>
      </c>
      <c r="I717" s="30" t="s">
        <v>669</v>
      </c>
      <c r="J717" s="9" t="s">
        <v>26</v>
      </c>
      <c r="K717" s="9" t="s">
        <v>37</v>
      </c>
      <c r="L717" s="9" t="s">
        <v>30</v>
      </c>
      <c r="M717" s="9"/>
      <c r="N717" s="9" t="s">
        <v>42</v>
      </c>
      <c r="O717" s="17">
        <v>66</v>
      </c>
      <c r="P717" s="27"/>
    </row>
    <row r="718" spans="1:16" s="2" customFormat="1" ht="24.95" customHeight="1" x14ac:dyDescent="0.25">
      <c r="A718" s="13" t="s">
        <v>38</v>
      </c>
      <c r="B718" s="41"/>
      <c r="C718" s="19" t="s">
        <v>8</v>
      </c>
      <c r="D718" s="8" t="s">
        <v>660</v>
      </c>
      <c r="E718" s="8">
        <f>VLOOKUP(F718,'Données Registre P-38'!$A$2:$B$19,2,0)</f>
        <v>3</v>
      </c>
      <c r="F718" s="9" t="s">
        <v>23</v>
      </c>
      <c r="G718" s="10">
        <v>43614</v>
      </c>
      <c r="H718" s="38">
        <f>IF(G718&lt;&gt;"",G718,"")</f>
        <v>43614</v>
      </c>
      <c r="I718" s="30" t="s">
        <v>380</v>
      </c>
      <c r="J718" s="9" t="s">
        <v>28</v>
      </c>
      <c r="K718" s="9"/>
      <c r="L718" s="9" t="s">
        <v>29</v>
      </c>
      <c r="M718" s="9">
        <v>46</v>
      </c>
      <c r="N718" s="9" t="s">
        <v>42</v>
      </c>
      <c r="O718" s="17">
        <v>15</v>
      </c>
      <c r="P718" s="27"/>
    </row>
    <row r="719" spans="1:16" s="2" customFormat="1" ht="24.95" customHeight="1" x14ac:dyDescent="0.25">
      <c r="A719" s="13" t="s">
        <v>38</v>
      </c>
      <c r="B719" s="41"/>
      <c r="C719" s="19" t="s">
        <v>8</v>
      </c>
      <c r="D719" s="8" t="s">
        <v>636</v>
      </c>
      <c r="E719" s="8">
        <f>VLOOKUP(F719,'Données Registre P-38'!$A$2:$B$19,2,0)</f>
        <v>3</v>
      </c>
      <c r="F719" s="9" t="s">
        <v>23</v>
      </c>
      <c r="G719" s="10">
        <v>43608</v>
      </c>
      <c r="H719" s="38">
        <f>IF(G719&lt;&gt;"",G719,"")</f>
        <v>43608</v>
      </c>
      <c r="I719" s="30" t="s">
        <v>637</v>
      </c>
      <c r="J719" s="9" t="s">
        <v>28</v>
      </c>
      <c r="K719" s="9" t="s">
        <v>37</v>
      </c>
      <c r="L719" s="9" t="s">
        <v>30</v>
      </c>
      <c r="M719" s="9"/>
      <c r="N719" s="9" t="s">
        <v>42</v>
      </c>
      <c r="O719" s="17">
        <v>10</v>
      </c>
      <c r="P719" s="27"/>
    </row>
    <row r="720" spans="1:16" s="2" customFormat="1" ht="24.95" customHeight="1" x14ac:dyDescent="0.25">
      <c r="A720" s="13" t="s">
        <v>38</v>
      </c>
      <c r="B720" s="41"/>
      <c r="C720" s="19" t="s">
        <v>8</v>
      </c>
      <c r="D720" s="8" t="s">
        <v>619</v>
      </c>
      <c r="E720" s="8">
        <f>VLOOKUP(F720,'Données Registre P-38'!$A$2:$B$19,2,0)</f>
        <v>3</v>
      </c>
      <c r="F720" s="9" t="s">
        <v>23</v>
      </c>
      <c r="G720" s="10">
        <v>43597</v>
      </c>
      <c r="H720" s="38">
        <f>IF(G720&lt;&gt;"",G720,"")</f>
        <v>43597</v>
      </c>
      <c r="I720" s="30" t="s">
        <v>618</v>
      </c>
      <c r="J720" s="9"/>
      <c r="K720" s="9" t="s">
        <v>44</v>
      </c>
      <c r="L720" s="9" t="s">
        <v>29</v>
      </c>
      <c r="M720" s="9">
        <v>22</v>
      </c>
      <c r="N720" s="9" t="s">
        <v>41</v>
      </c>
      <c r="O720" s="17">
        <v>37</v>
      </c>
      <c r="P720" s="27"/>
    </row>
    <row r="721" spans="1:16" s="2" customFormat="1" ht="24.95" customHeight="1" x14ac:dyDescent="0.25">
      <c r="A721" s="13" t="s">
        <v>38</v>
      </c>
      <c r="B721" s="41"/>
      <c r="C721" s="19" t="s">
        <v>8</v>
      </c>
      <c r="D721" s="8" t="s">
        <v>521</v>
      </c>
      <c r="E721" s="8">
        <f>VLOOKUP(F721,'Données Registre P-38'!$A$2:$B$19,2,0)</f>
        <v>3</v>
      </c>
      <c r="F721" s="9" t="s">
        <v>23</v>
      </c>
      <c r="G721" s="10">
        <v>43584</v>
      </c>
      <c r="H721" s="38">
        <f>IF(G721&lt;&gt;"",G721,"")</f>
        <v>43584</v>
      </c>
      <c r="I721" s="30" t="s">
        <v>522</v>
      </c>
      <c r="J721" s="9" t="s">
        <v>26</v>
      </c>
      <c r="K721" s="9" t="s">
        <v>32</v>
      </c>
      <c r="L721" s="9" t="s">
        <v>29</v>
      </c>
      <c r="M721" s="9">
        <v>30</v>
      </c>
      <c r="N721" s="9" t="s">
        <v>41</v>
      </c>
      <c r="O721" s="17">
        <v>17</v>
      </c>
      <c r="P721" s="27"/>
    </row>
    <row r="722" spans="1:16" s="2" customFormat="1" ht="24.95" customHeight="1" x14ac:dyDescent="0.25">
      <c r="A722" s="13" t="s">
        <v>38</v>
      </c>
      <c r="B722" s="41"/>
      <c r="C722" s="19" t="s">
        <v>8</v>
      </c>
      <c r="D722" s="8" t="s">
        <v>497</v>
      </c>
      <c r="E722" s="8">
        <f>VLOOKUP(F722,'Données Registre P-38'!$A$2:$B$19,2,0)</f>
        <v>3</v>
      </c>
      <c r="F722" s="9" t="s">
        <v>23</v>
      </c>
      <c r="G722" s="10">
        <v>43578</v>
      </c>
      <c r="H722" s="38">
        <f>IF(G722&lt;&gt;"",G722,"")</f>
        <v>43578</v>
      </c>
      <c r="I722" s="30" t="s">
        <v>357</v>
      </c>
      <c r="J722" s="9" t="s">
        <v>26</v>
      </c>
      <c r="K722" s="9" t="s">
        <v>36</v>
      </c>
      <c r="L722" s="9" t="s">
        <v>30</v>
      </c>
      <c r="M722" s="9"/>
      <c r="N722" s="9" t="s">
        <v>42</v>
      </c>
      <c r="O722" s="17">
        <v>83</v>
      </c>
      <c r="P722" s="27"/>
    </row>
    <row r="723" spans="1:16" s="2" customFormat="1" ht="24.95" customHeight="1" x14ac:dyDescent="0.25">
      <c r="A723" s="13" t="s">
        <v>38</v>
      </c>
      <c r="B723" s="41"/>
      <c r="C723" s="19" t="s">
        <v>8</v>
      </c>
      <c r="D723" s="8" t="s">
        <v>420</v>
      </c>
      <c r="E723" s="8">
        <f>VLOOKUP(F723,'Données Registre P-38'!$A$2:$B$19,2,0)</f>
        <v>3</v>
      </c>
      <c r="F723" s="9" t="s">
        <v>23</v>
      </c>
      <c r="G723" s="10">
        <v>43555</v>
      </c>
      <c r="H723" s="38">
        <f>IF(G723&lt;&gt;"",G723,"")</f>
        <v>43555</v>
      </c>
      <c r="I723" s="30" t="s">
        <v>421</v>
      </c>
      <c r="J723" s="9" t="s">
        <v>26</v>
      </c>
      <c r="K723" s="9" t="s">
        <v>37</v>
      </c>
      <c r="L723" s="9" t="s">
        <v>30</v>
      </c>
      <c r="M723" s="9"/>
      <c r="N723" s="9" t="s">
        <v>42</v>
      </c>
      <c r="O723" s="17">
        <v>26</v>
      </c>
      <c r="P723" s="27"/>
    </row>
    <row r="724" spans="1:16" s="2" customFormat="1" ht="24.95" customHeight="1" x14ac:dyDescent="0.25">
      <c r="A724" s="13" t="s">
        <v>38</v>
      </c>
      <c r="B724" s="41"/>
      <c r="C724" s="19" t="s">
        <v>8</v>
      </c>
      <c r="D724" s="8" t="s">
        <v>450</v>
      </c>
      <c r="E724" s="8">
        <f>VLOOKUP(F724,'Données Registre P-38'!$A$2:$B$19,2,0)</f>
        <v>3</v>
      </c>
      <c r="F724" s="9" t="s">
        <v>23</v>
      </c>
      <c r="G724" s="10">
        <v>43550</v>
      </c>
      <c r="H724" s="38">
        <f>IF(G724&lt;&gt;"",G724,"")</f>
        <v>43550</v>
      </c>
      <c r="I724" s="30" t="s">
        <v>212</v>
      </c>
      <c r="J724" s="9" t="s">
        <v>26</v>
      </c>
      <c r="K724" s="9" t="s">
        <v>36</v>
      </c>
      <c r="L724" s="9" t="s">
        <v>30</v>
      </c>
      <c r="M724" s="9"/>
      <c r="N724" s="9" t="s">
        <v>364</v>
      </c>
      <c r="O724" s="17">
        <v>23</v>
      </c>
      <c r="P724" s="27"/>
    </row>
    <row r="725" spans="1:16" s="2" customFormat="1" ht="24.95" customHeight="1" x14ac:dyDescent="0.25">
      <c r="A725" s="13" t="s">
        <v>38</v>
      </c>
      <c r="B725" s="41"/>
      <c r="C725" s="19" t="s">
        <v>8</v>
      </c>
      <c r="D725" s="8" t="s">
        <v>321</v>
      </c>
      <c r="E725" s="8">
        <f>VLOOKUP(F725,'Données Registre P-38'!$A$2:$B$19,2,0)</f>
        <v>3</v>
      </c>
      <c r="F725" s="9" t="s">
        <v>23</v>
      </c>
      <c r="G725" s="10">
        <v>43544</v>
      </c>
      <c r="H725" s="38">
        <f>IF(G725&lt;&gt;"",G725,"")</f>
        <v>43544</v>
      </c>
      <c r="I725" s="30" t="s">
        <v>322</v>
      </c>
      <c r="J725" s="9" t="s">
        <v>28</v>
      </c>
      <c r="K725" s="9" t="s">
        <v>32</v>
      </c>
      <c r="L725" s="9" t="s">
        <v>29</v>
      </c>
      <c r="M725" s="9">
        <v>35</v>
      </c>
      <c r="N725" s="9" t="s">
        <v>41</v>
      </c>
      <c r="O725" s="17">
        <v>13</v>
      </c>
      <c r="P725" s="27"/>
    </row>
    <row r="726" spans="1:16" s="2" customFormat="1" ht="24.95" customHeight="1" x14ac:dyDescent="0.25">
      <c r="A726" s="13" t="s">
        <v>38</v>
      </c>
      <c r="B726" s="41"/>
      <c r="C726" s="19" t="s">
        <v>8</v>
      </c>
      <c r="D726" s="8" t="s">
        <v>323</v>
      </c>
      <c r="E726" s="8">
        <f>VLOOKUP(F726,'Données Registre P-38'!$A$2:$B$19,2,0)</f>
        <v>3</v>
      </c>
      <c r="F726" s="9" t="s">
        <v>23</v>
      </c>
      <c r="G726" s="10">
        <v>43544</v>
      </c>
      <c r="H726" s="38">
        <f>IF(G726&lt;&gt;"",G726,"")</f>
        <v>43544</v>
      </c>
      <c r="I726" s="30" t="s">
        <v>324</v>
      </c>
      <c r="J726" s="9" t="s">
        <v>26</v>
      </c>
      <c r="K726" s="9" t="s">
        <v>37</v>
      </c>
      <c r="L726" s="9" t="s">
        <v>30</v>
      </c>
      <c r="M726" s="9"/>
      <c r="N726" s="9" t="s">
        <v>41</v>
      </c>
      <c r="O726" s="17">
        <v>27</v>
      </c>
      <c r="P726" s="27"/>
    </row>
    <row r="727" spans="1:16" s="2" customFormat="1" ht="24.95" customHeight="1" x14ac:dyDescent="0.25">
      <c r="A727" s="13" t="s">
        <v>38</v>
      </c>
      <c r="B727" s="41"/>
      <c r="C727" s="19" t="s">
        <v>8</v>
      </c>
      <c r="D727" s="8" t="s">
        <v>231</v>
      </c>
      <c r="E727" s="8">
        <f>VLOOKUP(F727,'Données Registre P-38'!$A$2:$B$19,2,0)</f>
        <v>3</v>
      </c>
      <c r="F727" s="9" t="s">
        <v>23</v>
      </c>
      <c r="G727" s="10">
        <v>43506</v>
      </c>
      <c r="H727" s="38">
        <f>IF(G727&lt;&gt;"",G727,"")</f>
        <v>43506</v>
      </c>
      <c r="I727" s="30" t="s">
        <v>232</v>
      </c>
      <c r="J727" s="9" t="s">
        <v>112</v>
      </c>
      <c r="K727" s="9" t="s">
        <v>36</v>
      </c>
      <c r="L727" s="9" t="s">
        <v>30</v>
      </c>
      <c r="M727" s="9"/>
      <c r="N727" s="9" t="s">
        <v>41</v>
      </c>
      <c r="O727" s="17">
        <v>39</v>
      </c>
      <c r="P727" s="27"/>
    </row>
    <row r="728" spans="1:16" s="2" customFormat="1" ht="24.95" customHeight="1" x14ac:dyDescent="0.25">
      <c r="A728" s="13" t="s">
        <v>38</v>
      </c>
      <c r="B728" s="41"/>
      <c r="C728" s="19" t="s">
        <v>8</v>
      </c>
      <c r="D728" s="8" t="s">
        <v>142</v>
      </c>
      <c r="E728" s="8">
        <f>VLOOKUP(F728,'Données Registre P-38'!$A$2:$B$19,2,0)</f>
        <v>3</v>
      </c>
      <c r="F728" s="9" t="s">
        <v>23</v>
      </c>
      <c r="G728" s="10">
        <v>43490</v>
      </c>
      <c r="H728" s="38">
        <f>IF(G728&lt;&gt;"",G728,"")</f>
        <v>43490</v>
      </c>
      <c r="I728" s="30" t="s">
        <v>143</v>
      </c>
      <c r="J728" s="9" t="s">
        <v>112</v>
      </c>
      <c r="K728" s="9" t="s">
        <v>44</v>
      </c>
      <c r="L728" s="9" t="s">
        <v>29</v>
      </c>
      <c r="M728" s="9">
        <v>31</v>
      </c>
      <c r="N728" s="9" t="s">
        <v>41</v>
      </c>
      <c r="O728" s="17">
        <v>26</v>
      </c>
      <c r="P728" s="27"/>
    </row>
    <row r="729" spans="1:16" s="2" customFormat="1" ht="24.95" customHeight="1" x14ac:dyDescent="0.25">
      <c r="A729" s="13" t="s">
        <v>38</v>
      </c>
      <c r="B729" s="41"/>
      <c r="C729" s="19" t="s">
        <v>8</v>
      </c>
      <c r="D729" s="8" t="s">
        <v>89</v>
      </c>
      <c r="E729" s="8">
        <f>VLOOKUP(F729,'Données Registre P-38'!$A$2:$B$19,2,0)</f>
        <v>3</v>
      </c>
      <c r="F729" s="9" t="s">
        <v>23</v>
      </c>
      <c r="G729" s="10">
        <v>43478</v>
      </c>
      <c r="H729" s="38">
        <f>IF(G729&lt;&gt;"",G729,"")</f>
        <v>43478</v>
      </c>
      <c r="I729" s="30" t="s">
        <v>90</v>
      </c>
      <c r="J729" s="9" t="s">
        <v>26</v>
      </c>
      <c r="K729" s="9" t="s">
        <v>37</v>
      </c>
      <c r="L729" s="9" t="s">
        <v>30</v>
      </c>
      <c r="M729" s="9"/>
      <c r="N729" s="9" t="s">
        <v>42</v>
      </c>
      <c r="O729" s="17">
        <v>33</v>
      </c>
      <c r="P729" s="27"/>
    </row>
    <row r="730" spans="1:16" s="2" customFormat="1" ht="24.95" customHeight="1" x14ac:dyDescent="0.25">
      <c r="A730" s="13" t="s">
        <v>38</v>
      </c>
      <c r="B730" s="41"/>
      <c r="C730" s="19" t="s">
        <v>8</v>
      </c>
      <c r="D730" s="8" t="s">
        <v>1518</v>
      </c>
      <c r="E730" s="8">
        <f>VLOOKUP(F730,'Données Registre P-38'!$A$2:$B$19,2,0)</f>
        <v>3</v>
      </c>
      <c r="F730" s="9" t="s">
        <v>17</v>
      </c>
      <c r="G730" s="10">
        <v>43828</v>
      </c>
      <c r="H730" s="38">
        <f>IF(G730&lt;&gt;"",G730,"")</f>
        <v>43828</v>
      </c>
      <c r="I730" s="30" t="s">
        <v>1449</v>
      </c>
      <c r="J730" s="9" t="s">
        <v>26</v>
      </c>
      <c r="K730" s="9" t="s">
        <v>36</v>
      </c>
      <c r="L730" s="9" t="s">
        <v>30</v>
      </c>
      <c r="M730" s="9"/>
      <c r="N730" s="9" t="s">
        <v>41</v>
      </c>
      <c r="O730" s="17">
        <v>35</v>
      </c>
      <c r="P730" s="27"/>
    </row>
    <row r="731" spans="1:16" s="2" customFormat="1" ht="24.95" customHeight="1" x14ac:dyDescent="0.25">
      <c r="A731" s="13" t="s">
        <v>38</v>
      </c>
      <c r="B731" s="41"/>
      <c r="C731" s="19" t="s">
        <v>8</v>
      </c>
      <c r="D731" s="8" t="s">
        <v>1516</v>
      </c>
      <c r="E731" s="8">
        <f>VLOOKUP(F731,'Données Registre P-38'!$A$2:$B$19,2,0)</f>
        <v>3</v>
      </c>
      <c r="F731" s="9" t="s">
        <v>17</v>
      </c>
      <c r="G731" s="10">
        <v>43827</v>
      </c>
      <c r="H731" s="38">
        <f>IF(G731&lt;&gt;"",G731,"")</f>
        <v>43827</v>
      </c>
      <c r="I731" s="30" t="s">
        <v>382</v>
      </c>
      <c r="J731" s="9"/>
      <c r="K731" s="9" t="s">
        <v>44</v>
      </c>
      <c r="L731" s="9" t="s">
        <v>29</v>
      </c>
      <c r="M731" s="9">
        <v>17</v>
      </c>
      <c r="N731" s="9" t="s">
        <v>41</v>
      </c>
      <c r="O731" s="17">
        <v>16</v>
      </c>
      <c r="P731" s="27"/>
    </row>
    <row r="732" spans="1:16" s="2" customFormat="1" ht="24.95" customHeight="1" x14ac:dyDescent="0.25">
      <c r="A732" s="13" t="s">
        <v>38</v>
      </c>
      <c r="B732" s="41"/>
      <c r="C732" s="19" t="s">
        <v>8</v>
      </c>
      <c r="D732" s="8" t="s">
        <v>1506</v>
      </c>
      <c r="E732" s="8">
        <f>VLOOKUP(F732,'Données Registre P-38'!$A$2:$B$19,2,0)</f>
        <v>3</v>
      </c>
      <c r="F732" s="9" t="s">
        <v>17</v>
      </c>
      <c r="G732" s="10">
        <v>43822</v>
      </c>
      <c r="H732" s="38">
        <f>IF(G732&lt;&gt;"",G732,"")</f>
        <v>43822</v>
      </c>
      <c r="I732" s="30" t="s">
        <v>496</v>
      </c>
      <c r="J732" s="9" t="s">
        <v>112</v>
      </c>
      <c r="K732" s="9" t="s">
        <v>44</v>
      </c>
      <c r="L732" s="9" t="s">
        <v>29</v>
      </c>
      <c r="M732" s="9">
        <v>15</v>
      </c>
      <c r="N732" s="9" t="s">
        <v>42</v>
      </c>
      <c r="O732" s="17">
        <v>49</v>
      </c>
      <c r="P732" s="27"/>
    </row>
    <row r="733" spans="1:16" s="2" customFormat="1" ht="24.95" customHeight="1" x14ac:dyDescent="0.25">
      <c r="A733" s="13" t="s">
        <v>38</v>
      </c>
      <c r="B733" s="41"/>
      <c r="C733" s="19" t="s">
        <v>8</v>
      </c>
      <c r="D733" s="8" t="s">
        <v>1503</v>
      </c>
      <c r="E733" s="8">
        <f>VLOOKUP(F733,'Données Registre P-38'!$A$2:$B$19,2,0)</f>
        <v>3</v>
      </c>
      <c r="F733" s="9" t="s">
        <v>17</v>
      </c>
      <c r="G733" s="10">
        <v>43821</v>
      </c>
      <c r="H733" s="38">
        <f>IF(G733&lt;&gt;"",G733,"")</f>
        <v>43821</v>
      </c>
      <c r="I733" s="30" t="s">
        <v>182</v>
      </c>
      <c r="J733" s="9" t="s">
        <v>28</v>
      </c>
      <c r="K733" s="9" t="s">
        <v>501</v>
      </c>
      <c r="L733" s="9" t="s">
        <v>30</v>
      </c>
      <c r="M733" s="9"/>
      <c r="N733" s="9" t="s">
        <v>42</v>
      </c>
      <c r="O733" s="17">
        <v>16</v>
      </c>
      <c r="P733" s="27"/>
    </row>
    <row r="734" spans="1:16" s="2" customFormat="1" ht="24.95" customHeight="1" x14ac:dyDescent="0.25">
      <c r="A734" s="13" t="s">
        <v>38</v>
      </c>
      <c r="B734" s="41"/>
      <c r="C734" s="19" t="s">
        <v>8</v>
      </c>
      <c r="D734" s="8" t="s">
        <v>1498</v>
      </c>
      <c r="E734" s="8">
        <f>VLOOKUP(F734,'Données Registre P-38'!$A$2:$B$19,2,0)</f>
        <v>3</v>
      </c>
      <c r="F734" s="9" t="s">
        <v>17</v>
      </c>
      <c r="G734" s="10">
        <v>43820</v>
      </c>
      <c r="H734" s="38">
        <f>IF(G734&lt;&gt;"",G734,"")</f>
        <v>43820</v>
      </c>
      <c r="I734" s="30" t="s">
        <v>1499</v>
      </c>
      <c r="J734" s="9" t="s">
        <v>26</v>
      </c>
      <c r="K734" s="9" t="s">
        <v>37</v>
      </c>
      <c r="L734" s="9" t="s">
        <v>30</v>
      </c>
      <c r="M734" s="9"/>
      <c r="N734" s="9" t="s">
        <v>42</v>
      </c>
      <c r="O734" s="17">
        <v>38</v>
      </c>
      <c r="P734" s="27"/>
    </row>
    <row r="735" spans="1:16" s="2" customFormat="1" ht="24.95" customHeight="1" x14ac:dyDescent="0.25">
      <c r="A735" s="13" t="s">
        <v>38</v>
      </c>
      <c r="B735" s="41"/>
      <c r="C735" s="19" t="s">
        <v>8</v>
      </c>
      <c r="D735" s="8" t="s">
        <v>1497</v>
      </c>
      <c r="E735" s="8">
        <f>VLOOKUP(F735,'Données Registre P-38'!$A$2:$B$19,2,0)</f>
        <v>3</v>
      </c>
      <c r="F735" s="9" t="s">
        <v>17</v>
      </c>
      <c r="G735" s="10">
        <v>43818</v>
      </c>
      <c r="H735" s="38">
        <f>IF(G735&lt;&gt;"",G735,"")</f>
        <v>43818</v>
      </c>
      <c r="I735" s="30" t="s">
        <v>215</v>
      </c>
      <c r="J735" s="9" t="s">
        <v>26</v>
      </c>
      <c r="K735" s="9" t="s">
        <v>35</v>
      </c>
      <c r="L735" s="9" t="s">
        <v>29</v>
      </c>
      <c r="M735" s="9">
        <v>24</v>
      </c>
      <c r="N735" s="9" t="s">
        <v>41</v>
      </c>
      <c r="O735" s="17">
        <v>39</v>
      </c>
      <c r="P735" s="27"/>
    </row>
    <row r="736" spans="1:16" s="2" customFormat="1" ht="24.95" customHeight="1" x14ac:dyDescent="0.25">
      <c r="A736" s="13" t="s">
        <v>38</v>
      </c>
      <c r="B736" s="41"/>
      <c r="C736" s="19" t="s">
        <v>8</v>
      </c>
      <c r="D736" s="8" t="s">
        <v>1494</v>
      </c>
      <c r="E736" s="8">
        <f>VLOOKUP(F736,'Données Registre P-38'!$A$2:$B$19,2,0)</f>
        <v>3</v>
      </c>
      <c r="F736" s="9" t="s">
        <v>17</v>
      </c>
      <c r="G736" s="10">
        <v>43818</v>
      </c>
      <c r="H736" s="38">
        <f>IF(G736&lt;&gt;"",G736,"")</f>
        <v>43818</v>
      </c>
      <c r="I736" s="30" t="s">
        <v>361</v>
      </c>
      <c r="J736" s="9" t="s">
        <v>26</v>
      </c>
      <c r="K736" s="9" t="s">
        <v>34</v>
      </c>
      <c r="L736" s="9" t="s">
        <v>30</v>
      </c>
      <c r="M736" s="9"/>
      <c r="N736" s="9" t="s">
        <v>41</v>
      </c>
      <c r="O736" s="17">
        <v>36</v>
      </c>
      <c r="P736" s="27"/>
    </row>
    <row r="737" spans="1:16" s="2" customFormat="1" ht="24.95" customHeight="1" x14ac:dyDescent="0.25">
      <c r="A737" s="13" t="s">
        <v>38</v>
      </c>
      <c r="B737" s="41"/>
      <c r="C737" s="19" t="s">
        <v>8</v>
      </c>
      <c r="D737" s="8" t="s">
        <v>1495</v>
      </c>
      <c r="E737" s="8">
        <f>VLOOKUP(F737,'Données Registre P-38'!$A$2:$B$19,2,0)</f>
        <v>3</v>
      </c>
      <c r="F737" s="9" t="s">
        <v>17</v>
      </c>
      <c r="G737" s="10">
        <v>43818</v>
      </c>
      <c r="H737" s="38">
        <f>IF(G737&lt;&gt;"",G737,"")</f>
        <v>43818</v>
      </c>
      <c r="I737" s="30" t="s">
        <v>1496</v>
      </c>
      <c r="J737" s="9"/>
      <c r="K737" s="9" t="s">
        <v>44</v>
      </c>
      <c r="L737" s="9" t="s">
        <v>29</v>
      </c>
      <c r="M737" s="9">
        <v>25</v>
      </c>
      <c r="N737" s="9" t="s">
        <v>41</v>
      </c>
      <c r="O737" s="17">
        <v>56</v>
      </c>
      <c r="P737" s="27"/>
    </row>
    <row r="738" spans="1:16" s="2" customFormat="1" ht="24.95" customHeight="1" x14ac:dyDescent="0.25">
      <c r="A738" s="13" t="s">
        <v>38</v>
      </c>
      <c r="B738" s="41"/>
      <c r="C738" s="19" t="s">
        <v>8</v>
      </c>
      <c r="D738" s="8" t="s">
        <v>1465</v>
      </c>
      <c r="E738" s="8">
        <f>VLOOKUP(F738,'Données Registre P-38'!$A$2:$B$19,2,0)</f>
        <v>3</v>
      </c>
      <c r="F738" s="9" t="s">
        <v>17</v>
      </c>
      <c r="G738" s="10">
        <v>43810</v>
      </c>
      <c r="H738" s="38">
        <f>IF(G738&lt;&gt;"",G738,"")</f>
        <v>43810</v>
      </c>
      <c r="I738" s="30" t="s">
        <v>361</v>
      </c>
      <c r="J738" s="9" t="s">
        <v>26</v>
      </c>
      <c r="K738" s="9" t="s">
        <v>36</v>
      </c>
      <c r="L738" s="9" t="s">
        <v>30</v>
      </c>
      <c r="M738" s="9"/>
      <c r="N738" s="9" t="s">
        <v>41</v>
      </c>
      <c r="O738" s="17">
        <v>18</v>
      </c>
      <c r="P738" s="27"/>
    </row>
    <row r="739" spans="1:16" s="2" customFormat="1" ht="24.95" customHeight="1" x14ac:dyDescent="0.25">
      <c r="A739" s="13" t="s">
        <v>38</v>
      </c>
      <c r="B739" s="41"/>
      <c r="C739" s="19" t="s">
        <v>8</v>
      </c>
      <c r="D739" s="8" t="s">
        <v>1447</v>
      </c>
      <c r="E739" s="8">
        <f>VLOOKUP(F739,'Données Registre P-38'!$A$2:$B$19,2,0)</f>
        <v>3</v>
      </c>
      <c r="F739" s="9" t="s">
        <v>17</v>
      </c>
      <c r="G739" s="10">
        <v>43806</v>
      </c>
      <c r="H739" s="38">
        <f>IF(G739&lt;&gt;"",G739,"")</f>
        <v>43806</v>
      </c>
      <c r="I739" s="30"/>
      <c r="J739" s="9" t="s">
        <v>112</v>
      </c>
      <c r="K739" s="9" t="s">
        <v>36</v>
      </c>
      <c r="L739" s="9" t="s">
        <v>30</v>
      </c>
      <c r="M739" s="9"/>
      <c r="N739" s="9" t="s">
        <v>42</v>
      </c>
      <c r="O739" s="17">
        <v>43</v>
      </c>
      <c r="P739" s="27"/>
    </row>
    <row r="740" spans="1:16" s="2" customFormat="1" ht="24.95" customHeight="1" x14ac:dyDescent="0.25">
      <c r="A740" s="13" t="s">
        <v>38</v>
      </c>
      <c r="B740" s="41"/>
      <c r="C740" s="19" t="s">
        <v>8</v>
      </c>
      <c r="D740" s="8" t="s">
        <v>1441</v>
      </c>
      <c r="E740" s="8">
        <f>VLOOKUP(F740,'Données Registre P-38'!$A$2:$B$19,2,0)</f>
        <v>3</v>
      </c>
      <c r="F740" s="9" t="s">
        <v>17</v>
      </c>
      <c r="G740" s="10">
        <v>43804</v>
      </c>
      <c r="H740" s="38">
        <f>IF(G740&lt;&gt;"",G740,"")</f>
        <v>43804</v>
      </c>
      <c r="I740" s="30" t="s">
        <v>412</v>
      </c>
      <c r="J740" s="9"/>
      <c r="K740" s="9" t="s">
        <v>44</v>
      </c>
      <c r="L740" s="9" t="s">
        <v>29</v>
      </c>
      <c r="M740" s="9">
        <v>30</v>
      </c>
      <c r="N740" s="9" t="s">
        <v>42</v>
      </c>
      <c r="O740" s="17">
        <v>33</v>
      </c>
      <c r="P740" s="27"/>
    </row>
    <row r="741" spans="1:16" s="2" customFormat="1" ht="24.95" customHeight="1" x14ac:dyDescent="0.25">
      <c r="A741" s="13" t="s">
        <v>38</v>
      </c>
      <c r="B741" s="41"/>
      <c r="C741" s="19" t="s">
        <v>8</v>
      </c>
      <c r="D741" s="8" t="s">
        <v>1432</v>
      </c>
      <c r="E741" s="8">
        <f>VLOOKUP(F741,'Données Registre P-38'!$A$2:$B$19,2,0)</f>
        <v>3</v>
      </c>
      <c r="F741" s="9" t="s">
        <v>17</v>
      </c>
      <c r="G741" s="10">
        <v>43800</v>
      </c>
      <c r="H741" s="38">
        <f>IF(G741&lt;&gt;"",G741,"")</f>
        <v>43800</v>
      </c>
      <c r="I741" s="30" t="s">
        <v>1433</v>
      </c>
      <c r="J741" s="9" t="s">
        <v>26</v>
      </c>
      <c r="K741" s="9" t="s">
        <v>36</v>
      </c>
      <c r="L741" s="9" t="s">
        <v>30</v>
      </c>
      <c r="M741" s="9"/>
      <c r="N741" s="9" t="s">
        <v>41</v>
      </c>
      <c r="O741" s="17">
        <v>32</v>
      </c>
      <c r="P741" s="27"/>
    </row>
    <row r="742" spans="1:16" s="2" customFormat="1" ht="24.95" customHeight="1" x14ac:dyDescent="0.25">
      <c r="A742" s="13" t="s">
        <v>38</v>
      </c>
      <c r="B742" s="41"/>
      <c r="C742" s="19" t="s">
        <v>8</v>
      </c>
      <c r="D742" s="8" t="s">
        <v>1417</v>
      </c>
      <c r="E742" s="8">
        <f>VLOOKUP(F742,'Données Registre P-38'!$A$2:$B$19,2,0)</f>
        <v>3</v>
      </c>
      <c r="F742" s="9" t="s">
        <v>17</v>
      </c>
      <c r="G742" s="10">
        <v>43799</v>
      </c>
      <c r="H742" s="38">
        <f>IF(G742&lt;&gt;"",G742,"")</f>
        <v>43799</v>
      </c>
      <c r="I742" s="30" t="s">
        <v>1418</v>
      </c>
      <c r="J742" s="9"/>
      <c r="K742" s="9" t="s">
        <v>44</v>
      </c>
      <c r="L742" s="9" t="s">
        <v>30</v>
      </c>
      <c r="M742" s="9"/>
      <c r="N742" s="9" t="s">
        <v>41</v>
      </c>
      <c r="O742" s="17">
        <v>69</v>
      </c>
      <c r="P742" s="27"/>
    </row>
    <row r="743" spans="1:16" s="2" customFormat="1" ht="24.95" customHeight="1" x14ac:dyDescent="0.25">
      <c r="A743" s="13" t="s">
        <v>38</v>
      </c>
      <c r="B743" s="41"/>
      <c r="C743" s="19" t="s">
        <v>8</v>
      </c>
      <c r="D743" s="8" t="s">
        <v>1392</v>
      </c>
      <c r="E743" s="8">
        <f>VLOOKUP(F743,'Données Registre P-38'!$A$2:$B$19,2,0)</f>
        <v>3</v>
      </c>
      <c r="F743" s="9" t="s">
        <v>17</v>
      </c>
      <c r="G743" s="10">
        <v>43794</v>
      </c>
      <c r="H743" s="38">
        <f>IF(G743&lt;&gt;"",G743,"")</f>
        <v>43794</v>
      </c>
      <c r="I743" s="30" t="s">
        <v>922</v>
      </c>
      <c r="J743" s="9" t="s">
        <v>28</v>
      </c>
      <c r="K743" s="9" t="s">
        <v>36</v>
      </c>
      <c r="L743" s="9" t="s">
        <v>30</v>
      </c>
      <c r="M743" s="9"/>
      <c r="N743" s="9" t="s">
        <v>41</v>
      </c>
      <c r="O743" s="17">
        <v>11</v>
      </c>
      <c r="P743" s="27"/>
    </row>
    <row r="744" spans="1:16" s="2" customFormat="1" ht="24.95" customHeight="1" x14ac:dyDescent="0.25">
      <c r="A744" s="13" t="s">
        <v>38</v>
      </c>
      <c r="B744" s="41"/>
      <c r="C744" s="19" t="s">
        <v>8</v>
      </c>
      <c r="D744" s="8" t="s">
        <v>1379</v>
      </c>
      <c r="E744" s="8">
        <f>VLOOKUP(F744,'Données Registre P-38'!$A$2:$B$19,2,0)</f>
        <v>3</v>
      </c>
      <c r="F744" s="9" t="s">
        <v>17</v>
      </c>
      <c r="G744" s="10">
        <v>43790</v>
      </c>
      <c r="H744" s="38">
        <f>IF(G744&lt;&gt;"",G744,"")</f>
        <v>43790</v>
      </c>
      <c r="I744" s="30" t="s">
        <v>1380</v>
      </c>
      <c r="J744" s="9"/>
      <c r="K744" s="9" t="s">
        <v>44</v>
      </c>
      <c r="L744" s="9" t="s">
        <v>29</v>
      </c>
      <c r="M744" s="9">
        <v>33</v>
      </c>
      <c r="N744" s="9" t="s">
        <v>42</v>
      </c>
      <c r="O744" s="17">
        <v>18</v>
      </c>
      <c r="P744" s="27"/>
    </row>
    <row r="745" spans="1:16" s="2" customFormat="1" ht="24.95" customHeight="1" x14ac:dyDescent="0.25">
      <c r="A745" s="13" t="s">
        <v>38</v>
      </c>
      <c r="B745" s="41"/>
      <c r="C745" s="19" t="s">
        <v>8</v>
      </c>
      <c r="D745" s="8" t="s">
        <v>1373</v>
      </c>
      <c r="E745" s="8">
        <f>VLOOKUP(F745,'Données Registre P-38'!$A$2:$B$19,2,0)</f>
        <v>3</v>
      </c>
      <c r="F745" s="9" t="s">
        <v>17</v>
      </c>
      <c r="G745" s="10">
        <v>43789</v>
      </c>
      <c r="H745" s="38">
        <f>IF(G745&lt;&gt;"",G745,"")</f>
        <v>43789</v>
      </c>
      <c r="I745" s="30" t="s">
        <v>1374</v>
      </c>
      <c r="J745" s="9" t="s">
        <v>28</v>
      </c>
      <c r="K745" s="9" t="s">
        <v>37</v>
      </c>
      <c r="L745" s="9" t="s">
        <v>30</v>
      </c>
      <c r="M745" s="9"/>
      <c r="N745" s="9" t="s">
        <v>41</v>
      </c>
      <c r="O745" s="17">
        <v>17</v>
      </c>
      <c r="P745" s="27"/>
    </row>
    <row r="746" spans="1:16" s="2" customFormat="1" ht="24.95" customHeight="1" x14ac:dyDescent="0.25">
      <c r="A746" s="13" t="s">
        <v>38</v>
      </c>
      <c r="B746" s="41"/>
      <c r="C746" s="19" t="s">
        <v>8</v>
      </c>
      <c r="D746" s="8" t="s">
        <v>1361</v>
      </c>
      <c r="E746" s="8">
        <f>VLOOKUP(F746,'Données Registre P-38'!$A$2:$B$19,2,0)</f>
        <v>3</v>
      </c>
      <c r="F746" s="9" t="s">
        <v>17</v>
      </c>
      <c r="G746" s="10">
        <v>43783</v>
      </c>
      <c r="H746" s="38">
        <f>IF(G746&lt;&gt;"",G746,"")</f>
        <v>43783</v>
      </c>
      <c r="I746" s="30" t="s">
        <v>1362</v>
      </c>
      <c r="J746" s="9" t="s">
        <v>26</v>
      </c>
      <c r="K746" s="9" t="s">
        <v>33</v>
      </c>
      <c r="L746" s="9" t="s">
        <v>29</v>
      </c>
      <c r="M746" s="9">
        <v>21</v>
      </c>
      <c r="N746" s="9" t="s">
        <v>41</v>
      </c>
      <c r="O746" s="17">
        <v>20</v>
      </c>
      <c r="P746" s="27"/>
    </row>
    <row r="747" spans="1:16" s="2" customFormat="1" ht="24.95" customHeight="1" x14ac:dyDescent="0.25">
      <c r="A747" s="13" t="s">
        <v>38</v>
      </c>
      <c r="B747" s="41"/>
      <c r="C747" s="19" t="s">
        <v>8</v>
      </c>
      <c r="D747" s="8" t="s">
        <v>1358</v>
      </c>
      <c r="E747" s="8">
        <f>VLOOKUP(F747,'Données Registre P-38'!$A$2:$B$19,2,0)</f>
        <v>3</v>
      </c>
      <c r="F747" s="9" t="s">
        <v>17</v>
      </c>
      <c r="G747" s="10">
        <v>43782</v>
      </c>
      <c r="H747" s="38">
        <f>IF(G747&lt;&gt;"",G747,"")</f>
        <v>43782</v>
      </c>
      <c r="I747" s="30" t="s">
        <v>139</v>
      </c>
      <c r="J747" s="9" t="s">
        <v>26</v>
      </c>
      <c r="K747" s="9" t="s">
        <v>37</v>
      </c>
      <c r="L747" s="9" t="s">
        <v>30</v>
      </c>
      <c r="M747" s="9"/>
      <c r="N747" s="9" t="s">
        <v>41</v>
      </c>
      <c r="O747" s="17">
        <v>55</v>
      </c>
      <c r="P747" s="27"/>
    </row>
    <row r="748" spans="1:16" s="2" customFormat="1" ht="24.95" customHeight="1" x14ac:dyDescent="0.25">
      <c r="A748" s="13" t="s">
        <v>38</v>
      </c>
      <c r="B748" s="41"/>
      <c r="C748" s="19" t="s">
        <v>8</v>
      </c>
      <c r="D748" s="8" t="s">
        <v>1356</v>
      </c>
      <c r="E748" s="8">
        <f>VLOOKUP(F748,'Données Registre P-38'!$A$2:$B$19,2,0)</f>
        <v>3</v>
      </c>
      <c r="F748" s="9" t="s">
        <v>17</v>
      </c>
      <c r="G748" s="10">
        <v>43781</v>
      </c>
      <c r="H748" s="38">
        <f>IF(G748&lt;&gt;"",G748,"")</f>
        <v>43781</v>
      </c>
      <c r="I748" s="30" t="s">
        <v>1357</v>
      </c>
      <c r="J748" s="9" t="s">
        <v>28</v>
      </c>
      <c r="K748" s="9" t="s">
        <v>37</v>
      </c>
      <c r="L748" s="9" t="s">
        <v>30</v>
      </c>
      <c r="M748" s="9"/>
      <c r="N748" s="9" t="s">
        <v>41</v>
      </c>
      <c r="O748" s="17">
        <v>15</v>
      </c>
      <c r="P748" s="27"/>
    </row>
    <row r="749" spans="1:16" s="2" customFormat="1" ht="24.95" customHeight="1" x14ac:dyDescent="0.25">
      <c r="A749" s="13" t="s">
        <v>38</v>
      </c>
      <c r="B749" s="41"/>
      <c r="C749" s="19" t="s">
        <v>8</v>
      </c>
      <c r="D749" s="8" t="s">
        <v>1345</v>
      </c>
      <c r="E749" s="8">
        <f>VLOOKUP(F749,'Données Registre P-38'!$A$2:$B$19,2,0)</f>
        <v>3</v>
      </c>
      <c r="F749" s="9" t="s">
        <v>17</v>
      </c>
      <c r="G749" s="10">
        <v>43778</v>
      </c>
      <c r="H749" s="38">
        <f>IF(G749&lt;&gt;"",G749,"")</f>
        <v>43778</v>
      </c>
      <c r="I749" s="30" t="s">
        <v>575</v>
      </c>
      <c r="J749" s="9"/>
      <c r="K749" s="9" t="s">
        <v>33</v>
      </c>
      <c r="L749" s="9" t="s">
        <v>29</v>
      </c>
      <c r="M749" s="9">
        <v>39</v>
      </c>
      <c r="N749" s="9" t="s">
        <v>42</v>
      </c>
      <c r="O749" s="17">
        <v>51</v>
      </c>
      <c r="P749" s="27"/>
    </row>
    <row r="750" spans="1:16" s="2" customFormat="1" ht="24.95" customHeight="1" x14ac:dyDescent="0.25">
      <c r="A750" s="13" t="s">
        <v>38</v>
      </c>
      <c r="B750" s="41"/>
      <c r="C750" s="19" t="s">
        <v>8</v>
      </c>
      <c r="D750" s="8" t="s">
        <v>1344</v>
      </c>
      <c r="E750" s="8">
        <f>VLOOKUP(F750,'Données Registre P-38'!$A$2:$B$19,2,0)</f>
        <v>3</v>
      </c>
      <c r="F750" s="9" t="s">
        <v>17</v>
      </c>
      <c r="G750" s="10">
        <v>43778</v>
      </c>
      <c r="H750" s="38">
        <f>IF(G750&lt;&gt;"",G750,"")</f>
        <v>43778</v>
      </c>
      <c r="I750" s="30" t="s">
        <v>871</v>
      </c>
      <c r="J750" s="9" t="s">
        <v>26</v>
      </c>
      <c r="K750" s="9" t="s">
        <v>36</v>
      </c>
      <c r="L750" s="9" t="s">
        <v>30</v>
      </c>
      <c r="M750" s="9"/>
      <c r="N750" s="9" t="s">
        <v>42</v>
      </c>
      <c r="O750" s="17">
        <v>50</v>
      </c>
      <c r="P750" s="27"/>
    </row>
    <row r="751" spans="1:16" s="2" customFormat="1" ht="24.95" customHeight="1" x14ac:dyDescent="0.25">
      <c r="A751" s="13" t="s">
        <v>38</v>
      </c>
      <c r="B751" s="41"/>
      <c r="C751" s="19" t="s">
        <v>8</v>
      </c>
      <c r="D751" s="8" t="s">
        <v>1304</v>
      </c>
      <c r="E751" s="8">
        <f>VLOOKUP(F751,'Données Registre P-38'!$A$2:$B$19,2,0)</f>
        <v>3</v>
      </c>
      <c r="F751" s="9" t="s">
        <v>17</v>
      </c>
      <c r="G751" s="10">
        <v>43767</v>
      </c>
      <c r="H751" s="38">
        <f>IF(G751&lt;&gt;"",G751,"")</f>
        <v>43767</v>
      </c>
      <c r="I751" s="30" t="s">
        <v>176</v>
      </c>
      <c r="J751" s="9" t="s">
        <v>26</v>
      </c>
      <c r="K751" s="9" t="s">
        <v>36</v>
      </c>
      <c r="L751" s="9" t="s">
        <v>30</v>
      </c>
      <c r="M751" s="9"/>
      <c r="N751" s="9" t="s">
        <v>42</v>
      </c>
      <c r="O751" s="17">
        <v>72</v>
      </c>
      <c r="P751" s="27"/>
    </row>
    <row r="752" spans="1:16" s="2" customFormat="1" ht="24.95" customHeight="1" x14ac:dyDescent="0.25">
      <c r="A752" s="13" t="s">
        <v>38</v>
      </c>
      <c r="B752" s="41"/>
      <c r="C752" s="19" t="s">
        <v>8</v>
      </c>
      <c r="D752" s="8" t="s">
        <v>1293</v>
      </c>
      <c r="E752" s="8">
        <f>VLOOKUP(F752,'Données Registre P-38'!$A$2:$B$19,2,0)</f>
        <v>3</v>
      </c>
      <c r="F752" s="9" t="s">
        <v>17</v>
      </c>
      <c r="G752" s="10">
        <v>43764</v>
      </c>
      <c r="H752" s="38">
        <f>IF(G752&lt;&gt;"",G752,"")</f>
        <v>43764</v>
      </c>
      <c r="I752" s="30" t="s">
        <v>1179</v>
      </c>
      <c r="J752" s="9" t="s">
        <v>26</v>
      </c>
      <c r="K752" s="9" t="s">
        <v>34</v>
      </c>
      <c r="L752" s="9" t="s">
        <v>29</v>
      </c>
      <c r="M752" s="9">
        <v>49</v>
      </c>
      <c r="N752" s="9" t="s">
        <v>41</v>
      </c>
      <c r="O752" s="17">
        <v>41</v>
      </c>
      <c r="P752" s="27"/>
    </row>
    <row r="753" spans="1:16" s="2" customFormat="1" ht="24.95" customHeight="1" x14ac:dyDescent="0.25">
      <c r="A753" s="13" t="s">
        <v>38</v>
      </c>
      <c r="B753" s="41"/>
      <c r="C753" s="19" t="s">
        <v>8</v>
      </c>
      <c r="D753" s="8" t="s">
        <v>1289</v>
      </c>
      <c r="E753" s="8">
        <f>VLOOKUP(F753,'Données Registre P-38'!$A$2:$B$19,2,0)</f>
        <v>3</v>
      </c>
      <c r="F753" s="9" t="s">
        <v>17</v>
      </c>
      <c r="G753" s="10">
        <v>43762</v>
      </c>
      <c r="H753" s="38">
        <f>IF(G753&lt;&gt;"",G753,"")</f>
        <v>43762</v>
      </c>
      <c r="I753" s="30" t="s">
        <v>359</v>
      </c>
      <c r="J753" s="9"/>
      <c r="K753" s="9" t="s">
        <v>32</v>
      </c>
      <c r="L753" s="9" t="s">
        <v>29</v>
      </c>
      <c r="M753" s="9">
        <v>30</v>
      </c>
      <c r="N753" s="9" t="s">
        <v>42</v>
      </c>
      <c r="O753" s="17">
        <v>51</v>
      </c>
      <c r="P753" s="27"/>
    </row>
    <row r="754" spans="1:16" s="2" customFormat="1" ht="24.95" customHeight="1" x14ac:dyDescent="0.25">
      <c r="A754" s="13" t="s">
        <v>38</v>
      </c>
      <c r="B754" s="41"/>
      <c r="C754" s="19" t="s">
        <v>8</v>
      </c>
      <c r="D754" s="8" t="s">
        <v>1284</v>
      </c>
      <c r="E754" s="8">
        <f>VLOOKUP(F754,'Données Registre P-38'!$A$2:$B$19,2,0)</f>
        <v>3</v>
      </c>
      <c r="F754" s="9" t="s">
        <v>17</v>
      </c>
      <c r="G754" s="10">
        <v>43761</v>
      </c>
      <c r="H754" s="38">
        <f>IF(G754&lt;&gt;"",G754,"")</f>
        <v>43761</v>
      </c>
      <c r="I754" s="30" t="s">
        <v>219</v>
      </c>
      <c r="J754" s="9" t="s">
        <v>28</v>
      </c>
      <c r="K754" s="9" t="s">
        <v>501</v>
      </c>
      <c r="L754" s="9" t="s">
        <v>30</v>
      </c>
      <c r="M754" s="9"/>
      <c r="N754" s="9" t="s">
        <v>41</v>
      </c>
      <c r="O754" s="17">
        <v>12</v>
      </c>
      <c r="P754" s="27"/>
    </row>
    <row r="755" spans="1:16" s="2" customFormat="1" ht="24.95" customHeight="1" x14ac:dyDescent="0.25">
      <c r="A755" s="13" t="s">
        <v>38</v>
      </c>
      <c r="B755" s="41"/>
      <c r="C755" s="19" t="s">
        <v>8</v>
      </c>
      <c r="D755" s="8" t="s">
        <v>1279</v>
      </c>
      <c r="E755" s="8">
        <f>VLOOKUP(F755,'Données Registre P-38'!$A$2:$B$19,2,0)</f>
        <v>3</v>
      </c>
      <c r="F755" s="9" t="s">
        <v>17</v>
      </c>
      <c r="G755" s="10">
        <v>43760</v>
      </c>
      <c r="H755" s="38">
        <f>IF(G755&lt;&gt;"",G755,"")</f>
        <v>43760</v>
      </c>
      <c r="I755" s="30" t="s">
        <v>1280</v>
      </c>
      <c r="J755" s="9" t="s">
        <v>28</v>
      </c>
      <c r="K755" s="9" t="s">
        <v>32</v>
      </c>
      <c r="L755" s="9" t="s">
        <v>29</v>
      </c>
      <c r="M755" s="9">
        <v>28</v>
      </c>
      <c r="N755" s="9" t="s">
        <v>41</v>
      </c>
      <c r="O755" s="17">
        <v>17</v>
      </c>
      <c r="P755" s="27"/>
    </row>
    <row r="756" spans="1:16" s="2" customFormat="1" ht="24.95" customHeight="1" x14ac:dyDescent="0.25">
      <c r="A756" s="13" t="s">
        <v>38</v>
      </c>
      <c r="B756" s="41"/>
      <c r="C756" s="19" t="s">
        <v>8</v>
      </c>
      <c r="D756" s="8" t="s">
        <v>1276</v>
      </c>
      <c r="E756" s="8">
        <f>VLOOKUP(F756,'Données Registre P-38'!$A$2:$B$19,2,0)</f>
        <v>3</v>
      </c>
      <c r="F756" s="9" t="s">
        <v>17</v>
      </c>
      <c r="G756" s="10">
        <v>43756</v>
      </c>
      <c r="H756" s="38">
        <f>IF(G756&lt;&gt;"",G756,"")</f>
        <v>43756</v>
      </c>
      <c r="I756" s="30" t="s">
        <v>1277</v>
      </c>
      <c r="J756" s="9" t="s">
        <v>26</v>
      </c>
      <c r="K756" s="9" t="s">
        <v>36</v>
      </c>
      <c r="L756" s="9" t="s">
        <v>30</v>
      </c>
      <c r="M756" s="9"/>
      <c r="N756" s="9" t="s">
        <v>42</v>
      </c>
      <c r="O756" s="17">
        <v>22</v>
      </c>
      <c r="P756" s="27"/>
    </row>
    <row r="757" spans="1:16" s="2" customFormat="1" ht="24.95" customHeight="1" x14ac:dyDescent="0.25">
      <c r="A757" s="13" t="s">
        <v>38</v>
      </c>
      <c r="B757" s="41"/>
      <c r="C757" s="19" t="s">
        <v>8</v>
      </c>
      <c r="D757" s="8" t="s">
        <v>1262</v>
      </c>
      <c r="E757" s="8">
        <f>VLOOKUP(F757,'Données Registre P-38'!$A$2:$B$19,2,0)</f>
        <v>3</v>
      </c>
      <c r="F757" s="9" t="s">
        <v>17</v>
      </c>
      <c r="G757" s="10">
        <v>43756</v>
      </c>
      <c r="H757" s="38">
        <f>IF(G757&lt;&gt;"",G757,"")</f>
        <v>43756</v>
      </c>
      <c r="I757" s="30" t="s">
        <v>618</v>
      </c>
      <c r="J757" s="9" t="s">
        <v>26</v>
      </c>
      <c r="K757" s="9" t="s">
        <v>1263</v>
      </c>
      <c r="L757" s="9" t="s">
        <v>30</v>
      </c>
      <c r="M757" s="9"/>
      <c r="N757" s="9" t="s">
        <v>42</v>
      </c>
      <c r="O757" s="17">
        <v>52</v>
      </c>
      <c r="P757" s="27"/>
    </row>
    <row r="758" spans="1:16" s="2" customFormat="1" ht="24.95" customHeight="1" x14ac:dyDescent="0.25">
      <c r="A758" s="13" t="s">
        <v>38</v>
      </c>
      <c r="B758" s="41"/>
      <c r="C758" s="19" t="s">
        <v>8</v>
      </c>
      <c r="D758" s="8" t="s">
        <v>1252</v>
      </c>
      <c r="E758" s="8">
        <f>VLOOKUP(F758,'Données Registre P-38'!$A$2:$B$19,2,0)</f>
        <v>3</v>
      </c>
      <c r="F758" s="9" t="s">
        <v>17</v>
      </c>
      <c r="G758" s="10">
        <v>43753</v>
      </c>
      <c r="H758" s="38">
        <f>IF(G758&lt;&gt;"",G758,"")</f>
        <v>43753</v>
      </c>
      <c r="I758" s="30" t="s">
        <v>1253</v>
      </c>
      <c r="J758" s="9" t="s">
        <v>28</v>
      </c>
      <c r="K758" s="9" t="s">
        <v>37</v>
      </c>
      <c r="L758" s="9" t="s">
        <v>30</v>
      </c>
      <c r="M758" s="9"/>
      <c r="N758" s="9" t="s">
        <v>41</v>
      </c>
      <c r="O758" s="17">
        <v>11</v>
      </c>
      <c r="P758" s="27"/>
    </row>
    <row r="759" spans="1:16" s="2" customFormat="1" ht="24.95" customHeight="1" x14ac:dyDescent="0.25">
      <c r="A759" s="13" t="s">
        <v>38</v>
      </c>
      <c r="B759" s="41"/>
      <c r="C759" s="19" t="s">
        <v>8</v>
      </c>
      <c r="D759" s="8" t="s">
        <v>1249</v>
      </c>
      <c r="E759" s="8">
        <f>VLOOKUP(F759,'Données Registre P-38'!$A$2:$B$19,2,0)</f>
        <v>3</v>
      </c>
      <c r="F759" s="9" t="s">
        <v>17</v>
      </c>
      <c r="G759" s="10">
        <v>43752</v>
      </c>
      <c r="H759" s="38">
        <f>IF(G759&lt;&gt;"",G759,"")</f>
        <v>43752</v>
      </c>
      <c r="I759" s="30" t="s">
        <v>92</v>
      </c>
      <c r="J759" s="9" t="s">
        <v>28</v>
      </c>
      <c r="K759" s="9" t="s">
        <v>33</v>
      </c>
      <c r="L759" s="9" t="s">
        <v>29</v>
      </c>
      <c r="M759" s="9">
        <v>33</v>
      </c>
      <c r="N759" s="9" t="s">
        <v>41</v>
      </c>
      <c r="O759" s="17">
        <v>13</v>
      </c>
      <c r="P759" s="27"/>
    </row>
    <row r="760" spans="1:16" s="2" customFormat="1" ht="24.95" customHeight="1" x14ac:dyDescent="0.25">
      <c r="A760" s="13" t="s">
        <v>38</v>
      </c>
      <c r="B760" s="41"/>
      <c r="C760" s="19" t="s">
        <v>8</v>
      </c>
      <c r="D760" s="8" t="s">
        <v>1239</v>
      </c>
      <c r="E760" s="8">
        <f>VLOOKUP(F760,'Données Registre P-38'!$A$2:$B$19,2,0)</f>
        <v>3</v>
      </c>
      <c r="F760" s="9" t="s">
        <v>17</v>
      </c>
      <c r="G760" s="10">
        <v>43748</v>
      </c>
      <c r="H760" s="38">
        <f>IF(G760&lt;&gt;"",G760,"")</f>
        <v>43748</v>
      </c>
      <c r="I760" s="30" t="s">
        <v>118</v>
      </c>
      <c r="J760" s="9" t="s">
        <v>28</v>
      </c>
      <c r="K760" s="9" t="s">
        <v>32</v>
      </c>
      <c r="L760" s="9" t="s">
        <v>29</v>
      </c>
      <c r="M760" s="9">
        <v>44</v>
      </c>
      <c r="N760" s="9" t="s">
        <v>42</v>
      </c>
      <c r="O760" s="17">
        <v>17</v>
      </c>
      <c r="P760" s="27"/>
    </row>
    <row r="761" spans="1:16" s="2" customFormat="1" ht="24.95" customHeight="1" x14ac:dyDescent="0.25">
      <c r="A761" s="13" t="s">
        <v>38</v>
      </c>
      <c r="B761" s="41"/>
      <c r="C761" s="19" t="s">
        <v>8</v>
      </c>
      <c r="D761" s="8" t="s">
        <v>1216</v>
      </c>
      <c r="E761" s="8">
        <f>VLOOKUP(F761,'Données Registre P-38'!$A$2:$B$19,2,0)</f>
        <v>3</v>
      </c>
      <c r="F761" s="9" t="s">
        <v>17</v>
      </c>
      <c r="G761" s="10">
        <v>43737</v>
      </c>
      <c r="H761" s="38">
        <f>IF(G761&lt;&gt;"",G761,"")</f>
        <v>43737</v>
      </c>
      <c r="I761" s="30" t="s">
        <v>313</v>
      </c>
      <c r="J761" s="9" t="s">
        <v>26</v>
      </c>
      <c r="K761" s="9" t="s">
        <v>35</v>
      </c>
      <c r="L761" s="9" t="s">
        <v>30</v>
      </c>
      <c r="M761" s="9"/>
      <c r="N761" s="9" t="s">
        <v>42</v>
      </c>
      <c r="O761" s="17">
        <v>39</v>
      </c>
      <c r="P761" s="27"/>
    </row>
    <row r="762" spans="1:16" s="2" customFormat="1" ht="24.95" customHeight="1" x14ac:dyDescent="0.25">
      <c r="A762" s="13" t="s">
        <v>38</v>
      </c>
      <c r="B762" s="41"/>
      <c r="C762" s="19" t="s">
        <v>8</v>
      </c>
      <c r="D762" s="8" t="s">
        <v>1207</v>
      </c>
      <c r="E762" s="8">
        <f>VLOOKUP(F762,'Données Registre P-38'!$A$2:$B$19,2,0)</f>
        <v>3</v>
      </c>
      <c r="F762" s="9" t="s">
        <v>17</v>
      </c>
      <c r="G762" s="10">
        <v>43737</v>
      </c>
      <c r="H762" s="38">
        <f>IF(G762&lt;&gt;"",G762,"")</f>
        <v>43737</v>
      </c>
      <c r="I762" s="30" t="s">
        <v>1208</v>
      </c>
      <c r="J762" s="9" t="s">
        <v>26</v>
      </c>
      <c r="K762" s="9" t="s">
        <v>44</v>
      </c>
      <c r="L762" s="9" t="s">
        <v>29</v>
      </c>
      <c r="M762" s="9">
        <v>35</v>
      </c>
      <c r="N762" s="9" t="s">
        <v>41</v>
      </c>
      <c r="O762" s="17">
        <v>23</v>
      </c>
      <c r="P762" s="27"/>
    </row>
    <row r="763" spans="1:16" s="2" customFormat="1" ht="24.95" customHeight="1" x14ac:dyDescent="0.25">
      <c r="A763" s="13" t="s">
        <v>38</v>
      </c>
      <c r="B763" s="41"/>
      <c r="C763" s="19" t="s">
        <v>8</v>
      </c>
      <c r="D763" s="8" t="s">
        <v>1209</v>
      </c>
      <c r="E763" s="8">
        <f>VLOOKUP(F763,'Données Registre P-38'!$A$2:$B$19,2,0)</f>
        <v>3</v>
      </c>
      <c r="F763" s="9" t="s">
        <v>17</v>
      </c>
      <c r="G763" s="10">
        <v>43737</v>
      </c>
      <c r="H763" s="38">
        <f>IF(G763&lt;&gt;"",G763,"")</f>
        <v>43737</v>
      </c>
      <c r="I763" s="30" t="s">
        <v>253</v>
      </c>
      <c r="J763" s="9" t="s">
        <v>112</v>
      </c>
      <c r="K763" s="9" t="s">
        <v>35</v>
      </c>
      <c r="L763" s="9" t="s">
        <v>29</v>
      </c>
      <c r="M763" s="9"/>
      <c r="N763" s="9" t="s">
        <v>41</v>
      </c>
      <c r="O763" s="17">
        <v>19</v>
      </c>
      <c r="P763" s="27"/>
    </row>
    <row r="764" spans="1:16" s="2" customFormat="1" ht="24.95" customHeight="1" x14ac:dyDescent="0.25">
      <c r="A764" s="13" t="s">
        <v>38</v>
      </c>
      <c r="B764" s="41"/>
      <c r="C764" s="19" t="s">
        <v>8</v>
      </c>
      <c r="D764" s="8" t="s">
        <v>1195</v>
      </c>
      <c r="E764" s="8">
        <f>VLOOKUP(F764,'Données Registre P-38'!$A$2:$B$19,2,0)</f>
        <v>3</v>
      </c>
      <c r="F764" s="9" t="s">
        <v>17</v>
      </c>
      <c r="G764" s="10">
        <v>43735</v>
      </c>
      <c r="H764" s="38">
        <f>IF(G764&lt;&gt;"",G764,"")</f>
        <v>43735</v>
      </c>
      <c r="I764" s="30" t="s">
        <v>1196</v>
      </c>
      <c r="J764" s="9"/>
      <c r="K764" s="9" t="s">
        <v>44</v>
      </c>
      <c r="L764" s="9" t="s">
        <v>29</v>
      </c>
      <c r="M764" s="9">
        <v>20</v>
      </c>
      <c r="N764" s="9" t="s">
        <v>42</v>
      </c>
      <c r="O764" s="17">
        <v>28</v>
      </c>
      <c r="P764" s="27"/>
    </row>
    <row r="765" spans="1:16" s="2" customFormat="1" ht="24.95" customHeight="1" x14ac:dyDescent="0.25">
      <c r="A765" s="13" t="s">
        <v>38</v>
      </c>
      <c r="B765" s="41"/>
      <c r="C765" s="19" t="s">
        <v>8</v>
      </c>
      <c r="D765" s="8" t="s">
        <v>1180</v>
      </c>
      <c r="E765" s="8">
        <f>VLOOKUP(F765,'Données Registre P-38'!$A$2:$B$19,2,0)</f>
        <v>3</v>
      </c>
      <c r="F765" s="9" t="s">
        <v>17</v>
      </c>
      <c r="G765" s="10">
        <v>43731</v>
      </c>
      <c r="H765" s="38">
        <f>IF(G765&lt;&gt;"",G765,"")</f>
        <v>43731</v>
      </c>
      <c r="I765" s="30" t="s">
        <v>1181</v>
      </c>
      <c r="J765" s="9" t="s">
        <v>26</v>
      </c>
      <c r="K765" s="9" t="s">
        <v>36</v>
      </c>
      <c r="L765" s="9" t="s">
        <v>30</v>
      </c>
      <c r="M765" s="9"/>
      <c r="N765" s="9" t="s">
        <v>42</v>
      </c>
      <c r="O765" s="17">
        <v>30</v>
      </c>
      <c r="P765" s="27"/>
    </row>
    <row r="766" spans="1:16" s="2" customFormat="1" ht="24.95" customHeight="1" x14ac:dyDescent="0.25">
      <c r="A766" s="13" t="s">
        <v>38</v>
      </c>
      <c r="B766" s="41"/>
      <c r="C766" s="19" t="s">
        <v>8</v>
      </c>
      <c r="D766" s="8" t="s">
        <v>1183</v>
      </c>
      <c r="E766" s="8">
        <f>VLOOKUP(F766,'Données Registre P-38'!$A$2:$B$19,2,0)</f>
        <v>3</v>
      </c>
      <c r="F766" s="9" t="s">
        <v>17</v>
      </c>
      <c r="G766" s="10">
        <v>43731</v>
      </c>
      <c r="H766" s="38">
        <f>IF(G766&lt;&gt;"",G766,"")</f>
        <v>43731</v>
      </c>
      <c r="I766" s="30" t="s">
        <v>1184</v>
      </c>
      <c r="J766" s="9" t="s">
        <v>26</v>
      </c>
      <c r="K766" s="9" t="s">
        <v>36</v>
      </c>
      <c r="L766" s="9" t="s">
        <v>30</v>
      </c>
      <c r="M766" s="9"/>
      <c r="N766" s="9" t="s">
        <v>42</v>
      </c>
      <c r="O766" s="17">
        <v>52</v>
      </c>
      <c r="P766" s="27"/>
    </row>
    <row r="767" spans="1:16" s="2" customFormat="1" ht="24.95" customHeight="1" x14ac:dyDescent="0.25">
      <c r="A767" s="13" t="s">
        <v>38</v>
      </c>
      <c r="B767" s="41"/>
      <c r="C767" s="19" t="s">
        <v>8</v>
      </c>
      <c r="D767" s="8" t="s">
        <v>1183</v>
      </c>
      <c r="E767" s="8">
        <f>VLOOKUP(F767,'Données Registre P-38'!$A$2:$B$19,2,0)</f>
        <v>3</v>
      </c>
      <c r="F767" s="9" t="s">
        <v>17</v>
      </c>
      <c r="G767" s="10">
        <v>43731</v>
      </c>
      <c r="H767" s="38">
        <f>IF(G767&lt;&gt;"",G767,"")</f>
        <v>43731</v>
      </c>
      <c r="I767" s="30" t="s">
        <v>1184</v>
      </c>
      <c r="J767" s="9" t="s">
        <v>26</v>
      </c>
      <c r="K767" s="9" t="s">
        <v>37</v>
      </c>
      <c r="L767" s="9" t="s">
        <v>30</v>
      </c>
      <c r="M767" s="9"/>
      <c r="N767" s="9" t="s">
        <v>42</v>
      </c>
      <c r="O767" s="17">
        <v>16</v>
      </c>
      <c r="P767" s="27"/>
    </row>
    <row r="768" spans="1:16" s="2" customFormat="1" ht="24.95" customHeight="1" x14ac:dyDescent="0.25">
      <c r="A768" s="13" t="s">
        <v>38</v>
      </c>
      <c r="B768" s="41"/>
      <c r="C768" s="19" t="s">
        <v>8</v>
      </c>
      <c r="D768" s="8" t="s">
        <v>1169</v>
      </c>
      <c r="E768" s="8">
        <f>VLOOKUP(F768,'Données Registre P-38'!$A$2:$B$19,2,0)</f>
        <v>3</v>
      </c>
      <c r="F768" s="9" t="s">
        <v>17</v>
      </c>
      <c r="G768" s="10">
        <v>43726</v>
      </c>
      <c r="H768" s="38">
        <f>IF(G768&lt;&gt;"",G768,"")</f>
        <v>43726</v>
      </c>
      <c r="I768" s="30" t="s">
        <v>575</v>
      </c>
      <c r="J768" s="9" t="s">
        <v>26</v>
      </c>
      <c r="K768" s="9" t="s">
        <v>36</v>
      </c>
      <c r="L768" s="9" t="s">
        <v>30</v>
      </c>
      <c r="M768" s="9"/>
      <c r="N768" s="9" t="s">
        <v>41</v>
      </c>
      <c r="O768" s="17">
        <v>23</v>
      </c>
      <c r="P768" s="27"/>
    </row>
    <row r="769" spans="1:16" s="2" customFormat="1" ht="24.95" customHeight="1" x14ac:dyDescent="0.25">
      <c r="A769" s="13" t="s">
        <v>38</v>
      </c>
      <c r="B769" s="41"/>
      <c r="C769" s="19" t="s">
        <v>8</v>
      </c>
      <c r="D769" s="8" t="s">
        <v>1164</v>
      </c>
      <c r="E769" s="8">
        <f>VLOOKUP(F769,'Données Registre P-38'!$A$2:$B$19,2,0)</f>
        <v>3</v>
      </c>
      <c r="F769" s="9" t="s">
        <v>17</v>
      </c>
      <c r="G769" s="10">
        <v>43725</v>
      </c>
      <c r="H769" s="38">
        <f>IF(G769&lt;&gt;"",G769,"")</f>
        <v>43725</v>
      </c>
      <c r="I769" s="30" t="s">
        <v>1165</v>
      </c>
      <c r="J769" s="9" t="s">
        <v>28</v>
      </c>
      <c r="K769" s="9" t="s">
        <v>37</v>
      </c>
      <c r="L769" s="9" t="s">
        <v>30</v>
      </c>
      <c r="M769" s="9"/>
      <c r="N769" s="9" t="s">
        <v>41</v>
      </c>
      <c r="O769" s="17">
        <v>16</v>
      </c>
      <c r="P769" s="27"/>
    </row>
    <row r="770" spans="1:16" s="2" customFormat="1" ht="24.95" customHeight="1" x14ac:dyDescent="0.25">
      <c r="A770" s="13" t="s">
        <v>38</v>
      </c>
      <c r="B770" s="41"/>
      <c r="C770" s="19" t="s">
        <v>8</v>
      </c>
      <c r="D770" s="8" t="s">
        <v>1159</v>
      </c>
      <c r="E770" s="8">
        <f>VLOOKUP(F770,'Données Registre P-38'!$A$2:$B$19,2,0)</f>
        <v>3</v>
      </c>
      <c r="F770" s="9" t="s">
        <v>17</v>
      </c>
      <c r="G770" s="10">
        <v>43724</v>
      </c>
      <c r="H770" s="38">
        <f>IF(G770&lt;&gt;"",G770,"")</f>
        <v>43724</v>
      </c>
      <c r="I770" s="30" t="s">
        <v>1160</v>
      </c>
      <c r="J770" s="9"/>
      <c r="K770" s="9" t="s">
        <v>44</v>
      </c>
      <c r="L770" s="9" t="s">
        <v>29</v>
      </c>
      <c r="M770" s="9">
        <v>22</v>
      </c>
      <c r="N770" s="9" t="s">
        <v>42</v>
      </c>
      <c r="O770" s="17">
        <v>40</v>
      </c>
      <c r="P770" s="27"/>
    </row>
    <row r="771" spans="1:16" s="2" customFormat="1" ht="24.95" customHeight="1" x14ac:dyDescent="0.25">
      <c r="A771" s="13" t="s">
        <v>38</v>
      </c>
      <c r="B771" s="41"/>
      <c r="C771" s="19" t="s">
        <v>8</v>
      </c>
      <c r="D771" s="8" t="s">
        <v>1162</v>
      </c>
      <c r="E771" s="8">
        <f>VLOOKUP(F771,'Données Registre P-38'!$A$2:$B$19,2,0)</f>
        <v>3</v>
      </c>
      <c r="F771" s="9" t="s">
        <v>17</v>
      </c>
      <c r="G771" s="10">
        <v>43724</v>
      </c>
      <c r="H771" s="38">
        <f>IF(G771&lt;&gt;"",G771,"")</f>
        <v>43724</v>
      </c>
      <c r="I771" s="30" t="s">
        <v>326</v>
      </c>
      <c r="J771" s="9"/>
      <c r="K771" s="9" t="s">
        <v>44</v>
      </c>
      <c r="L771" s="9" t="s">
        <v>29</v>
      </c>
      <c r="M771" s="9">
        <v>39</v>
      </c>
      <c r="N771" s="9" t="s">
        <v>42</v>
      </c>
      <c r="O771" s="17">
        <v>14</v>
      </c>
      <c r="P771" s="27"/>
    </row>
    <row r="772" spans="1:16" s="2" customFormat="1" ht="24.95" customHeight="1" x14ac:dyDescent="0.25">
      <c r="A772" s="13" t="s">
        <v>38</v>
      </c>
      <c r="B772" s="41"/>
      <c r="C772" s="19" t="s">
        <v>8</v>
      </c>
      <c r="D772" s="8" t="s">
        <v>1152</v>
      </c>
      <c r="E772" s="8">
        <f>VLOOKUP(F772,'Données Registre P-38'!$A$2:$B$19,2,0)</f>
        <v>3</v>
      </c>
      <c r="F772" s="9" t="s">
        <v>17</v>
      </c>
      <c r="G772" s="10">
        <v>43722</v>
      </c>
      <c r="H772" s="38">
        <f>IF(G772&lt;&gt;"",G772,"")</f>
        <v>43722</v>
      </c>
      <c r="I772" s="30" t="s">
        <v>293</v>
      </c>
      <c r="J772" s="9" t="s">
        <v>26</v>
      </c>
      <c r="K772" s="9" t="s">
        <v>35</v>
      </c>
      <c r="L772" s="9" t="s">
        <v>30</v>
      </c>
      <c r="M772" s="9"/>
      <c r="N772" s="9" t="s">
        <v>42</v>
      </c>
      <c r="O772" s="17">
        <v>33</v>
      </c>
      <c r="P772" s="27"/>
    </row>
    <row r="773" spans="1:16" s="2" customFormat="1" ht="24.95" customHeight="1" x14ac:dyDescent="0.25">
      <c r="A773" s="13" t="s">
        <v>38</v>
      </c>
      <c r="B773" s="41"/>
      <c r="C773" s="19" t="s">
        <v>8</v>
      </c>
      <c r="D773" s="8" t="s">
        <v>1148</v>
      </c>
      <c r="E773" s="8">
        <f>VLOOKUP(F773,'Données Registre P-38'!$A$2:$B$19,2,0)</f>
        <v>3</v>
      </c>
      <c r="F773" s="9" t="s">
        <v>17</v>
      </c>
      <c r="G773" s="10">
        <v>43721</v>
      </c>
      <c r="H773" s="38">
        <f>IF(G773&lt;&gt;"",G773,"")</f>
        <v>43721</v>
      </c>
      <c r="I773" s="30" t="s">
        <v>1149</v>
      </c>
      <c r="J773" s="9" t="s">
        <v>26</v>
      </c>
      <c r="K773" s="9" t="s">
        <v>36</v>
      </c>
      <c r="L773" s="9" t="s">
        <v>30</v>
      </c>
      <c r="M773" s="9"/>
      <c r="N773" s="9" t="s">
        <v>41</v>
      </c>
      <c r="O773" s="17">
        <v>25</v>
      </c>
      <c r="P773" s="27"/>
    </row>
    <row r="774" spans="1:16" s="2" customFormat="1" ht="24.95" customHeight="1" x14ac:dyDescent="0.25">
      <c r="A774" s="13" t="s">
        <v>38</v>
      </c>
      <c r="B774" s="41"/>
      <c r="C774" s="19" t="s">
        <v>8</v>
      </c>
      <c r="D774" s="8" t="s">
        <v>1139</v>
      </c>
      <c r="E774" s="8">
        <f>VLOOKUP(F774,'Données Registre P-38'!$A$2:$B$19,2,0)</f>
        <v>3</v>
      </c>
      <c r="F774" s="9" t="s">
        <v>17</v>
      </c>
      <c r="G774" s="10">
        <v>43717</v>
      </c>
      <c r="H774" s="38">
        <f>IF(G774&lt;&gt;"",G774,"")</f>
        <v>43717</v>
      </c>
      <c r="I774" s="30" t="s">
        <v>105</v>
      </c>
      <c r="J774" s="9"/>
      <c r="K774" s="9" t="s">
        <v>44</v>
      </c>
      <c r="L774" s="9" t="s">
        <v>29</v>
      </c>
      <c r="M774" s="9">
        <v>30</v>
      </c>
      <c r="N774" s="9" t="s">
        <v>41</v>
      </c>
      <c r="O774" s="17">
        <v>34</v>
      </c>
      <c r="P774" s="27"/>
    </row>
    <row r="775" spans="1:16" s="2" customFormat="1" ht="24.95" customHeight="1" x14ac:dyDescent="0.25">
      <c r="A775" s="13" t="s">
        <v>38</v>
      </c>
      <c r="B775" s="41"/>
      <c r="C775" s="19" t="s">
        <v>8</v>
      </c>
      <c r="D775" s="8" t="s">
        <v>1124</v>
      </c>
      <c r="E775" s="8">
        <f>VLOOKUP(F775,'Données Registre P-38'!$A$2:$B$19,2,0)</f>
        <v>3</v>
      </c>
      <c r="F775" s="9" t="s">
        <v>17</v>
      </c>
      <c r="G775" s="10">
        <v>43715</v>
      </c>
      <c r="H775" s="38">
        <f>IF(G775&lt;&gt;"",G775,"")</f>
        <v>43715</v>
      </c>
      <c r="I775" s="30" t="s">
        <v>1125</v>
      </c>
      <c r="J775" s="9" t="s">
        <v>26</v>
      </c>
      <c r="K775" s="9" t="s">
        <v>32</v>
      </c>
      <c r="L775" s="9" t="s">
        <v>29</v>
      </c>
      <c r="M775" s="9">
        <v>43</v>
      </c>
      <c r="N775" s="9" t="s">
        <v>42</v>
      </c>
      <c r="O775" s="17">
        <v>44</v>
      </c>
      <c r="P775" s="27"/>
    </row>
    <row r="776" spans="1:16" s="2" customFormat="1" ht="24.95" customHeight="1" x14ac:dyDescent="0.25">
      <c r="A776" s="13" t="s">
        <v>38</v>
      </c>
      <c r="B776" s="41"/>
      <c r="C776" s="19" t="s">
        <v>8</v>
      </c>
      <c r="D776" s="8" t="s">
        <v>1118</v>
      </c>
      <c r="E776" s="8">
        <f>VLOOKUP(F776,'Données Registre P-38'!$A$2:$B$19,2,0)</f>
        <v>3</v>
      </c>
      <c r="F776" s="9" t="s">
        <v>17</v>
      </c>
      <c r="G776" s="10">
        <v>43714</v>
      </c>
      <c r="H776" s="38">
        <f>IF(G776&lt;&gt;"",G776,"")</f>
        <v>43714</v>
      </c>
      <c r="I776" s="30" t="s">
        <v>1119</v>
      </c>
      <c r="J776" s="9"/>
      <c r="K776" s="9" t="s">
        <v>33</v>
      </c>
      <c r="L776" s="9" t="s">
        <v>29</v>
      </c>
      <c r="M776" s="9">
        <v>31</v>
      </c>
      <c r="N776" s="9" t="s">
        <v>42</v>
      </c>
      <c r="O776" s="17">
        <v>65</v>
      </c>
      <c r="P776" s="27"/>
    </row>
    <row r="777" spans="1:16" s="2" customFormat="1" ht="24.95" customHeight="1" x14ac:dyDescent="0.25">
      <c r="A777" s="13" t="s">
        <v>38</v>
      </c>
      <c r="B777" s="41"/>
      <c r="C777" s="19" t="s">
        <v>8</v>
      </c>
      <c r="D777" s="8" t="s">
        <v>1109</v>
      </c>
      <c r="E777" s="8">
        <f>VLOOKUP(F777,'Données Registre P-38'!$A$2:$B$19,2,0)</f>
        <v>3</v>
      </c>
      <c r="F777" s="9" t="s">
        <v>17</v>
      </c>
      <c r="G777" s="10">
        <v>43711</v>
      </c>
      <c r="H777" s="38">
        <f>IF(G777&lt;&gt;"",G777,"")</f>
        <v>43711</v>
      </c>
      <c r="I777" s="30" t="s">
        <v>154</v>
      </c>
      <c r="J777" s="9" t="s">
        <v>26</v>
      </c>
      <c r="K777" s="9" t="s">
        <v>32</v>
      </c>
      <c r="L777" s="9" t="s">
        <v>29</v>
      </c>
      <c r="M777" s="9">
        <v>94</v>
      </c>
      <c r="N777" s="9" t="s">
        <v>42</v>
      </c>
      <c r="O777" s="17">
        <v>34</v>
      </c>
      <c r="P777" s="27"/>
    </row>
    <row r="778" spans="1:16" s="2" customFormat="1" ht="24.95" customHeight="1" x14ac:dyDescent="0.25">
      <c r="A778" s="13" t="s">
        <v>38</v>
      </c>
      <c r="B778" s="41"/>
      <c r="C778" s="19" t="s">
        <v>8</v>
      </c>
      <c r="D778" s="8" t="s">
        <v>1101</v>
      </c>
      <c r="E778" s="8">
        <f>VLOOKUP(F778,'Données Registre P-38'!$A$2:$B$19,2,0)</f>
        <v>3</v>
      </c>
      <c r="F778" s="9" t="s">
        <v>17</v>
      </c>
      <c r="G778" s="10">
        <v>43710</v>
      </c>
      <c r="H778" s="38">
        <f>IF(G778&lt;&gt;"",G778,"")</f>
        <v>43710</v>
      </c>
      <c r="I778" s="30" t="s">
        <v>1102</v>
      </c>
      <c r="J778" s="9" t="s">
        <v>26</v>
      </c>
      <c r="K778" s="9" t="s">
        <v>36</v>
      </c>
      <c r="L778" s="9" t="s">
        <v>30</v>
      </c>
      <c r="M778" s="9"/>
      <c r="N778" s="9" t="s">
        <v>41</v>
      </c>
      <c r="O778" s="17">
        <v>24</v>
      </c>
      <c r="P778" s="27"/>
    </row>
    <row r="779" spans="1:16" s="2" customFormat="1" ht="24.95" customHeight="1" x14ac:dyDescent="0.25">
      <c r="A779" s="13" t="s">
        <v>38</v>
      </c>
      <c r="B779" s="41"/>
      <c r="C779" s="19" t="s">
        <v>8</v>
      </c>
      <c r="D779" s="8" t="s">
        <v>1104</v>
      </c>
      <c r="E779" s="8">
        <f>VLOOKUP(F779,'Données Registre P-38'!$A$2:$B$19,2,0)</f>
        <v>3</v>
      </c>
      <c r="F779" s="9" t="s">
        <v>17</v>
      </c>
      <c r="G779" s="10">
        <v>43710</v>
      </c>
      <c r="H779" s="38">
        <f>IF(G779&lt;&gt;"",G779,"")</f>
        <v>43710</v>
      </c>
      <c r="I779" s="30" t="s">
        <v>672</v>
      </c>
      <c r="J779" s="9" t="s">
        <v>26</v>
      </c>
      <c r="K779" s="9" t="s">
        <v>36</v>
      </c>
      <c r="L779" s="9" t="s">
        <v>30</v>
      </c>
      <c r="M779" s="9"/>
      <c r="N779" s="9" t="s">
        <v>41</v>
      </c>
      <c r="O779" s="17">
        <v>53</v>
      </c>
      <c r="P779" s="27"/>
    </row>
    <row r="780" spans="1:16" s="2" customFormat="1" ht="24.95" customHeight="1" x14ac:dyDescent="0.25">
      <c r="A780" s="13" t="s">
        <v>38</v>
      </c>
      <c r="B780" s="41"/>
      <c r="C780" s="19" t="s">
        <v>8</v>
      </c>
      <c r="D780" s="8" t="s">
        <v>1100</v>
      </c>
      <c r="E780" s="8">
        <f>VLOOKUP(F780,'Données Registre P-38'!$A$2:$B$19,2,0)</f>
        <v>3</v>
      </c>
      <c r="F780" s="9" t="s">
        <v>17</v>
      </c>
      <c r="G780" s="10">
        <v>43709</v>
      </c>
      <c r="H780" s="38">
        <f>IF(G780&lt;&gt;"",G780,"")</f>
        <v>43709</v>
      </c>
      <c r="I780" s="30" t="s">
        <v>380</v>
      </c>
      <c r="J780" s="9"/>
      <c r="K780" s="9" t="s">
        <v>32</v>
      </c>
      <c r="L780" s="9" t="s">
        <v>29</v>
      </c>
      <c r="M780" s="9">
        <v>20</v>
      </c>
      <c r="N780" s="9" t="s">
        <v>42</v>
      </c>
      <c r="O780" s="17">
        <v>25</v>
      </c>
      <c r="P780" s="27"/>
    </row>
    <row r="781" spans="1:16" s="2" customFormat="1" ht="24.95" customHeight="1" x14ac:dyDescent="0.25">
      <c r="A781" s="13" t="s">
        <v>38</v>
      </c>
      <c r="B781" s="41"/>
      <c r="C781" s="19" t="s">
        <v>8</v>
      </c>
      <c r="D781" s="8" t="s">
        <v>1093</v>
      </c>
      <c r="E781" s="8">
        <f>VLOOKUP(F781,'Données Registre P-38'!$A$2:$B$19,2,0)</f>
        <v>3</v>
      </c>
      <c r="F781" s="9" t="s">
        <v>17</v>
      </c>
      <c r="G781" s="10">
        <v>43708</v>
      </c>
      <c r="H781" s="38">
        <f>IF(G781&lt;&gt;"",G781,"")</f>
        <v>43708</v>
      </c>
      <c r="I781" s="30" t="s">
        <v>1094</v>
      </c>
      <c r="J781" s="9" t="s">
        <v>26</v>
      </c>
      <c r="K781" s="9" t="s">
        <v>36</v>
      </c>
      <c r="L781" s="9" t="s">
        <v>29</v>
      </c>
      <c r="M781" s="9"/>
      <c r="N781" s="9" t="s">
        <v>42</v>
      </c>
      <c r="O781" s="17">
        <v>27</v>
      </c>
      <c r="P781" s="27"/>
    </row>
    <row r="782" spans="1:16" s="2" customFormat="1" ht="24.95" customHeight="1" x14ac:dyDescent="0.25">
      <c r="A782" s="13" t="s">
        <v>38</v>
      </c>
      <c r="B782" s="41"/>
      <c r="C782" s="19" t="s">
        <v>8</v>
      </c>
      <c r="D782" s="8" t="s">
        <v>1095</v>
      </c>
      <c r="E782" s="8">
        <f>VLOOKUP(F782,'Données Registre P-38'!$A$2:$B$19,2,0)</f>
        <v>3</v>
      </c>
      <c r="F782" s="9" t="s">
        <v>17</v>
      </c>
      <c r="G782" s="10">
        <v>43708</v>
      </c>
      <c r="H782" s="38">
        <f>IF(G782&lt;&gt;"",G782,"")</f>
        <v>43708</v>
      </c>
      <c r="I782" s="30" t="s">
        <v>1096</v>
      </c>
      <c r="J782" s="9" t="s">
        <v>26</v>
      </c>
      <c r="K782" s="9" t="s">
        <v>36</v>
      </c>
      <c r="L782" s="9" t="s">
        <v>30</v>
      </c>
      <c r="M782" s="9"/>
      <c r="N782" s="9" t="s">
        <v>41</v>
      </c>
      <c r="O782" s="17">
        <v>35</v>
      </c>
      <c r="P782" s="27"/>
    </row>
    <row r="783" spans="1:16" s="2" customFormat="1" ht="24.95" customHeight="1" x14ac:dyDescent="0.25">
      <c r="A783" s="13" t="s">
        <v>38</v>
      </c>
      <c r="B783" s="41"/>
      <c r="C783" s="19" t="s">
        <v>8</v>
      </c>
      <c r="D783" s="8" t="s">
        <v>1092</v>
      </c>
      <c r="E783" s="8">
        <f>VLOOKUP(F783,'Données Registre P-38'!$A$2:$B$19,2,0)</f>
        <v>3</v>
      </c>
      <c r="F783" s="9" t="s">
        <v>17</v>
      </c>
      <c r="G783" s="10">
        <v>43707</v>
      </c>
      <c r="H783" s="38">
        <f>IF(G783&lt;&gt;"",G783,"")</f>
        <v>43707</v>
      </c>
      <c r="I783" s="30" t="s">
        <v>94</v>
      </c>
      <c r="J783" s="9"/>
      <c r="K783" s="9" t="s">
        <v>44</v>
      </c>
      <c r="L783" s="9" t="s">
        <v>1017</v>
      </c>
      <c r="M783" s="9">
        <v>17</v>
      </c>
      <c r="N783" s="9" t="s">
        <v>41</v>
      </c>
      <c r="O783" s="17">
        <v>27</v>
      </c>
      <c r="P783" s="27"/>
    </row>
    <row r="784" spans="1:16" s="2" customFormat="1" ht="24.95" customHeight="1" x14ac:dyDescent="0.25">
      <c r="A784" s="13" t="s">
        <v>38</v>
      </c>
      <c r="B784" s="41"/>
      <c r="C784" s="19" t="s">
        <v>8</v>
      </c>
      <c r="D784" s="8" t="s">
        <v>1065</v>
      </c>
      <c r="E784" s="8">
        <f>VLOOKUP(F784,'Données Registre P-38'!$A$2:$B$19,2,0)</f>
        <v>3</v>
      </c>
      <c r="F784" s="9" t="s">
        <v>17</v>
      </c>
      <c r="G784" s="10">
        <v>43701</v>
      </c>
      <c r="H784" s="38">
        <f>IF(G784&lt;&gt;"",G784,"")</f>
        <v>43701</v>
      </c>
      <c r="I784" s="30" t="s">
        <v>1066</v>
      </c>
      <c r="J784" s="9" t="s">
        <v>28</v>
      </c>
      <c r="K784" s="9" t="s">
        <v>32</v>
      </c>
      <c r="L784" s="9" t="s">
        <v>29</v>
      </c>
      <c r="M784" s="9">
        <v>35</v>
      </c>
      <c r="N784" s="9" t="s">
        <v>42</v>
      </c>
      <c r="O784" s="17">
        <v>55</v>
      </c>
      <c r="P784" s="27"/>
    </row>
    <row r="785" spans="1:16" s="2" customFormat="1" ht="24.95" customHeight="1" x14ac:dyDescent="0.25">
      <c r="A785" s="13" t="s">
        <v>38</v>
      </c>
      <c r="B785" s="41"/>
      <c r="C785" s="19" t="s">
        <v>8</v>
      </c>
      <c r="D785" s="8" t="s">
        <v>1065</v>
      </c>
      <c r="E785" s="8">
        <f>VLOOKUP(F785,'Données Registre P-38'!$A$2:$B$19,2,0)</f>
        <v>3</v>
      </c>
      <c r="F785" s="9" t="s">
        <v>17</v>
      </c>
      <c r="G785" s="10">
        <v>43701</v>
      </c>
      <c r="H785" s="38">
        <f>IF(G785&lt;&gt;"",G785,"")</f>
        <v>43701</v>
      </c>
      <c r="I785" s="30" t="s">
        <v>1066</v>
      </c>
      <c r="J785" s="9" t="s">
        <v>26</v>
      </c>
      <c r="K785" s="9" t="s">
        <v>32</v>
      </c>
      <c r="L785" s="9" t="s">
        <v>29</v>
      </c>
      <c r="M785" s="9">
        <v>35</v>
      </c>
      <c r="N785" s="9" t="s">
        <v>42</v>
      </c>
      <c r="O785" s="17">
        <v>55</v>
      </c>
      <c r="P785" s="27"/>
    </row>
    <row r="786" spans="1:16" s="2" customFormat="1" ht="24.95" customHeight="1" x14ac:dyDescent="0.25">
      <c r="A786" s="13" t="s">
        <v>38</v>
      </c>
      <c r="B786" s="41"/>
      <c r="C786" s="19" t="s">
        <v>8</v>
      </c>
      <c r="D786" s="8" t="s">
        <v>1059</v>
      </c>
      <c r="E786" s="8">
        <f>VLOOKUP(F786,'Données Registre P-38'!$A$2:$B$19,2,0)</f>
        <v>3</v>
      </c>
      <c r="F786" s="9" t="s">
        <v>17</v>
      </c>
      <c r="G786" s="10">
        <v>43700</v>
      </c>
      <c r="H786" s="38">
        <f>IF(G786&lt;&gt;"",G786,"")</f>
        <v>43700</v>
      </c>
      <c r="I786" s="30" t="s">
        <v>1060</v>
      </c>
      <c r="J786" s="9" t="s">
        <v>26</v>
      </c>
      <c r="K786" s="9" t="s">
        <v>36</v>
      </c>
      <c r="L786" s="9" t="s">
        <v>30</v>
      </c>
      <c r="M786" s="9"/>
      <c r="N786" s="9" t="s">
        <v>42</v>
      </c>
      <c r="O786" s="17">
        <v>48</v>
      </c>
      <c r="P786" s="27"/>
    </row>
    <row r="787" spans="1:16" s="2" customFormat="1" ht="24.95" customHeight="1" x14ac:dyDescent="0.25">
      <c r="A787" s="13" t="s">
        <v>38</v>
      </c>
      <c r="B787" s="41"/>
      <c r="C787" s="19" t="s">
        <v>8</v>
      </c>
      <c r="D787" s="8" t="s">
        <v>1057</v>
      </c>
      <c r="E787" s="8">
        <f>VLOOKUP(F787,'Données Registre P-38'!$A$2:$B$19,2,0)</f>
        <v>3</v>
      </c>
      <c r="F787" s="9" t="s">
        <v>17</v>
      </c>
      <c r="G787" s="10">
        <v>43700</v>
      </c>
      <c r="H787" s="38">
        <f>IF(G787&lt;&gt;"",G787,"")</f>
        <v>43700</v>
      </c>
      <c r="I787" s="30" t="s">
        <v>1058</v>
      </c>
      <c r="J787" s="9" t="s">
        <v>28</v>
      </c>
      <c r="K787" s="9" t="s">
        <v>36</v>
      </c>
      <c r="L787" s="9" t="s">
        <v>30</v>
      </c>
      <c r="M787" s="9"/>
      <c r="N787" s="9" t="s">
        <v>41</v>
      </c>
      <c r="O787" s="17">
        <v>10</v>
      </c>
      <c r="P787" s="27"/>
    </row>
    <row r="788" spans="1:16" s="2" customFormat="1" ht="24.95" customHeight="1" x14ac:dyDescent="0.25">
      <c r="A788" s="13" t="s">
        <v>38</v>
      </c>
      <c r="B788" s="41"/>
      <c r="C788" s="19" t="s">
        <v>8</v>
      </c>
      <c r="D788" s="8" t="s">
        <v>1040</v>
      </c>
      <c r="E788" s="8">
        <f>VLOOKUP(F788,'Données Registre P-38'!$A$2:$B$19,2,0)</f>
        <v>3</v>
      </c>
      <c r="F788" s="9" t="s">
        <v>17</v>
      </c>
      <c r="G788" s="10">
        <v>43697</v>
      </c>
      <c r="H788" s="38">
        <f>IF(G788&lt;&gt;"",G788,"")</f>
        <v>43697</v>
      </c>
      <c r="I788" s="30" t="s">
        <v>340</v>
      </c>
      <c r="J788" s="9" t="s">
        <v>111</v>
      </c>
      <c r="K788" s="9" t="s">
        <v>36</v>
      </c>
      <c r="L788" s="9" t="s">
        <v>30</v>
      </c>
      <c r="M788" s="9"/>
      <c r="N788" s="9" t="s">
        <v>41</v>
      </c>
      <c r="O788" s="17">
        <v>21</v>
      </c>
      <c r="P788" s="27"/>
    </row>
    <row r="789" spans="1:16" s="2" customFormat="1" ht="24.95" customHeight="1" x14ac:dyDescent="0.25">
      <c r="A789" s="13" t="s">
        <v>38</v>
      </c>
      <c r="B789" s="41"/>
      <c r="C789" s="19" t="s">
        <v>8</v>
      </c>
      <c r="D789" s="8" t="s">
        <v>1029</v>
      </c>
      <c r="E789" s="8">
        <f>VLOOKUP(F789,'Données Registre P-38'!$A$2:$B$19,2,0)</f>
        <v>3</v>
      </c>
      <c r="F789" s="9" t="s">
        <v>17</v>
      </c>
      <c r="G789" s="10">
        <v>43695</v>
      </c>
      <c r="H789" s="38">
        <f>IF(G789&lt;&gt;"",G789,"")</f>
        <v>43695</v>
      </c>
      <c r="I789" s="30" t="s">
        <v>1030</v>
      </c>
      <c r="J789" s="9"/>
      <c r="K789" s="9" t="s">
        <v>35</v>
      </c>
      <c r="L789" s="9" t="s">
        <v>29</v>
      </c>
      <c r="M789" s="9"/>
      <c r="N789" s="9" t="s">
        <v>42</v>
      </c>
      <c r="O789" s="17">
        <v>42</v>
      </c>
      <c r="P789" s="27"/>
    </row>
    <row r="790" spans="1:16" s="2" customFormat="1" ht="24.95" customHeight="1" x14ac:dyDescent="0.25">
      <c r="A790" s="13" t="s">
        <v>38</v>
      </c>
      <c r="B790" s="41"/>
      <c r="C790" s="19" t="s">
        <v>8</v>
      </c>
      <c r="D790" s="8" t="s">
        <v>1022</v>
      </c>
      <c r="E790" s="8">
        <f>VLOOKUP(F790,'Données Registre P-38'!$A$2:$B$19,2,0)</f>
        <v>3</v>
      </c>
      <c r="F790" s="9" t="s">
        <v>17</v>
      </c>
      <c r="G790" s="10">
        <v>43694</v>
      </c>
      <c r="H790" s="38">
        <f>IF(G790&lt;&gt;"",G790,"")</f>
        <v>43694</v>
      </c>
      <c r="I790" s="30" t="s">
        <v>1023</v>
      </c>
      <c r="J790" s="9"/>
      <c r="K790" s="9" t="s">
        <v>44</v>
      </c>
      <c r="L790" s="9" t="s">
        <v>1017</v>
      </c>
      <c r="M790" s="9">
        <v>40</v>
      </c>
      <c r="N790" s="9" t="s">
        <v>42</v>
      </c>
      <c r="O790" s="17">
        <v>41</v>
      </c>
      <c r="P790" s="27"/>
    </row>
    <row r="791" spans="1:16" s="2" customFormat="1" ht="24.95" customHeight="1" x14ac:dyDescent="0.25">
      <c r="A791" s="13" t="s">
        <v>38</v>
      </c>
      <c r="B791" s="41"/>
      <c r="C791" s="19" t="s">
        <v>8</v>
      </c>
      <c r="D791" s="8" t="s">
        <v>1012</v>
      </c>
      <c r="E791" s="8">
        <f>VLOOKUP(F791,'Données Registre P-38'!$A$2:$B$19,2,0)</f>
        <v>3</v>
      </c>
      <c r="F791" s="9" t="s">
        <v>17</v>
      </c>
      <c r="G791" s="10">
        <v>43693</v>
      </c>
      <c r="H791" s="38">
        <f>IF(G791&lt;&gt;"",G791,"")</f>
        <v>43693</v>
      </c>
      <c r="I791" s="30" t="s">
        <v>398</v>
      </c>
      <c r="J791" s="9"/>
      <c r="K791" s="9" t="s">
        <v>44</v>
      </c>
      <c r="L791" s="9" t="s">
        <v>29</v>
      </c>
      <c r="M791" s="9"/>
      <c r="N791" s="9" t="s">
        <v>364</v>
      </c>
      <c r="O791" s="17">
        <v>56</v>
      </c>
      <c r="P791" s="27"/>
    </row>
    <row r="792" spans="1:16" s="2" customFormat="1" ht="24.95" customHeight="1" x14ac:dyDescent="0.25">
      <c r="A792" s="13" t="s">
        <v>38</v>
      </c>
      <c r="B792" s="41"/>
      <c r="C792" s="19" t="s">
        <v>8</v>
      </c>
      <c r="D792" s="8" t="s">
        <v>1020</v>
      </c>
      <c r="E792" s="8">
        <f>VLOOKUP(F792,'Données Registre P-38'!$A$2:$B$19,2,0)</f>
        <v>3</v>
      </c>
      <c r="F792" s="9" t="s">
        <v>17</v>
      </c>
      <c r="G792" s="10">
        <v>43693</v>
      </c>
      <c r="H792" s="38">
        <f>IF(G792&lt;&gt;"",G792,"")</f>
        <v>43693</v>
      </c>
      <c r="I792" s="30" t="s">
        <v>241</v>
      </c>
      <c r="J792" s="9" t="s">
        <v>28</v>
      </c>
      <c r="K792" s="9" t="s">
        <v>32</v>
      </c>
      <c r="L792" s="9" t="s">
        <v>29</v>
      </c>
      <c r="M792" s="9"/>
      <c r="N792" s="9" t="s">
        <v>41</v>
      </c>
      <c r="O792" s="17">
        <v>7</v>
      </c>
      <c r="P792" s="27"/>
    </row>
    <row r="793" spans="1:16" s="2" customFormat="1" ht="24.95" customHeight="1" x14ac:dyDescent="0.25">
      <c r="A793" s="13" t="s">
        <v>38</v>
      </c>
      <c r="B793" s="41"/>
      <c r="C793" s="19" t="s">
        <v>8</v>
      </c>
      <c r="D793" s="23" t="s">
        <v>989</v>
      </c>
      <c r="E793" s="8">
        <f>VLOOKUP(F793,'Données Registre P-38'!$A$2:$B$19,2,0)</f>
        <v>3</v>
      </c>
      <c r="F793" s="9" t="s">
        <v>17</v>
      </c>
      <c r="G793" s="10">
        <v>43687</v>
      </c>
      <c r="H793" s="38">
        <f>IF(G793&lt;&gt;"",G793,"")</f>
        <v>43687</v>
      </c>
      <c r="I793" s="30" t="s">
        <v>441</v>
      </c>
      <c r="J793" s="9"/>
      <c r="K793" s="9" t="s">
        <v>34</v>
      </c>
      <c r="L793" s="9" t="s">
        <v>29</v>
      </c>
      <c r="M793" s="9">
        <v>20</v>
      </c>
      <c r="N793" s="9" t="s">
        <v>41</v>
      </c>
      <c r="O793" s="17">
        <v>45</v>
      </c>
      <c r="P793" s="27"/>
    </row>
    <row r="794" spans="1:16" s="2" customFormat="1" ht="24.95" customHeight="1" x14ac:dyDescent="0.25">
      <c r="A794" s="13" t="s">
        <v>38</v>
      </c>
      <c r="B794" s="41"/>
      <c r="C794" s="19" t="s">
        <v>8</v>
      </c>
      <c r="D794" s="8" t="s">
        <v>977</v>
      </c>
      <c r="E794" s="8">
        <f>VLOOKUP(F794,'Données Registre P-38'!$A$2:$B$19,2,0)</f>
        <v>3</v>
      </c>
      <c r="F794" s="9" t="s">
        <v>17</v>
      </c>
      <c r="G794" s="10">
        <v>43684</v>
      </c>
      <c r="H794" s="38">
        <f>IF(G794&lt;&gt;"",G794,"")</f>
        <v>43684</v>
      </c>
      <c r="I794" s="30" t="s">
        <v>978</v>
      </c>
      <c r="J794" s="9"/>
      <c r="K794" s="9" t="s">
        <v>32</v>
      </c>
      <c r="L794" s="9" t="s">
        <v>29</v>
      </c>
      <c r="M794" s="9">
        <v>26</v>
      </c>
      <c r="N794" s="9" t="s">
        <v>42</v>
      </c>
      <c r="O794" s="17">
        <v>28</v>
      </c>
      <c r="P794" s="27"/>
    </row>
    <row r="795" spans="1:16" s="2" customFormat="1" ht="24.95" customHeight="1" x14ac:dyDescent="0.25">
      <c r="A795" s="13" t="s">
        <v>38</v>
      </c>
      <c r="B795" s="41"/>
      <c r="C795" s="19" t="s">
        <v>8</v>
      </c>
      <c r="D795" s="8" t="s">
        <v>979</v>
      </c>
      <c r="E795" s="8">
        <f>VLOOKUP(F795,'Données Registre P-38'!$A$2:$B$19,2,0)</f>
        <v>3</v>
      </c>
      <c r="F795" s="9" t="s">
        <v>17</v>
      </c>
      <c r="G795" s="10">
        <v>43684</v>
      </c>
      <c r="H795" s="38">
        <f>IF(G795&lt;&gt;"",G795,"")</f>
        <v>43684</v>
      </c>
      <c r="I795" s="30" t="s">
        <v>684</v>
      </c>
      <c r="J795" s="9"/>
      <c r="K795" s="9" t="s">
        <v>44</v>
      </c>
      <c r="L795" s="9" t="s">
        <v>29</v>
      </c>
      <c r="M795" s="9">
        <v>24</v>
      </c>
      <c r="N795" s="9" t="s">
        <v>42</v>
      </c>
      <c r="O795" s="17">
        <v>48</v>
      </c>
      <c r="P795" s="27"/>
    </row>
    <row r="796" spans="1:16" s="2" customFormat="1" ht="24.95" customHeight="1" x14ac:dyDescent="0.25">
      <c r="A796" s="13" t="s">
        <v>38</v>
      </c>
      <c r="B796" s="41"/>
      <c r="C796" s="19" t="s">
        <v>8</v>
      </c>
      <c r="D796" s="8" t="s">
        <v>975</v>
      </c>
      <c r="E796" s="8">
        <f>VLOOKUP(F796,'Données Registre P-38'!$A$2:$B$19,2,0)</f>
        <v>3</v>
      </c>
      <c r="F796" s="9" t="s">
        <v>17</v>
      </c>
      <c r="G796" s="10">
        <v>43683</v>
      </c>
      <c r="H796" s="38">
        <f>IF(G796&lt;&gt;"",G796,"")</f>
        <v>43683</v>
      </c>
      <c r="I796" s="30" t="s">
        <v>535</v>
      </c>
      <c r="J796" s="9" t="s">
        <v>26</v>
      </c>
      <c r="K796" s="9" t="s">
        <v>32</v>
      </c>
      <c r="L796" s="9" t="s">
        <v>29</v>
      </c>
      <c r="M796" s="9">
        <v>26</v>
      </c>
      <c r="N796" s="9" t="s">
        <v>41</v>
      </c>
      <c r="O796" s="17">
        <v>21</v>
      </c>
      <c r="P796" s="27"/>
    </row>
    <row r="797" spans="1:16" s="2" customFormat="1" ht="24.95" customHeight="1" x14ac:dyDescent="0.25">
      <c r="A797" s="13" t="s">
        <v>38</v>
      </c>
      <c r="B797" s="41"/>
      <c r="C797" s="19" t="s">
        <v>8</v>
      </c>
      <c r="D797" s="8" t="s">
        <v>976</v>
      </c>
      <c r="E797" s="8">
        <f>VLOOKUP(F797,'Données Registre P-38'!$A$2:$B$19,2,0)</f>
        <v>3</v>
      </c>
      <c r="F797" s="9" t="s">
        <v>17</v>
      </c>
      <c r="G797" s="10">
        <v>43683</v>
      </c>
      <c r="H797" s="38">
        <f>IF(G797&lt;&gt;"",G797,"")</f>
        <v>43683</v>
      </c>
      <c r="I797" s="30" t="s">
        <v>628</v>
      </c>
      <c r="J797" s="9" t="s">
        <v>28</v>
      </c>
      <c r="K797" s="9" t="s">
        <v>32</v>
      </c>
      <c r="L797" s="9" t="s">
        <v>29</v>
      </c>
      <c r="M797" s="9">
        <v>30</v>
      </c>
      <c r="N797" s="9" t="s">
        <v>41</v>
      </c>
      <c r="O797" s="17">
        <v>8</v>
      </c>
      <c r="P797" s="27"/>
    </row>
    <row r="798" spans="1:16" s="2" customFormat="1" ht="24.95" customHeight="1" x14ac:dyDescent="0.25">
      <c r="A798" s="13" t="s">
        <v>38</v>
      </c>
      <c r="B798" s="41"/>
      <c r="C798" s="19" t="s">
        <v>8</v>
      </c>
      <c r="D798" s="8" t="s">
        <v>964</v>
      </c>
      <c r="E798" s="8">
        <f>VLOOKUP(F798,'Données Registre P-38'!$A$2:$B$19,2,0)</f>
        <v>3</v>
      </c>
      <c r="F798" s="9" t="s">
        <v>17</v>
      </c>
      <c r="G798" s="10">
        <v>43680</v>
      </c>
      <c r="H798" s="38">
        <f>IF(G798&lt;&gt;"",G798,"")</f>
        <v>43680</v>
      </c>
      <c r="I798" s="30" t="s">
        <v>421</v>
      </c>
      <c r="J798" s="9" t="s">
        <v>26</v>
      </c>
      <c r="K798" s="9" t="s">
        <v>37</v>
      </c>
      <c r="L798" s="9" t="s">
        <v>30</v>
      </c>
      <c r="M798" s="9"/>
      <c r="N798" s="9" t="s">
        <v>41</v>
      </c>
      <c r="O798" s="17">
        <v>18</v>
      </c>
      <c r="P798" s="27"/>
    </row>
    <row r="799" spans="1:16" s="2" customFormat="1" ht="24.95" customHeight="1" x14ac:dyDescent="0.25">
      <c r="A799" s="13" t="s">
        <v>38</v>
      </c>
      <c r="B799" s="41"/>
      <c r="C799" s="19" t="s">
        <v>8</v>
      </c>
      <c r="D799" s="8" t="s">
        <v>959</v>
      </c>
      <c r="E799" s="8">
        <f>VLOOKUP(F799,'Données Registre P-38'!$A$2:$B$19,2,0)</f>
        <v>3</v>
      </c>
      <c r="F799" s="9" t="s">
        <v>17</v>
      </c>
      <c r="G799" s="10">
        <v>43677</v>
      </c>
      <c r="H799" s="38">
        <f>IF(G799&lt;&gt;"",G799,"")</f>
        <v>43677</v>
      </c>
      <c r="I799" s="30" t="s">
        <v>960</v>
      </c>
      <c r="J799" s="9"/>
      <c r="K799" s="9" t="s">
        <v>44</v>
      </c>
      <c r="L799" s="9" t="s">
        <v>29</v>
      </c>
      <c r="M799" s="9">
        <v>20</v>
      </c>
      <c r="N799" s="9" t="s">
        <v>41</v>
      </c>
      <c r="O799" s="17">
        <v>16</v>
      </c>
      <c r="P799" s="27"/>
    </row>
    <row r="800" spans="1:16" s="2" customFormat="1" ht="24.95" customHeight="1" x14ac:dyDescent="0.25">
      <c r="A800" s="13" t="s">
        <v>38</v>
      </c>
      <c r="B800" s="41"/>
      <c r="C800" s="19" t="s">
        <v>8</v>
      </c>
      <c r="D800" s="8" t="s">
        <v>942</v>
      </c>
      <c r="E800" s="8">
        <f>VLOOKUP(F800,'Données Registre P-38'!$A$2:$B$19,2,0)</f>
        <v>3</v>
      </c>
      <c r="F800" s="9" t="s">
        <v>17</v>
      </c>
      <c r="G800" s="10">
        <v>43675</v>
      </c>
      <c r="H800" s="38">
        <f>IF(G800&lt;&gt;"",G800,"")</f>
        <v>43675</v>
      </c>
      <c r="I800" s="30" t="s">
        <v>234</v>
      </c>
      <c r="J800" s="9"/>
      <c r="K800" s="9" t="s">
        <v>35</v>
      </c>
      <c r="L800" s="9" t="s">
        <v>29</v>
      </c>
      <c r="M800" s="9">
        <v>59</v>
      </c>
      <c r="N800" s="9" t="s">
        <v>364</v>
      </c>
      <c r="O800" s="17">
        <v>23</v>
      </c>
      <c r="P800" s="27"/>
    </row>
    <row r="801" spans="1:18" s="2" customFormat="1" ht="24.95" customHeight="1" x14ac:dyDescent="0.25">
      <c r="A801" s="13" t="s">
        <v>38</v>
      </c>
      <c r="B801" s="41"/>
      <c r="C801" s="19" t="s">
        <v>8</v>
      </c>
      <c r="D801" s="8" t="s">
        <v>928</v>
      </c>
      <c r="E801" s="8">
        <f>VLOOKUP(F801,'Données Registre P-38'!$A$2:$B$19,2,0)</f>
        <v>3</v>
      </c>
      <c r="F801" s="9" t="s">
        <v>17</v>
      </c>
      <c r="G801" s="10">
        <v>43673</v>
      </c>
      <c r="H801" s="38">
        <f>IF(G801&lt;&gt;"",G801,"")</f>
        <v>43673</v>
      </c>
      <c r="I801" s="30" t="s">
        <v>929</v>
      </c>
      <c r="J801" s="9" t="s">
        <v>112</v>
      </c>
      <c r="K801" s="9" t="s">
        <v>32</v>
      </c>
      <c r="L801" s="9" t="s">
        <v>29</v>
      </c>
      <c r="M801" s="9">
        <v>26</v>
      </c>
      <c r="N801" s="9" t="s">
        <v>41</v>
      </c>
      <c r="O801" s="17">
        <v>34</v>
      </c>
      <c r="P801" s="27"/>
    </row>
    <row r="802" spans="1:18" s="2" customFormat="1" ht="24.95" customHeight="1" x14ac:dyDescent="0.25">
      <c r="A802" s="13" t="s">
        <v>38</v>
      </c>
      <c r="B802" s="41"/>
      <c r="C802" s="19" t="s">
        <v>8</v>
      </c>
      <c r="D802" s="8" t="s">
        <v>933</v>
      </c>
      <c r="E802" s="8">
        <f>VLOOKUP(F802,'Données Registre P-38'!$A$2:$B$19,2,0)</f>
        <v>3</v>
      </c>
      <c r="F802" s="9" t="s">
        <v>17</v>
      </c>
      <c r="G802" s="10">
        <v>43672</v>
      </c>
      <c r="H802" s="38">
        <f>IF(G802&lt;&gt;"",G802,"")</f>
        <v>43672</v>
      </c>
      <c r="I802" s="30" t="s">
        <v>934</v>
      </c>
      <c r="J802" s="9"/>
      <c r="K802" s="9" t="s">
        <v>44</v>
      </c>
      <c r="L802" s="9" t="s">
        <v>29</v>
      </c>
      <c r="M802" s="9">
        <v>9</v>
      </c>
      <c r="N802" s="9" t="s">
        <v>42</v>
      </c>
      <c r="O802" s="17">
        <v>49</v>
      </c>
      <c r="P802" s="27"/>
    </row>
    <row r="803" spans="1:18" s="2" customFormat="1" ht="24.95" customHeight="1" x14ac:dyDescent="0.25">
      <c r="A803" s="13" t="s">
        <v>38</v>
      </c>
      <c r="B803" s="41"/>
      <c r="C803" s="19" t="s">
        <v>8</v>
      </c>
      <c r="D803" s="8" t="s">
        <v>924</v>
      </c>
      <c r="E803" s="8">
        <f>VLOOKUP(F803,'Données Registre P-38'!$A$2:$B$19,2,0)</f>
        <v>3</v>
      </c>
      <c r="F803" s="9" t="s">
        <v>17</v>
      </c>
      <c r="G803" s="10">
        <v>43671</v>
      </c>
      <c r="H803" s="38">
        <f>IF(G803&lt;&gt;"",G803,"")</f>
        <v>43671</v>
      </c>
      <c r="I803" s="30" t="s">
        <v>925</v>
      </c>
      <c r="J803" s="9" t="s">
        <v>26</v>
      </c>
      <c r="K803" s="9" t="s">
        <v>36</v>
      </c>
      <c r="L803" s="9" t="s">
        <v>30</v>
      </c>
      <c r="M803" s="9"/>
      <c r="N803" s="9" t="s">
        <v>42</v>
      </c>
      <c r="O803" s="17">
        <v>27</v>
      </c>
      <c r="P803" s="27"/>
    </row>
    <row r="804" spans="1:18" s="2" customFormat="1" ht="24.95" customHeight="1" x14ac:dyDescent="0.25">
      <c r="A804" s="13" t="s">
        <v>38</v>
      </c>
      <c r="B804" s="41"/>
      <c r="C804" s="19" t="s">
        <v>8</v>
      </c>
      <c r="D804" s="8" t="s">
        <v>889</v>
      </c>
      <c r="E804" s="8">
        <f>VLOOKUP(F804,'Données Registre P-38'!$A$2:$B$19,2,0)</f>
        <v>3</v>
      </c>
      <c r="F804" s="9" t="s">
        <v>17</v>
      </c>
      <c r="G804" s="10">
        <v>43664</v>
      </c>
      <c r="H804" s="38">
        <f>IF(G804&lt;&gt;"",G804,"")</f>
        <v>43664</v>
      </c>
      <c r="I804" s="30" t="s">
        <v>569</v>
      </c>
      <c r="J804" s="9" t="s">
        <v>26</v>
      </c>
      <c r="K804" s="9"/>
      <c r="L804" s="9" t="s">
        <v>30</v>
      </c>
      <c r="M804" s="9"/>
      <c r="N804" s="9" t="s">
        <v>42</v>
      </c>
      <c r="O804" s="17">
        <v>60</v>
      </c>
      <c r="P804" s="27"/>
    </row>
    <row r="805" spans="1:18" s="2" customFormat="1" ht="24.95" customHeight="1" x14ac:dyDescent="0.25">
      <c r="A805" s="13" t="s">
        <v>38</v>
      </c>
      <c r="B805" s="41"/>
      <c r="C805" s="19" t="s">
        <v>8</v>
      </c>
      <c r="D805" s="8" t="s">
        <v>878</v>
      </c>
      <c r="E805" s="8">
        <f>VLOOKUP(F805,'Données Registre P-38'!$A$2:$B$19,2,0)</f>
        <v>3</v>
      </c>
      <c r="F805" s="9" t="s">
        <v>17</v>
      </c>
      <c r="G805" s="10">
        <v>43663</v>
      </c>
      <c r="H805" s="38">
        <f>IF(G805&lt;&gt;"",G805,"")</f>
        <v>43663</v>
      </c>
      <c r="I805" s="30" t="s">
        <v>76</v>
      </c>
      <c r="J805" s="9" t="s">
        <v>112</v>
      </c>
      <c r="K805" s="9" t="s">
        <v>36</v>
      </c>
      <c r="L805" s="9" t="s">
        <v>30</v>
      </c>
      <c r="M805" s="9"/>
      <c r="N805" s="9" t="s">
        <v>41</v>
      </c>
      <c r="O805" s="17">
        <v>34</v>
      </c>
      <c r="P805" s="27"/>
    </row>
    <row r="806" spans="1:18" s="2" customFormat="1" ht="24.95" customHeight="1" x14ac:dyDescent="0.25">
      <c r="A806" s="13" t="s">
        <v>38</v>
      </c>
      <c r="B806" s="41"/>
      <c r="C806" s="19" t="s">
        <v>8</v>
      </c>
      <c r="D806" s="8" t="s">
        <v>887</v>
      </c>
      <c r="E806" s="8">
        <f>VLOOKUP(F806,'Données Registre P-38'!$A$2:$B$19,2,0)</f>
        <v>3</v>
      </c>
      <c r="F806" s="9" t="s">
        <v>17</v>
      </c>
      <c r="G806" s="10">
        <v>43663</v>
      </c>
      <c r="H806" s="38">
        <f>IF(G806&lt;&gt;"",G806,"")</f>
        <v>43663</v>
      </c>
      <c r="I806" s="30" t="s">
        <v>145</v>
      </c>
      <c r="J806" s="9" t="s">
        <v>26</v>
      </c>
      <c r="K806" s="9" t="s">
        <v>36</v>
      </c>
      <c r="L806" s="9" t="s">
        <v>30</v>
      </c>
      <c r="M806" s="9"/>
      <c r="N806" s="9" t="s">
        <v>41</v>
      </c>
      <c r="O806" s="17">
        <v>45</v>
      </c>
      <c r="P806" s="27"/>
    </row>
    <row r="807" spans="1:18" s="2" customFormat="1" ht="24.95" customHeight="1" x14ac:dyDescent="0.25">
      <c r="A807" s="13" t="s">
        <v>38</v>
      </c>
      <c r="B807" s="41"/>
      <c r="C807" s="19" t="s">
        <v>8</v>
      </c>
      <c r="D807" s="8" t="s">
        <v>856</v>
      </c>
      <c r="E807" s="8">
        <f>VLOOKUP(F807,'Données Registre P-38'!$A$2:$B$19,2,0)</f>
        <v>3</v>
      </c>
      <c r="F807" s="9" t="s">
        <v>17</v>
      </c>
      <c r="G807" s="10">
        <v>43658</v>
      </c>
      <c r="H807" s="38">
        <f>IF(G807&lt;&gt;"",G807,"")</f>
        <v>43658</v>
      </c>
      <c r="I807" s="30" t="s">
        <v>857</v>
      </c>
      <c r="J807" s="9" t="s">
        <v>26</v>
      </c>
      <c r="K807" s="9" t="s">
        <v>37</v>
      </c>
      <c r="L807" s="9" t="s">
        <v>30</v>
      </c>
      <c r="M807" s="9"/>
      <c r="N807" s="9" t="s">
        <v>41</v>
      </c>
      <c r="O807" s="17">
        <v>32</v>
      </c>
      <c r="P807" s="27"/>
    </row>
    <row r="808" spans="1:18" s="2" customFormat="1" ht="24.95" customHeight="1" x14ac:dyDescent="0.25">
      <c r="A808" s="13" t="s">
        <v>38</v>
      </c>
      <c r="B808" s="41"/>
      <c r="C808" s="19" t="s">
        <v>8</v>
      </c>
      <c r="D808" s="8" t="s">
        <v>847</v>
      </c>
      <c r="E808" s="8">
        <f>VLOOKUP(F808,'Données Registre P-38'!$A$2:$B$19,2,0)</f>
        <v>3</v>
      </c>
      <c r="F808" s="9" t="s">
        <v>17</v>
      </c>
      <c r="G808" s="10">
        <v>43657</v>
      </c>
      <c r="H808" s="38">
        <f>IF(G808&lt;&gt;"",G808,"")</f>
        <v>43657</v>
      </c>
      <c r="I808" s="30" t="s">
        <v>848</v>
      </c>
      <c r="J808" s="9" t="s">
        <v>26</v>
      </c>
      <c r="K808" s="9" t="s">
        <v>36</v>
      </c>
      <c r="L808" s="9" t="s">
        <v>30</v>
      </c>
      <c r="M808" s="9"/>
      <c r="N808" s="9" t="s">
        <v>42</v>
      </c>
      <c r="O808" s="17">
        <v>61</v>
      </c>
      <c r="P808" s="27"/>
      <c r="Q808"/>
      <c r="R808"/>
    </row>
    <row r="809" spans="1:18" s="2" customFormat="1" ht="24.95" customHeight="1" x14ac:dyDescent="0.25">
      <c r="A809" s="13" t="s">
        <v>38</v>
      </c>
      <c r="B809" s="41"/>
      <c r="C809" s="19" t="s">
        <v>8</v>
      </c>
      <c r="D809" s="8" t="s">
        <v>830</v>
      </c>
      <c r="E809" s="8">
        <f>VLOOKUP(F809,'Données Registre P-38'!$A$2:$B$19,2,0)</f>
        <v>3</v>
      </c>
      <c r="F809" s="9" t="s">
        <v>17</v>
      </c>
      <c r="G809" s="10">
        <v>43653</v>
      </c>
      <c r="H809" s="38">
        <f>IF(G809&lt;&gt;"",G809,"")</f>
        <v>43653</v>
      </c>
      <c r="I809" s="30" t="s">
        <v>831</v>
      </c>
      <c r="J809" s="9" t="s">
        <v>112</v>
      </c>
      <c r="K809" s="9" t="s">
        <v>36</v>
      </c>
      <c r="L809" s="9" t="s">
        <v>30</v>
      </c>
      <c r="M809" s="9"/>
      <c r="N809" s="9" t="s">
        <v>42</v>
      </c>
      <c r="O809" s="17">
        <v>26</v>
      </c>
      <c r="P809" s="27"/>
      <c r="Q809"/>
      <c r="R809"/>
    </row>
    <row r="810" spans="1:18" s="2" customFormat="1" ht="24.95" customHeight="1" x14ac:dyDescent="0.25">
      <c r="A810" s="13" t="s">
        <v>38</v>
      </c>
      <c r="B810" s="41"/>
      <c r="C810" s="19" t="s">
        <v>8</v>
      </c>
      <c r="D810" s="8" t="s">
        <v>828</v>
      </c>
      <c r="E810" s="8">
        <f>VLOOKUP(F810,'Données Registre P-38'!$A$2:$B$19,2,0)</f>
        <v>3</v>
      </c>
      <c r="F810" s="9" t="s">
        <v>17</v>
      </c>
      <c r="G810" s="10">
        <v>43653</v>
      </c>
      <c r="H810" s="38">
        <f>IF(G810&lt;&gt;"",G810,"")</f>
        <v>43653</v>
      </c>
      <c r="I810" s="30" t="s">
        <v>829</v>
      </c>
      <c r="J810" s="9" t="s">
        <v>26</v>
      </c>
      <c r="K810" s="9" t="s">
        <v>37</v>
      </c>
      <c r="L810" s="9" t="s">
        <v>30</v>
      </c>
      <c r="M810" s="9"/>
      <c r="N810" s="9" t="s">
        <v>41</v>
      </c>
      <c r="O810" s="17">
        <v>22</v>
      </c>
      <c r="P810" s="27"/>
      <c r="Q810"/>
      <c r="R810"/>
    </row>
    <row r="811" spans="1:18" s="2" customFormat="1" ht="24.95" customHeight="1" x14ac:dyDescent="0.25">
      <c r="A811" s="13" t="s">
        <v>38</v>
      </c>
      <c r="B811" s="41"/>
      <c r="C811" s="19" t="s">
        <v>8</v>
      </c>
      <c r="D811" s="8" t="s">
        <v>822</v>
      </c>
      <c r="E811" s="8">
        <f>VLOOKUP(F811,'Données Registre P-38'!$A$2:$B$19,2,0)</f>
        <v>3</v>
      </c>
      <c r="F811" s="9" t="s">
        <v>17</v>
      </c>
      <c r="G811" s="10">
        <v>43652</v>
      </c>
      <c r="H811" s="38">
        <f>IF(G811&lt;&gt;"",G811,"")</f>
        <v>43652</v>
      </c>
      <c r="I811" s="30" t="s">
        <v>823</v>
      </c>
      <c r="J811" s="9" t="s">
        <v>28</v>
      </c>
      <c r="K811" s="9" t="s">
        <v>32</v>
      </c>
      <c r="L811" s="9" t="s">
        <v>29</v>
      </c>
      <c r="M811" s="9">
        <v>45</v>
      </c>
      <c r="N811" s="9" t="s">
        <v>42</v>
      </c>
      <c r="O811" s="17">
        <v>13</v>
      </c>
      <c r="P811" s="27"/>
      <c r="Q811"/>
      <c r="R811"/>
    </row>
    <row r="812" spans="1:18" s="2" customFormat="1" ht="24.95" customHeight="1" x14ac:dyDescent="0.25">
      <c r="A812" s="13" t="s">
        <v>38</v>
      </c>
      <c r="B812" s="41"/>
      <c r="C812" s="19" t="s">
        <v>8</v>
      </c>
      <c r="D812" s="8" t="s">
        <v>811</v>
      </c>
      <c r="E812" s="8">
        <f>VLOOKUP(F812,'Données Registre P-38'!$A$2:$B$19,2,0)</f>
        <v>3</v>
      </c>
      <c r="F812" s="9" t="s">
        <v>17</v>
      </c>
      <c r="G812" s="10">
        <v>43651</v>
      </c>
      <c r="H812" s="38">
        <f>IF(G812&lt;&gt;"",G812,"")</f>
        <v>43651</v>
      </c>
      <c r="I812" s="30" t="s">
        <v>812</v>
      </c>
      <c r="J812" s="9" t="s">
        <v>111</v>
      </c>
      <c r="K812" s="9" t="s">
        <v>35</v>
      </c>
      <c r="L812" s="9" t="s">
        <v>29</v>
      </c>
      <c r="M812" s="9"/>
      <c r="N812" s="9" t="s">
        <v>41</v>
      </c>
      <c r="O812" s="17">
        <v>21</v>
      </c>
      <c r="P812" s="27"/>
      <c r="Q812"/>
      <c r="R812"/>
    </row>
    <row r="813" spans="1:18" s="2" customFormat="1" ht="24.95" customHeight="1" x14ac:dyDescent="0.25">
      <c r="A813" s="13" t="s">
        <v>38</v>
      </c>
      <c r="B813" s="41"/>
      <c r="C813" s="19" t="s">
        <v>8</v>
      </c>
      <c r="D813" s="8" t="s">
        <v>785</v>
      </c>
      <c r="E813" s="8">
        <f>VLOOKUP(F813,'Données Registre P-38'!$A$2:$B$19,2,0)</f>
        <v>3</v>
      </c>
      <c r="F813" s="9" t="s">
        <v>17</v>
      </c>
      <c r="G813" s="10">
        <v>43643</v>
      </c>
      <c r="H813" s="38">
        <f>IF(G813&lt;&gt;"",G813,"")</f>
        <v>43643</v>
      </c>
      <c r="I813" s="30" t="s">
        <v>786</v>
      </c>
      <c r="J813" s="9" t="s">
        <v>26</v>
      </c>
      <c r="K813" s="9" t="s">
        <v>37</v>
      </c>
      <c r="L813" s="9" t="s">
        <v>30</v>
      </c>
      <c r="M813" s="9"/>
      <c r="N813" s="9" t="s">
        <v>42</v>
      </c>
      <c r="O813" s="17">
        <v>60</v>
      </c>
      <c r="P813" s="27"/>
      <c r="Q813"/>
      <c r="R813"/>
    </row>
    <row r="814" spans="1:18" s="2" customFormat="1" ht="24.95" customHeight="1" x14ac:dyDescent="0.25">
      <c r="A814" s="13" t="s">
        <v>38</v>
      </c>
      <c r="B814" s="41"/>
      <c r="C814" s="19" t="s">
        <v>8</v>
      </c>
      <c r="D814" s="8" t="s">
        <v>779</v>
      </c>
      <c r="E814" s="8">
        <f>VLOOKUP(F814,'Données Registre P-38'!$A$2:$B$19,2,0)</f>
        <v>3</v>
      </c>
      <c r="F814" s="9" t="s">
        <v>17</v>
      </c>
      <c r="G814" s="10">
        <v>43642</v>
      </c>
      <c r="H814" s="38">
        <f>IF(G814&lt;&gt;"",G814,"")</f>
        <v>43642</v>
      </c>
      <c r="I814" s="30" t="s">
        <v>780</v>
      </c>
      <c r="J814" s="9"/>
      <c r="K814" s="9" t="s">
        <v>44</v>
      </c>
      <c r="L814" s="9" t="s">
        <v>29</v>
      </c>
      <c r="M814" s="9">
        <v>22</v>
      </c>
      <c r="N814" s="9" t="s">
        <v>42</v>
      </c>
      <c r="O814" s="17">
        <v>32</v>
      </c>
      <c r="P814" s="27"/>
      <c r="Q814"/>
      <c r="R814"/>
    </row>
    <row r="815" spans="1:18" s="2" customFormat="1" ht="24.95" customHeight="1" x14ac:dyDescent="0.25">
      <c r="A815" s="13" t="s">
        <v>38</v>
      </c>
      <c r="B815" s="41"/>
      <c r="C815" s="19" t="s">
        <v>8</v>
      </c>
      <c r="D815" s="8" t="s">
        <v>761</v>
      </c>
      <c r="E815" s="8">
        <f>VLOOKUP(F815,'Données Registre P-38'!$A$2:$B$19,2,0)</f>
        <v>3</v>
      </c>
      <c r="F815" s="9" t="s">
        <v>17</v>
      </c>
      <c r="G815" s="10">
        <v>43638</v>
      </c>
      <c r="H815" s="38">
        <f>IF(G815&lt;&gt;"",G815,"")</f>
        <v>43638</v>
      </c>
      <c r="I815" s="30" t="s">
        <v>176</v>
      </c>
      <c r="J815" s="9"/>
      <c r="K815" s="9" t="s">
        <v>32</v>
      </c>
      <c r="L815" s="9" t="s">
        <v>29</v>
      </c>
      <c r="M815" s="9">
        <v>10</v>
      </c>
      <c r="N815" s="9" t="s">
        <v>42</v>
      </c>
      <c r="O815" s="17">
        <v>23</v>
      </c>
      <c r="P815" s="27"/>
      <c r="Q815"/>
      <c r="R815"/>
    </row>
    <row r="816" spans="1:18" s="2" customFormat="1" ht="24.95" customHeight="1" x14ac:dyDescent="0.25">
      <c r="A816" s="13" t="s">
        <v>38</v>
      </c>
      <c r="B816" s="41"/>
      <c r="C816" s="19" t="s">
        <v>8</v>
      </c>
      <c r="D816" s="8" t="s">
        <v>741</v>
      </c>
      <c r="E816" s="8">
        <f>VLOOKUP(F816,'Données Registre P-38'!$A$2:$B$19,2,0)</f>
        <v>3</v>
      </c>
      <c r="F816" s="9" t="s">
        <v>17</v>
      </c>
      <c r="G816" s="10">
        <v>43636</v>
      </c>
      <c r="H816" s="38">
        <f>IF(G816&lt;&gt;"",G816,"")</f>
        <v>43636</v>
      </c>
      <c r="I816" s="30" t="s">
        <v>742</v>
      </c>
      <c r="J816" s="9" t="s">
        <v>26</v>
      </c>
      <c r="K816" s="9" t="s">
        <v>36</v>
      </c>
      <c r="L816" s="9" t="s">
        <v>30</v>
      </c>
      <c r="M816" s="9"/>
      <c r="N816" s="9" t="s">
        <v>41</v>
      </c>
      <c r="O816" s="17">
        <v>20</v>
      </c>
      <c r="P816" s="27"/>
      <c r="Q816"/>
      <c r="R816"/>
    </row>
    <row r="817" spans="1:18" s="2" customFormat="1" ht="24.95" customHeight="1" x14ac:dyDescent="0.25">
      <c r="A817" s="13" t="s">
        <v>38</v>
      </c>
      <c r="B817" s="41"/>
      <c r="C817" s="19" t="s">
        <v>8</v>
      </c>
      <c r="D817" s="8" t="s">
        <v>738</v>
      </c>
      <c r="E817" s="8">
        <f>VLOOKUP(F817,'Données Registre P-38'!$A$2:$B$19,2,0)</f>
        <v>3</v>
      </c>
      <c r="F817" s="9" t="s">
        <v>17</v>
      </c>
      <c r="G817" s="10">
        <v>43634</v>
      </c>
      <c r="H817" s="38">
        <f>IF(G817&lt;&gt;"",G817,"")</f>
        <v>43634</v>
      </c>
      <c r="I817" s="30" t="s">
        <v>234</v>
      </c>
      <c r="J817" s="9"/>
      <c r="K817" s="9" t="s">
        <v>32</v>
      </c>
      <c r="L817" s="9" t="s">
        <v>29</v>
      </c>
      <c r="M817" s="9">
        <v>30</v>
      </c>
      <c r="N817" s="9" t="s">
        <v>41</v>
      </c>
      <c r="O817" s="17">
        <v>47</v>
      </c>
      <c r="P817" s="27"/>
      <c r="Q817"/>
      <c r="R817"/>
    </row>
    <row r="818" spans="1:18" s="2" customFormat="1" ht="24.95" customHeight="1" x14ac:dyDescent="0.25">
      <c r="A818" s="13" t="s">
        <v>38</v>
      </c>
      <c r="B818" s="41"/>
      <c r="C818" s="19" t="s">
        <v>8</v>
      </c>
      <c r="D818" s="8" t="s">
        <v>714</v>
      </c>
      <c r="E818" s="8">
        <f>VLOOKUP(F818,'Données Registre P-38'!$A$2:$B$19,2,0)</f>
        <v>3</v>
      </c>
      <c r="F818" s="9" t="s">
        <v>17</v>
      </c>
      <c r="G818" s="10">
        <v>43627</v>
      </c>
      <c r="H818" s="38">
        <f>IF(G818&lt;&gt;"",G818,"")</f>
        <v>43627</v>
      </c>
      <c r="I818" s="30" t="s">
        <v>715</v>
      </c>
      <c r="J818" s="9" t="s">
        <v>28</v>
      </c>
      <c r="K818" s="9" t="s">
        <v>34</v>
      </c>
      <c r="L818" s="9" t="s">
        <v>29</v>
      </c>
      <c r="M818" s="9">
        <v>31</v>
      </c>
      <c r="N818" s="9" t="s">
        <v>41</v>
      </c>
      <c r="O818" s="17">
        <v>16</v>
      </c>
      <c r="P818" s="27"/>
      <c r="Q818"/>
      <c r="R818"/>
    </row>
    <row r="819" spans="1:18" s="2" customFormat="1" ht="24.95" customHeight="1" x14ac:dyDescent="0.25">
      <c r="A819" s="13" t="s">
        <v>38</v>
      </c>
      <c r="B819" s="41"/>
      <c r="C819" s="19" t="s">
        <v>8</v>
      </c>
      <c r="D819" s="8" t="s">
        <v>709</v>
      </c>
      <c r="E819" s="8">
        <f>VLOOKUP(F819,'Données Registre P-38'!$A$2:$B$19,2,0)</f>
        <v>3</v>
      </c>
      <c r="F819" s="9" t="s">
        <v>17</v>
      </c>
      <c r="G819" s="10">
        <v>43625</v>
      </c>
      <c r="H819" s="38">
        <f>IF(G819&lt;&gt;"",G819,"")</f>
        <v>43625</v>
      </c>
      <c r="I819" s="30" t="s">
        <v>359</v>
      </c>
      <c r="J819" s="9"/>
      <c r="K819" s="9" t="s">
        <v>32</v>
      </c>
      <c r="L819" s="9" t="s">
        <v>29</v>
      </c>
      <c r="M819" s="9">
        <v>12</v>
      </c>
      <c r="N819" s="9" t="s">
        <v>41</v>
      </c>
      <c r="O819" s="17">
        <v>17</v>
      </c>
      <c r="P819" s="27"/>
      <c r="Q819"/>
      <c r="R819"/>
    </row>
    <row r="820" spans="1:18" s="2" customFormat="1" ht="24.95" customHeight="1" x14ac:dyDescent="0.25">
      <c r="A820" s="13" t="s">
        <v>38</v>
      </c>
      <c r="B820" s="41"/>
      <c r="C820" s="19" t="s">
        <v>8</v>
      </c>
      <c r="D820" s="8" t="s">
        <v>665</v>
      </c>
      <c r="E820" s="8">
        <f>VLOOKUP(F820,'Données Registre P-38'!$A$2:$B$19,2,0)</f>
        <v>3</v>
      </c>
      <c r="F820" s="9" t="s">
        <v>17</v>
      </c>
      <c r="G820" s="10">
        <v>43616</v>
      </c>
      <c r="H820" s="38">
        <f>IF(G820&lt;&gt;"",G820,"")</f>
        <v>43616</v>
      </c>
      <c r="I820" s="30" t="s">
        <v>666</v>
      </c>
      <c r="J820" s="9"/>
      <c r="K820" s="9" t="s">
        <v>44</v>
      </c>
      <c r="L820" s="9" t="s">
        <v>29</v>
      </c>
      <c r="M820" s="9">
        <v>23</v>
      </c>
      <c r="N820" s="9" t="s">
        <v>41</v>
      </c>
      <c r="O820" s="17">
        <v>72</v>
      </c>
      <c r="P820" s="27"/>
      <c r="Q820"/>
      <c r="R820"/>
    </row>
    <row r="821" spans="1:18" s="2" customFormat="1" ht="24.95" customHeight="1" x14ac:dyDescent="0.25">
      <c r="A821" s="13" t="s">
        <v>38</v>
      </c>
      <c r="B821" s="41"/>
      <c r="C821" s="19" t="s">
        <v>8</v>
      </c>
      <c r="D821" s="8" t="s">
        <v>671</v>
      </c>
      <c r="E821" s="8">
        <f>VLOOKUP(F821,'Données Registre P-38'!$A$2:$B$19,2,0)</f>
        <v>3</v>
      </c>
      <c r="F821" s="9" t="s">
        <v>17</v>
      </c>
      <c r="G821" s="10">
        <v>43616</v>
      </c>
      <c r="H821" s="38">
        <f>IF(G821&lt;&gt;"",G821,"")</f>
        <v>43616</v>
      </c>
      <c r="I821" s="30" t="s">
        <v>672</v>
      </c>
      <c r="J821" s="9" t="s">
        <v>28</v>
      </c>
      <c r="K821" s="9" t="s">
        <v>36</v>
      </c>
      <c r="L821" s="9" t="s">
        <v>30</v>
      </c>
      <c r="M821" s="9"/>
      <c r="N821" s="9" t="s">
        <v>41</v>
      </c>
      <c r="O821" s="17">
        <v>17</v>
      </c>
      <c r="P821" s="27"/>
      <c r="Q821"/>
      <c r="R821"/>
    </row>
    <row r="822" spans="1:18" s="2" customFormat="1" ht="24.95" customHeight="1" x14ac:dyDescent="0.25">
      <c r="A822" s="13" t="s">
        <v>38</v>
      </c>
      <c r="B822" s="41"/>
      <c r="C822" s="19" t="s">
        <v>8</v>
      </c>
      <c r="D822" s="8" t="s">
        <v>673</v>
      </c>
      <c r="E822" s="8">
        <f>VLOOKUP(F822,'Données Registre P-38'!$A$2:$B$19,2,0)</f>
        <v>3</v>
      </c>
      <c r="F822" s="9" t="s">
        <v>17</v>
      </c>
      <c r="G822" s="10">
        <v>43616</v>
      </c>
      <c r="H822" s="38">
        <f>IF(G822&lt;&gt;"",G822,"")</f>
        <v>43616</v>
      </c>
      <c r="I822" s="30" t="s">
        <v>154</v>
      </c>
      <c r="J822" s="9" t="s">
        <v>26</v>
      </c>
      <c r="K822" s="9" t="s">
        <v>36</v>
      </c>
      <c r="L822" s="9" t="s">
        <v>30</v>
      </c>
      <c r="M822" s="9"/>
      <c r="N822" s="9" t="s">
        <v>41</v>
      </c>
      <c r="O822" s="17">
        <v>48</v>
      </c>
      <c r="P822" s="27"/>
      <c r="Q822"/>
      <c r="R822"/>
    </row>
    <row r="823" spans="1:18" s="2" customFormat="1" ht="24.95" customHeight="1" x14ac:dyDescent="0.25">
      <c r="A823" s="13" t="s">
        <v>38</v>
      </c>
      <c r="B823" s="41"/>
      <c r="C823" s="19" t="s">
        <v>8</v>
      </c>
      <c r="D823" s="8" t="s">
        <v>661</v>
      </c>
      <c r="E823" s="8">
        <f>VLOOKUP(F823,'Données Registre P-38'!$A$2:$B$19,2,0)</f>
        <v>3</v>
      </c>
      <c r="F823" s="9" t="s">
        <v>17</v>
      </c>
      <c r="G823" s="10">
        <v>43614</v>
      </c>
      <c r="H823" s="38">
        <f>IF(G823&lt;&gt;"",G823,"")</f>
        <v>43614</v>
      </c>
      <c r="I823" s="30" t="s">
        <v>90</v>
      </c>
      <c r="J823" s="9" t="s">
        <v>26</v>
      </c>
      <c r="K823" s="9" t="s">
        <v>33</v>
      </c>
      <c r="L823" s="9" t="s">
        <v>29</v>
      </c>
      <c r="M823" s="9">
        <v>29</v>
      </c>
      <c r="N823" s="9" t="s">
        <v>42</v>
      </c>
      <c r="O823" s="17">
        <v>60</v>
      </c>
      <c r="P823" s="27"/>
      <c r="Q823"/>
      <c r="R823"/>
    </row>
    <row r="824" spans="1:18" s="2" customFormat="1" ht="24.95" customHeight="1" x14ac:dyDescent="0.25">
      <c r="A824" s="13" t="s">
        <v>38</v>
      </c>
      <c r="B824" s="41"/>
      <c r="C824" s="19" t="s">
        <v>8</v>
      </c>
      <c r="D824" s="8" t="s">
        <v>662</v>
      </c>
      <c r="E824" s="8">
        <f>VLOOKUP(F824,'Données Registre P-38'!$A$2:$B$19,2,0)</f>
        <v>3</v>
      </c>
      <c r="F824" s="9" t="s">
        <v>17</v>
      </c>
      <c r="G824" s="10">
        <v>43614</v>
      </c>
      <c r="H824" s="38">
        <f>IF(G824&lt;&gt;"",G824,"")</f>
        <v>43614</v>
      </c>
      <c r="I824" s="30" t="s">
        <v>398</v>
      </c>
      <c r="J824" s="9" t="s">
        <v>26</v>
      </c>
      <c r="K824" s="9" t="s">
        <v>34</v>
      </c>
      <c r="L824" s="9" t="s">
        <v>30</v>
      </c>
      <c r="M824" s="9"/>
      <c r="N824" s="9" t="s">
        <v>41</v>
      </c>
      <c r="O824" s="17">
        <v>27</v>
      </c>
      <c r="P824" s="27"/>
      <c r="Q824"/>
      <c r="R824"/>
    </row>
    <row r="825" spans="1:18" s="2" customFormat="1" ht="24.95" customHeight="1" x14ac:dyDescent="0.25">
      <c r="A825" s="13" t="s">
        <v>38</v>
      </c>
      <c r="B825" s="41"/>
      <c r="C825" s="19" t="s">
        <v>8</v>
      </c>
      <c r="D825" s="8" t="s">
        <v>638</v>
      </c>
      <c r="E825" s="8">
        <f>VLOOKUP(F825,'Données Registre P-38'!$A$2:$B$19,2,0)</f>
        <v>3</v>
      </c>
      <c r="F825" s="9" t="s">
        <v>17</v>
      </c>
      <c r="G825" s="10">
        <v>43608</v>
      </c>
      <c r="H825" s="38">
        <f>IF(G825&lt;&gt;"",G825,"")</f>
        <v>43608</v>
      </c>
      <c r="I825" s="30" t="s">
        <v>545</v>
      </c>
      <c r="J825" s="9" t="s">
        <v>26</v>
      </c>
      <c r="K825" s="9" t="s">
        <v>37</v>
      </c>
      <c r="L825" s="9" t="s">
        <v>30</v>
      </c>
      <c r="M825" s="9"/>
      <c r="N825" s="9" t="s">
        <v>42</v>
      </c>
      <c r="O825" s="17">
        <v>30</v>
      </c>
      <c r="P825" s="27"/>
      <c r="Q825"/>
      <c r="R825"/>
    </row>
    <row r="826" spans="1:18" s="2" customFormat="1" ht="24.95" customHeight="1" x14ac:dyDescent="0.25">
      <c r="A826" s="13" t="s">
        <v>38</v>
      </c>
      <c r="B826" s="41"/>
      <c r="C826" s="19" t="s">
        <v>8</v>
      </c>
      <c r="D826" s="8" t="s">
        <v>625</v>
      </c>
      <c r="E826" s="8">
        <f>VLOOKUP(F826,'Données Registre P-38'!$A$2:$B$19,2,0)</f>
        <v>3</v>
      </c>
      <c r="F826" s="9" t="s">
        <v>17</v>
      </c>
      <c r="G826" s="10">
        <v>43606</v>
      </c>
      <c r="H826" s="38">
        <f>IF(G826&lt;&gt;"",G826,"")</f>
        <v>43606</v>
      </c>
      <c r="I826" s="30" t="s">
        <v>626</v>
      </c>
      <c r="J826" s="9" t="s">
        <v>26</v>
      </c>
      <c r="K826" s="9" t="s">
        <v>44</v>
      </c>
      <c r="L826" s="9" t="s">
        <v>29</v>
      </c>
      <c r="M826" s="9">
        <v>24</v>
      </c>
      <c r="N826" s="9" t="s">
        <v>42</v>
      </c>
      <c r="O826" s="17">
        <v>72</v>
      </c>
      <c r="P826" s="27"/>
      <c r="Q826"/>
      <c r="R826"/>
    </row>
    <row r="827" spans="1:18" s="2" customFormat="1" ht="24.95" customHeight="1" x14ac:dyDescent="0.25">
      <c r="A827" s="13" t="s">
        <v>38</v>
      </c>
      <c r="B827" s="41"/>
      <c r="C827" s="19" t="s">
        <v>8</v>
      </c>
      <c r="D827" s="8" t="s">
        <v>612</v>
      </c>
      <c r="E827" s="8">
        <f>VLOOKUP(F827,'Données Registre P-38'!$A$2:$B$19,2,0)</f>
        <v>3</v>
      </c>
      <c r="F827" s="9" t="s">
        <v>17</v>
      </c>
      <c r="G827" s="10">
        <v>43604</v>
      </c>
      <c r="H827" s="38">
        <f>IF(G827&lt;&gt;"",G827,"")</f>
        <v>43604</v>
      </c>
      <c r="I827" s="30" t="s">
        <v>614</v>
      </c>
      <c r="J827" s="9" t="s">
        <v>28</v>
      </c>
      <c r="K827" s="9"/>
      <c r="L827" s="9" t="s">
        <v>30</v>
      </c>
      <c r="M827" s="9"/>
      <c r="N827" s="9" t="s">
        <v>41</v>
      </c>
      <c r="O827" s="17">
        <v>16</v>
      </c>
      <c r="P827" s="27"/>
      <c r="Q827"/>
      <c r="R827"/>
    </row>
    <row r="828" spans="1:18" s="2" customFormat="1" ht="24.95" customHeight="1" x14ac:dyDescent="0.25">
      <c r="A828" s="13" t="s">
        <v>38</v>
      </c>
      <c r="B828" s="41"/>
      <c r="C828" s="19" t="s">
        <v>8</v>
      </c>
      <c r="D828" s="8" t="s">
        <v>620</v>
      </c>
      <c r="E828" s="8">
        <f>VLOOKUP(F828,'Données Registre P-38'!$A$2:$B$19,2,0)</f>
        <v>3</v>
      </c>
      <c r="F828" s="9" t="s">
        <v>17</v>
      </c>
      <c r="G828" s="10">
        <v>43598</v>
      </c>
      <c r="H828" s="38">
        <f>IF(G828&lt;&gt;"",G828,"")</f>
        <v>43598</v>
      </c>
      <c r="I828" s="30" t="s">
        <v>621</v>
      </c>
      <c r="J828" s="9"/>
      <c r="K828" s="9" t="s">
        <v>44</v>
      </c>
      <c r="L828" s="9" t="s">
        <v>29</v>
      </c>
      <c r="M828" s="9">
        <v>13</v>
      </c>
      <c r="N828" s="9" t="s">
        <v>42</v>
      </c>
      <c r="O828" s="17">
        <v>87</v>
      </c>
      <c r="P828" s="27"/>
      <c r="Q828"/>
      <c r="R828"/>
    </row>
    <row r="829" spans="1:18" s="2" customFormat="1" ht="24.95" customHeight="1" x14ac:dyDescent="0.25">
      <c r="A829" s="13" t="s">
        <v>38</v>
      </c>
      <c r="B829" s="41"/>
      <c r="C829" s="19" t="s">
        <v>8</v>
      </c>
      <c r="D829" s="8" t="s">
        <v>560</v>
      </c>
      <c r="E829" s="8">
        <f>VLOOKUP(F829,'Données Registre P-38'!$A$2:$B$19,2,0)</f>
        <v>3</v>
      </c>
      <c r="F829" s="9" t="s">
        <v>17</v>
      </c>
      <c r="G829" s="10">
        <v>43594</v>
      </c>
      <c r="H829" s="38">
        <f>IF(G829&lt;&gt;"",G829,"")</f>
        <v>43594</v>
      </c>
      <c r="I829" s="30" t="s">
        <v>382</v>
      </c>
      <c r="J829" s="9" t="s">
        <v>26</v>
      </c>
      <c r="K829" s="9" t="s">
        <v>32</v>
      </c>
      <c r="L829" s="9" t="s">
        <v>29</v>
      </c>
      <c r="M829" s="9">
        <v>20</v>
      </c>
      <c r="N829" s="9" t="s">
        <v>42</v>
      </c>
      <c r="O829" s="17">
        <v>60</v>
      </c>
      <c r="P829" s="27"/>
      <c r="Q829"/>
      <c r="R829"/>
    </row>
    <row r="830" spans="1:18" s="2" customFormat="1" ht="24.95" customHeight="1" x14ac:dyDescent="0.25">
      <c r="A830" s="13" t="s">
        <v>38</v>
      </c>
      <c r="B830" s="41"/>
      <c r="C830" s="19" t="s">
        <v>8</v>
      </c>
      <c r="D830" s="8" t="s">
        <v>544</v>
      </c>
      <c r="E830" s="8">
        <f>VLOOKUP(F830,'Données Registre P-38'!$A$2:$B$19,2,0)</f>
        <v>3</v>
      </c>
      <c r="F830" s="9" t="s">
        <v>17</v>
      </c>
      <c r="G830" s="10">
        <v>43590</v>
      </c>
      <c r="H830" s="38">
        <f>IF(G830&lt;&gt;"",G830,"")</f>
        <v>43590</v>
      </c>
      <c r="I830" s="30" t="s">
        <v>313</v>
      </c>
      <c r="J830" s="9" t="s">
        <v>28</v>
      </c>
      <c r="K830" s="9" t="s">
        <v>37</v>
      </c>
      <c r="L830" s="9" t="s">
        <v>30</v>
      </c>
      <c r="M830" s="9"/>
      <c r="N830" s="9" t="s">
        <v>41</v>
      </c>
      <c r="O830" s="17">
        <v>14</v>
      </c>
      <c r="P830" s="27"/>
      <c r="Q830"/>
      <c r="R830"/>
    </row>
    <row r="831" spans="1:18" s="2" customFormat="1" ht="24.95" customHeight="1" x14ac:dyDescent="0.25">
      <c r="A831" s="13" t="s">
        <v>38</v>
      </c>
      <c r="B831" s="41"/>
      <c r="C831" s="19" t="s">
        <v>8</v>
      </c>
      <c r="D831" s="8" t="s">
        <v>538</v>
      </c>
      <c r="E831" s="8">
        <f>VLOOKUP(F831,'Données Registre P-38'!$A$2:$B$19,2,0)</f>
        <v>3</v>
      </c>
      <c r="F831" s="9" t="s">
        <v>17</v>
      </c>
      <c r="G831" s="10">
        <v>43586</v>
      </c>
      <c r="H831" s="38">
        <f>IF(G831&lt;&gt;"",G831,"")</f>
        <v>43586</v>
      </c>
      <c r="I831" s="30" t="s">
        <v>380</v>
      </c>
      <c r="J831" s="9"/>
      <c r="K831" s="9" t="s">
        <v>44</v>
      </c>
      <c r="L831" s="9" t="s">
        <v>29</v>
      </c>
      <c r="M831" s="9">
        <v>30</v>
      </c>
      <c r="N831" s="9" t="s">
        <v>42</v>
      </c>
      <c r="O831" s="17">
        <v>17</v>
      </c>
      <c r="P831" s="27"/>
      <c r="Q831"/>
      <c r="R831"/>
    </row>
    <row r="832" spans="1:18" s="2" customFormat="1" ht="24.95" customHeight="1" x14ac:dyDescent="0.25">
      <c r="A832" s="13" t="s">
        <v>38</v>
      </c>
      <c r="B832" s="41"/>
      <c r="C832" s="19" t="s">
        <v>8</v>
      </c>
      <c r="D832" s="8" t="s">
        <v>503</v>
      </c>
      <c r="E832" s="8">
        <f>VLOOKUP(F832,'Données Registre P-38'!$A$2:$B$19,2,0)</f>
        <v>3</v>
      </c>
      <c r="F832" s="9" t="s">
        <v>17</v>
      </c>
      <c r="G832" s="10">
        <v>43579</v>
      </c>
      <c r="H832" s="38">
        <f>IF(G832&lt;&gt;"",G832,"")</f>
        <v>43579</v>
      </c>
      <c r="I832" s="30" t="s">
        <v>398</v>
      </c>
      <c r="J832" s="9"/>
      <c r="K832" s="9" t="s">
        <v>32</v>
      </c>
      <c r="L832" s="9" t="s">
        <v>29</v>
      </c>
      <c r="M832" s="9">
        <v>55</v>
      </c>
      <c r="N832" s="9" t="s">
        <v>42</v>
      </c>
      <c r="O832" s="17">
        <v>60</v>
      </c>
      <c r="P832" s="27"/>
      <c r="Q832"/>
      <c r="R832"/>
    </row>
    <row r="833" spans="1:18" s="2" customFormat="1" ht="24.95" customHeight="1" x14ac:dyDescent="0.25">
      <c r="A833" s="13" t="s">
        <v>38</v>
      </c>
      <c r="B833" s="41"/>
      <c r="C833" s="19" t="s">
        <v>8</v>
      </c>
      <c r="D833" s="8" t="s">
        <v>502</v>
      </c>
      <c r="E833" s="8">
        <f>VLOOKUP(F833,'Données Registre P-38'!$A$2:$B$19,2,0)</f>
        <v>3</v>
      </c>
      <c r="F833" s="9" t="s">
        <v>17</v>
      </c>
      <c r="G833" s="10">
        <v>43578</v>
      </c>
      <c r="H833" s="38">
        <f>IF(G833&lt;&gt;"",G833,"")</f>
        <v>43578</v>
      </c>
      <c r="I833" s="30" t="s">
        <v>486</v>
      </c>
      <c r="J833" s="9" t="s">
        <v>26</v>
      </c>
      <c r="K833" s="9" t="s">
        <v>36</v>
      </c>
      <c r="L833" s="9" t="s">
        <v>30</v>
      </c>
      <c r="M833" s="9"/>
      <c r="N833" s="9" t="s">
        <v>42</v>
      </c>
      <c r="O833" s="17">
        <v>20</v>
      </c>
      <c r="P833" s="27"/>
      <c r="Q833"/>
      <c r="R833"/>
    </row>
    <row r="834" spans="1:18" s="2" customFormat="1" ht="24.95" customHeight="1" x14ac:dyDescent="0.25">
      <c r="A834" s="13" t="s">
        <v>38</v>
      </c>
      <c r="B834" s="41"/>
      <c r="C834" s="19" t="s">
        <v>8</v>
      </c>
      <c r="D834" s="8" t="s">
        <v>475</v>
      </c>
      <c r="E834" s="8">
        <f>VLOOKUP(F834,'Données Registre P-38'!$A$2:$B$19,2,0)</f>
        <v>3</v>
      </c>
      <c r="F834" s="9" t="s">
        <v>17</v>
      </c>
      <c r="G834" s="10">
        <v>43574</v>
      </c>
      <c r="H834" s="38">
        <f>IF(G834&lt;&gt;"",G834,"")</f>
        <v>43574</v>
      </c>
      <c r="I834" s="30" t="s">
        <v>476</v>
      </c>
      <c r="J834" s="9" t="s">
        <v>26</v>
      </c>
      <c r="K834" s="9" t="s">
        <v>35</v>
      </c>
      <c r="L834" s="9" t="s">
        <v>30</v>
      </c>
      <c r="M834" s="9"/>
      <c r="N834" s="9" t="s">
        <v>367</v>
      </c>
      <c r="O834" s="17">
        <v>60</v>
      </c>
      <c r="P834" s="27"/>
      <c r="Q834"/>
      <c r="R834"/>
    </row>
    <row r="835" spans="1:18" s="2" customFormat="1" ht="24.95" customHeight="1" x14ac:dyDescent="0.25">
      <c r="A835" s="13" t="s">
        <v>38</v>
      </c>
      <c r="B835" s="41"/>
      <c r="C835" s="19" t="s">
        <v>8</v>
      </c>
      <c r="D835" s="8" t="s">
        <v>478</v>
      </c>
      <c r="E835" s="8">
        <f>VLOOKUP(F835,'Données Registre P-38'!$A$2:$B$19,2,0)</f>
        <v>3</v>
      </c>
      <c r="F835" s="9" t="s">
        <v>17</v>
      </c>
      <c r="G835" s="10">
        <v>43573</v>
      </c>
      <c r="H835" s="38">
        <f>IF(G835&lt;&gt;"",G835,"")</f>
        <v>43573</v>
      </c>
      <c r="I835" s="30" t="s">
        <v>441</v>
      </c>
      <c r="J835" s="9"/>
      <c r="K835" s="9" t="s">
        <v>44</v>
      </c>
      <c r="L835" s="9" t="s">
        <v>29</v>
      </c>
      <c r="M835" s="9">
        <v>33</v>
      </c>
      <c r="N835" s="9" t="s">
        <v>41</v>
      </c>
      <c r="O835" s="17">
        <v>17</v>
      </c>
      <c r="P835" s="27"/>
      <c r="Q835"/>
      <c r="R835"/>
    </row>
    <row r="836" spans="1:18" s="2" customFormat="1" ht="24.95" customHeight="1" x14ac:dyDescent="0.25">
      <c r="A836" s="13" t="s">
        <v>38</v>
      </c>
      <c r="B836" s="41"/>
      <c r="C836" s="19" t="s">
        <v>8</v>
      </c>
      <c r="D836" s="8" t="s">
        <v>470</v>
      </c>
      <c r="E836" s="8">
        <f>VLOOKUP(F836,'Données Registre P-38'!$A$2:$B$19,2,0)</f>
        <v>3</v>
      </c>
      <c r="F836" s="9" t="s">
        <v>17</v>
      </c>
      <c r="G836" s="10">
        <v>43572</v>
      </c>
      <c r="H836" s="38">
        <f>IF(G836&lt;&gt;"",G836,"")</f>
        <v>43572</v>
      </c>
      <c r="I836" s="30" t="s">
        <v>471</v>
      </c>
      <c r="J836" s="9" t="s">
        <v>26</v>
      </c>
      <c r="K836" s="9" t="s">
        <v>36</v>
      </c>
      <c r="L836" s="9" t="s">
        <v>30</v>
      </c>
      <c r="M836" s="9"/>
      <c r="N836" s="9" t="s">
        <v>41</v>
      </c>
      <c r="O836" s="17">
        <v>64</v>
      </c>
      <c r="P836" s="27"/>
      <c r="Q836"/>
      <c r="R836"/>
    </row>
    <row r="837" spans="1:18" s="2" customFormat="1" ht="24.95" customHeight="1" x14ac:dyDescent="0.25">
      <c r="A837" s="13" t="s">
        <v>38</v>
      </c>
      <c r="B837" s="41"/>
      <c r="C837" s="19" t="s">
        <v>8</v>
      </c>
      <c r="D837" s="8" t="s">
        <v>368</v>
      </c>
      <c r="E837" s="8">
        <f>VLOOKUP(F837,'Données Registre P-38'!$A$2:$B$19,2,0)</f>
        <v>3</v>
      </c>
      <c r="F837" s="9" t="s">
        <v>17</v>
      </c>
      <c r="G837" s="10">
        <v>43569</v>
      </c>
      <c r="H837" s="38">
        <f>IF(G837&lt;&gt;"",G837,"")</f>
        <v>43569</v>
      </c>
      <c r="I837" s="30" t="s">
        <v>369</v>
      </c>
      <c r="J837" s="9" t="s">
        <v>26</v>
      </c>
      <c r="K837" s="9" t="s">
        <v>36</v>
      </c>
      <c r="L837" s="9" t="s">
        <v>30</v>
      </c>
      <c r="M837" s="9"/>
      <c r="N837" s="9" t="s">
        <v>367</v>
      </c>
      <c r="O837" s="17">
        <v>43</v>
      </c>
      <c r="P837" s="27"/>
      <c r="Q837"/>
      <c r="R837"/>
    </row>
    <row r="838" spans="1:18" ht="24.95" customHeight="1" x14ac:dyDescent="0.25">
      <c r="A838" s="13" t="s">
        <v>38</v>
      </c>
      <c r="B838" s="41"/>
      <c r="C838" s="19" t="s">
        <v>8</v>
      </c>
      <c r="D838" s="8" t="s">
        <v>455</v>
      </c>
      <c r="E838" s="8">
        <f>VLOOKUP(F838,'Données Registre P-38'!$A$2:$B$19,2,0)</f>
        <v>3</v>
      </c>
      <c r="F838" s="9" t="s">
        <v>17</v>
      </c>
      <c r="G838" s="10">
        <v>43567</v>
      </c>
      <c r="H838" s="38">
        <f>IF(G838&lt;&gt;"",G838,"")</f>
        <v>43567</v>
      </c>
      <c r="I838" s="30" t="s">
        <v>456</v>
      </c>
      <c r="J838" s="9" t="s">
        <v>28</v>
      </c>
      <c r="K838" s="9" t="s">
        <v>32</v>
      </c>
      <c r="L838" s="9" t="s">
        <v>29</v>
      </c>
      <c r="M838" s="9">
        <v>65</v>
      </c>
      <c r="N838" s="9" t="s">
        <v>41</v>
      </c>
      <c r="O838" s="17">
        <v>13</v>
      </c>
      <c r="P838" s="27"/>
    </row>
    <row r="839" spans="1:18" ht="24.95" customHeight="1" x14ac:dyDescent="0.25">
      <c r="A839" s="13" t="s">
        <v>38</v>
      </c>
      <c r="B839" s="41"/>
      <c r="C839" s="19" t="s">
        <v>8</v>
      </c>
      <c r="D839" s="8" t="s">
        <v>377</v>
      </c>
      <c r="E839" s="8">
        <f>VLOOKUP(F839,'Données Registre P-38'!$A$2:$B$19,2,0)</f>
        <v>3</v>
      </c>
      <c r="F839" s="9" t="s">
        <v>17</v>
      </c>
      <c r="G839" s="10">
        <v>43565</v>
      </c>
      <c r="H839" s="38">
        <f>IF(G839&lt;&gt;"",G839,"")</f>
        <v>43565</v>
      </c>
      <c r="I839" s="30" t="s">
        <v>378</v>
      </c>
      <c r="J839" s="9" t="s">
        <v>26</v>
      </c>
      <c r="K839" s="9" t="s">
        <v>37</v>
      </c>
      <c r="L839" s="9" t="s">
        <v>30</v>
      </c>
      <c r="M839" s="9"/>
      <c r="N839" s="9" t="s">
        <v>41</v>
      </c>
      <c r="O839" s="17">
        <v>45</v>
      </c>
      <c r="P839" s="27"/>
    </row>
    <row r="840" spans="1:18" ht="24.95" customHeight="1" x14ac:dyDescent="0.25">
      <c r="A840" s="13" t="s">
        <v>38</v>
      </c>
      <c r="B840" s="41"/>
      <c r="C840" s="19" t="s">
        <v>8</v>
      </c>
      <c r="D840" s="8" t="s">
        <v>385</v>
      </c>
      <c r="E840" s="8">
        <f>VLOOKUP(F840,'Données Registre P-38'!$A$2:$B$19,2,0)</f>
        <v>3</v>
      </c>
      <c r="F840" s="9" t="s">
        <v>17</v>
      </c>
      <c r="G840" s="10">
        <v>43564</v>
      </c>
      <c r="H840" s="38">
        <f>IF(G840&lt;&gt;"",G840,"")</f>
        <v>43564</v>
      </c>
      <c r="I840" s="30" t="s">
        <v>352</v>
      </c>
      <c r="J840" s="9" t="s">
        <v>26</v>
      </c>
      <c r="K840" s="9" t="s">
        <v>32</v>
      </c>
      <c r="L840" s="9" t="s">
        <v>29</v>
      </c>
      <c r="M840" s="9">
        <v>29</v>
      </c>
      <c r="N840" s="9" t="s">
        <v>41</v>
      </c>
      <c r="O840" s="17">
        <v>53</v>
      </c>
      <c r="P840" s="27"/>
    </row>
    <row r="841" spans="1:18" ht="24.95" customHeight="1" x14ac:dyDescent="0.25">
      <c r="A841" s="13" t="s">
        <v>38</v>
      </c>
      <c r="B841" s="41"/>
      <c r="C841" s="19" t="s">
        <v>8</v>
      </c>
      <c r="D841" s="8" t="s">
        <v>390</v>
      </c>
      <c r="E841" s="8">
        <f>VLOOKUP(F841,'Données Registre P-38'!$A$2:$B$19,2,0)</f>
        <v>3</v>
      </c>
      <c r="F841" s="9" t="s">
        <v>17</v>
      </c>
      <c r="G841" s="10">
        <v>43560</v>
      </c>
      <c r="H841" s="38">
        <f>IF(G841&lt;&gt;"",G841,"")</f>
        <v>43560</v>
      </c>
      <c r="I841" s="30" t="s">
        <v>391</v>
      </c>
      <c r="J841" s="9" t="s">
        <v>26</v>
      </c>
      <c r="K841" s="9" t="s">
        <v>36</v>
      </c>
      <c r="L841" s="9" t="s">
        <v>30</v>
      </c>
      <c r="M841" s="9"/>
      <c r="N841" s="9" t="s">
        <v>367</v>
      </c>
      <c r="O841" s="17">
        <v>60</v>
      </c>
      <c r="P841" s="27"/>
    </row>
    <row r="842" spans="1:18" ht="24.95" customHeight="1" x14ac:dyDescent="0.25">
      <c r="A842" s="13" t="s">
        <v>38</v>
      </c>
      <c r="B842" s="41"/>
      <c r="C842" s="19" t="s">
        <v>8</v>
      </c>
      <c r="D842" s="8" t="s">
        <v>403</v>
      </c>
      <c r="E842" s="8">
        <f>VLOOKUP(F842,'Données Registre P-38'!$A$2:$B$19,2,0)</f>
        <v>3</v>
      </c>
      <c r="F842" s="9" t="s">
        <v>17</v>
      </c>
      <c r="G842" s="10">
        <v>43559</v>
      </c>
      <c r="H842" s="38">
        <f>IF(G842&lt;&gt;"",G842,"")</f>
        <v>43559</v>
      </c>
      <c r="I842" s="30" t="s">
        <v>404</v>
      </c>
      <c r="J842" s="9"/>
      <c r="K842" s="9" t="s">
        <v>44</v>
      </c>
      <c r="L842" s="9" t="s">
        <v>29</v>
      </c>
      <c r="M842" s="9">
        <v>35</v>
      </c>
      <c r="N842" s="9" t="s">
        <v>42</v>
      </c>
      <c r="O842" s="17">
        <v>22</v>
      </c>
      <c r="P842" s="27"/>
    </row>
    <row r="843" spans="1:18" ht="24.95" customHeight="1" x14ac:dyDescent="0.25">
      <c r="A843" s="13" t="s">
        <v>38</v>
      </c>
      <c r="B843" s="41"/>
      <c r="C843" s="19" t="s">
        <v>8</v>
      </c>
      <c r="D843" s="8" t="s">
        <v>393</v>
      </c>
      <c r="E843" s="8">
        <f>VLOOKUP(F843,'Données Registre P-38'!$A$2:$B$19,2,0)</f>
        <v>3</v>
      </c>
      <c r="F843" s="9" t="s">
        <v>17</v>
      </c>
      <c r="G843" s="10">
        <v>43558</v>
      </c>
      <c r="H843" s="38">
        <f>IF(G843&lt;&gt;"",G843,"")</f>
        <v>43558</v>
      </c>
      <c r="I843" s="30" t="s">
        <v>394</v>
      </c>
      <c r="J843" s="9"/>
      <c r="K843" s="9" t="s">
        <v>32</v>
      </c>
      <c r="L843" s="9" t="s">
        <v>29</v>
      </c>
      <c r="M843" s="9">
        <v>11</v>
      </c>
      <c r="N843" s="9" t="s">
        <v>364</v>
      </c>
      <c r="O843" s="17">
        <v>53</v>
      </c>
      <c r="P843" s="27"/>
    </row>
    <row r="844" spans="1:18" ht="24.95" customHeight="1" x14ac:dyDescent="0.25">
      <c r="A844" s="13" t="s">
        <v>38</v>
      </c>
      <c r="B844" s="41"/>
      <c r="C844" s="19" t="s">
        <v>8</v>
      </c>
      <c r="D844" s="8" t="s">
        <v>405</v>
      </c>
      <c r="E844" s="8">
        <f>VLOOKUP(F844,'Données Registre P-38'!$A$2:$B$19,2,0)</f>
        <v>3</v>
      </c>
      <c r="F844" s="9" t="s">
        <v>17</v>
      </c>
      <c r="G844" s="10">
        <v>43558</v>
      </c>
      <c r="H844" s="38">
        <f>IF(G844&lt;&gt;"",G844,"")</f>
        <v>43558</v>
      </c>
      <c r="I844" s="30" t="s">
        <v>406</v>
      </c>
      <c r="J844" s="9" t="s">
        <v>26</v>
      </c>
      <c r="K844" s="9" t="s">
        <v>36</v>
      </c>
      <c r="L844" s="9" t="s">
        <v>30</v>
      </c>
      <c r="M844" s="9"/>
      <c r="N844" s="9" t="s">
        <v>41</v>
      </c>
      <c r="O844" s="17">
        <v>74</v>
      </c>
      <c r="P844" s="27"/>
    </row>
    <row r="845" spans="1:18" ht="24.95" customHeight="1" x14ac:dyDescent="0.25">
      <c r="A845" s="13" t="s">
        <v>38</v>
      </c>
      <c r="B845" s="41"/>
      <c r="C845" s="19" t="s">
        <v>8</v>
      </c>
      <c r="D845" s="8" t="s">
        <v>438</v>
      </c>
      <c r="E845" s="8">
        <f>VLOOKUP(F845,'Données Registre P-38'!$A$2:$B$19,2,0)</f>
        <v>3</v>
      </c>
      <c r="F845" s="9" t="s">
        <v>17</v>
      </c>
      <c r="G845" s="10">
        <v>43553</v>
      </c>
      <c r="H845" s="38">
        <f>IF(G845&lt;&gt;"",G845,"")</f>
        <v>43553</v>
      </c>
      <c r="I845" s="30" t="s">
        <v>439</v>
      </c>
      <c r="J845" s="9" t="s">
        <v>26</v>
      </c>
      <c r="K845" s="9" t="s">
        <v>37</v>
      </c>
      <c r="L845" s="9" t="s">
        <v>30</v>
      </c>
      <c r="M845" s="9"/>
      <c r="N845" s="9" t="s">
        <v>42</v>
      </c>
      <c r="O845" s="17">
        <v>36</v>
      </c>
      <c r="P845" s="27"/>
    </row>
    <row r="846" spans="1:18" ht="24.95" customHeight="1" x14ac:dyDescent="0.25">
      <c r="A846" s="13" t="s">
        <v>38</v>
      </c>
      <c r="B846" s="41"/>
      <c r="C846" s="19" t="s">
        <v>8</v>
      </c>
      <c r="D846" s="8" t="s">
        <v>435</v>
      </c>
      <c r="E846" s="8">
        <f>VLOOKUP(F846,'Données Registre P-38'!$A$2:$B$19,2,0)</f>
        <v>3</v>
      </c>
      <c r="F846" s="9" t="s">
        <v>17</v>
      </c>
      <c r="G846" s="10">
        <v>43553</v>
      </c>
      <c r="H846" s="38">
        <f>IF(G846&lt;&gt;"",G846,"")</f>
        <v>43553</v>
      </c>
      <c r="I846" s="30" t="s">
        <v>436</v>
      </c>
      <c r="J846" s="9" t="s">
        <v>28</v>
      </c>
      <c r="K846" s="9" t="s">
        <v>32</v>
      </c>
      <c r="L846" s="9" t="s">
        <v>30</v>
      </c>
      <c r="M846" s="9"/>
      <c r="N846" s="9" t="s">
        <v>42</v>
      </c>
      <c r="O846" s="17">
        <v>13</v>
      </c>
      <c r="P846" s="27"/>
    </row>
    <row r="847" spans="1:18" ht="24.95" customHeight="1" x14ac:dyDescent="0.25">
      <c r="A847" s="13" t="s">
        <v>38</v>
      </c>
      <c r="B847" s="41"/>
      <c r="C847" s="19" t="s">
        <v>8</v>
      </c>
      <c r="D847" s="8" t="s">
        <v>434</v>
      </c>
      <c r="E847" s="8">
        <f>VLOOKUP(F847,'Données Registre P-38'!$A$2:$B$19,2,0)</f>
        <v>3</v>
      </c>
      <c r="F847" s="9" t="s">
        <v>17</v>
      </c>
      <c r="G847" s="10">
        <v>43553</v>
      </c>
      <c r="H847" s="38">
        <f>IF(G847&lt;&gt;"",G847,"")</f>
        <v>43553</v>
      </c>
      <c r="I847" s="30" t="s">
        <v>324</v>
      </c>
      <c r="J847" s="9" t="s">
        <v>28</v>
      </c>
      <c r="K847" s="9" t="s">
        <v>32</v>
      </c>
      <c r="L847" s="9" t="s">
        <v>29</v>
      </c>
      <c r="M847" s="9">
        <v>34</v>
      </c>
      <c r="N847" s="9" t="s">
        <v>42</v>
      </c>
      <c r="O847" s="17">
        <v>13</v>
      </c>
      <c r="P847" s="27"/>
    </row>
    <row r="848" spans="1:18" ht="24.95" customHeight="1" x14ac:dyDescent="0.25">
      <c r="A848" s="13" t="s">
        <v>38</v>
      </c>
      <c r="B848" s="41"/>
      <c r="C848" s="19" t="s">
        <v>8</v>
      </c>
      <c r="D848" s="8" t="s">
        <v>446</v>
      </c>
      <c r="E848" s="8">
        <f>VLOOKUP(F848,'Données Registre P-38'!$A$2:$B$19,2,0)</f>
        <v>3</v>
      </c>
      <c r="F848" s="9" t="s">
        <v>17</v>
      </c>
      <c r="G848" s="10">
        <v>43552</v>
      </c>
      <c r="H848" s="38">
        <f>IF(G848&lt;&gt;"",G848,"")</f>
        <v>43552</v>
      </c>
      <c r="I848" s="30" t="s">
        <v>447</v>
      </c>
      <c r="J848" s="9" t="s">
        <v>26</v>
      </c>
      <c r="K848" s="9" t="s">
        <v>36</v>
      </c>
      <c r="L848" s="9" t="s">
        <v>30</v>
      </c>
      <c r="M848" s="9"/>
      <c r="N848" s="9" t="s">
        <v>367</v>
      </c>
      <c r="O848" s="17">
        <v>36</v>
      </c>
      <c r="P848" s="27"/>
    </row>
    <row r="849" spans="1:16" ht="24.95" customHeight="1" x14ac:dyDescent="0.25">
      <c r="A849" s="13" t="s">
        <v>38</v>
      </c>
      <c r="B849" s="41"/>
      <c r="C849" s="19" t="s">
        <v>8</v>
      </c>
      <c r="D849" s="8" t="s">
        <v>424</v>
      </c>
      <c r="E849" s="8">
        <f>VLOOKUP(F849,'Données Registre P-38'!$A$2:$B$19,2,0)</f>
        <v>3</v>
      </c>
      <c r="F849" s="9" t="s">
        <v>17</v>
      </c>
      <c r="G849" s="10">
        <v>43551</v>
      </c>
      <c r="H849" s="38">
        <f>IF(G849&lt;&gt;"",G849,"")</f>
        <v>43551</v>
      </c>
      <c r="I849" s="30" t="s">
        <v>425</v>
      </c>
      <c r="J849" s="9" t="s">
        <v>111</v>
      </c>
      <c r="K849" s="9" t="s">
        <v>36</v>
      </c>
      <c r="L849" s="9" t="s">
        <v>30</v>
      </c>
      <c r="M849" s="9"/>
      <c r="N849" s="9" t="s">
        <v>42</v>
      </c>
      <c r="O849" s="17">
        <v>36</v>
      </c>
      <c r="P849" s="27"/>
    </row>
    <row r="850" spans="1:16" ht="24.95" customHeight="1" x14ac:dyDescent="0.25">
      <c r="A850" s="13" t="s">
        <v>38</v>
      </c>
      <c r="B850" s="41"/>
      <c r="C850" s="19" t="s">
        <v>8</v>
      </c>
      <c r="D850" s="8" t="s">
        <v>448</v>
      </c>
      <c r="E850" s="8">
        <f>VLOOKUP(F850,'Données Registre P-38'!$A$2:$B$19,2,0)</f>
        <v>3</v>
      </c>
      <c r="F850" s="9" t="s">
        <v>17</v>
      </c>
      <c r="G850" s="10">
        <v>43551</v>
      </c>
      <c r="H850" s="38">
        <f>IF(G850&lt;&gt;"",G850,"")</f>
        <v>43551</v>
      </c>
      <c r="I850" s="30" t="s">
        <v>340</v>
      </c>
      <c r="J850" s="9" t="s">
        <v>26</v>
      </c>
      <c r="K850" s="9" t="s">
        <v>36</v>
      </c>
      <c r="L850" s="9" t="s">
        <v>30</v>
      </c>
      <c r="M850" s="9"/>
      <c r="N850" s="9" t="s">
        <v>364</v>
      </c>
      <c r="O850" s="17">
        <v>57</v>
      </c>
      <c r="P850" s="27"/>
    </row>
    <row r="851" spans="1:16" ht="24.95" customHeight="1" x14ac:dyDescent="0.25">
      <c r="A851" s="13" t="s">
        <v>38</v>
      </c>
      <c r="B851" s="41"/>
      <c r="C851" s="19" t="s">
        <v>8</v>
      </c>
      <c r="D851" s="8" t="s">
        <v>451</v>
      </c>
      <c r="E851" s="8">
        <f>VLOOKUP(F851,'Données Registre P-38'!$A$2:$B$19,2,0)</f>
        <v>3</v>
      </c>
      <c r="F851" s="9" t="s">
        <v>17</v>
      </c>
      <c r="G851" s="10">
        <v>43550</v>
      </c>
      <c r="H851" s="38">
        <f>IF(G851&lt;&gt;"",G851,"")</f>
        <v>43550</v>
      </c>
      <c r="I851" s="30" t="s">
        <v>452</v>
      </c>
      <c r="J851" s="9" t="s">
        <v>26</v>
      </c>
      <c r="K851" s="9" t="s">
        <v>36</v>
      </c>
      <c r="L851" s="9" t="s">
        <v>30</v>
      </c>
      <c r="M851" s="9"/>
      <c r="N851" s="9" t="s">
        <v>367</v>
      </c>
      <c r="O851" s="17">
        <v>60</v>
      </c>
      <c r="P851" s="27"/>
    </row>
    <row r="852" spans="1:16" ht="24.95" customHeight="1" x14ac:dyDescent="0.25">
      <c r="A852" s="13" t="s">
        <v>38</v>
      </c>
      <c r="B852" s="41"/>
      <c r="C852" s="19" t="s">
        <v>8</v>
      </c>
      <c r="D852" s="8" t="s">
        <v>449</v>
      </c>
      <c r="E852" s="8">
        <f>VLOOKUP(F852,'Données Registre P-38'!$A$2:$B$19,2,0)</f>
        <v>3</v>
      </c>
      <c r="F852" s="9" t="s">
        <v>17</v>
      </c>
      <c r="G852" s="10">
        <v>43550</v>
      </c>
      <c r="H852" s="38">
        <f>IF(G852&lt;&gt;"",G852,"")</f>
        <v>43550</v>
      </c>
      <c r="I852" s="30" t="s">
        <v>259</v>
      </c>
      <c r="J852" s="9"/>
      <c r="K852" s="9" t="s">
        <v>44</v>
      </c>
      <c r="L852" s="9" t="s">
        <v>29</v>
      </c>
      <c r="M852" s="9">
        <v>20</v>
      </c>
      <c r="N852" s="9" t="s">
        <v>364</v>
      </c>
      <c r="O852" s="17">
        <v>25</v>
      </c>
      <c r="P852" s="27"/>
    </row>
    <row r="853" spans="1:16" ht="24.95" customHeight="1" x14ac:dyDescent="0.25">
      <c r="A853" s="13" t="s">
        <v>38</v>
      </c>
      <c r="B853" s="41"/>
      <c r="C853" s="19" t="s">
        <v>8</v>
      </c>
      <c r="D853" s="8" t="s">
        <v>349</v>
      </c>
      <c r="E853" s="8">
        <f>VLOOKUP(F853,'Données Registre P-38'!$A$2:$B$19,2,0)</f>
        <v>3</v>
      </c>
      <c r="F853" s="9" t="s">
        <v>17</v>
      </c>
      <c r="G853" s="10">
        <v>43547</v>
      </c>
      <c r="H853" s="38">
        <f>IF(G853&lt;&gt;"",G853,"")</f>
        <v>43547</v>
      </c>
      <c r="I853" s="30" t="s">
        <v>350</v>
      </c>
      <c r="J853" s="9" t="s">
        <v>26</v>
      </c>
      <c r="K853" s="9" t="s">
        <v>36</v>
      </c>
      <c r="L853" s="9" t="s">
        <v>30</v>
      </c>
      <c r="M853" s="9"/>
      <c r="N853" s="9" t="s">
        <v>42</v>
      </c>
      <c r="O853" s="17">
        <v>20</v>
      </c>
      <c r="P853" s="27"/>
    </row>
    <row r="854" spans="1:16" ht="24.95" customHeight="1" x14ac:dyDescent="0.25">
      <c r="A854" s="13" t="s">
        <v>38</v>
      </c>
      <c r="B854" s="41"/>
      <c r="C854" s="19" t="s">
        <v>8</v>
      </c>
      <c r="D854" s="8" t="s">
        <v>333</v>
      </c>
      <c r="E854" s="8">
        <f>VLOOKUP(F854,'Données Registre P-38'!$A$2:$B$19,2,0)</f>
        <v>3</v>
      </c>
      <c r="F854" s="9" t="s">
        <v>17</v>
      </c>
      <c r="G854" s="10">
        <v>43546</v>
      </c>
      <c r="H854" s="38">
        <f>IF(G854&lt;&gt;"",G854,"")</f>
        <v>43546</v>
      </c>
      <c r="I854" s="30" t="s">
        <v>334</v>
      </c>
      <c r="J854" s="9" t="s">
        <v>26</v>
      </c>
      <c r="K854" s="9" t="s">
        <v>32</v>
      </c>
      <c r="L854" s="9" t="s">
        <v>29</v>
      </c>
      <c r="M854" s="9">
        <v>60</v>
      </c>
      <c r="N854" s="9" t="s">
        <v>42</v>
      </c>
      <c r="O854" s="17">
        <v>60</v>
      </c>
      <c r="P854" s="27"/>
    </row>
    <row r="855" spans="1:16" ht="24.95" customHeight="1" x14ac:dyDescent="0.25">
      <c r="A855" s="13" t="s">
        <v>38</v>
      </c>
      <c r="B855" s="41"/>
      <c r="C855" s="19" t="s">
        <v>8</v>
      </c>
      <c r="D855" s="8" t="s">
        <v>338</v>
      </c>
      <c r="E855" s="8">
        <f>VLOOKUP(F855,'Données Registre P-38'!$A$2:$B$19,2,0)</f>
        <v>3</v>
      </c>
      <c r="F855" s="9" t="s">
        <v>17</v>
      </c>
      <c r="G855" s="10">
        <v>43546</v>
      </c>
      <c r="H855" s="38">
        <f>IF(G855&lt;&gt;"",G855,"")</f>
        <v>43546</v>
      </c>
      <c r="I855" s="30" t="s">
        <v>208</v>
      </c>
      <c r="J855" s="9" t="s">
        <v>26</v>
      </c>
      <c r="K855" s="9" t="s">
        <v>36</v>
      </c>
      <c r="L855" s="9" t="s">
        <v>30</v>
      </c>
      <c r="M855" s="9"/>
      <c r="N855" s="9" t="s">
        <v>42</v>
      </c>
      <c r="O855" s="17">
        <v>18</v>
      </c>
      <c r="P855" s="27"/>
    </row>
    <row r="856" spans="1:16" ht="24.95" customHeight="1" x14ac:dyDescent="0.25">
      <c r="A856" s="13" t="s">
        <v>38</v>
      </c>
      <c r="B856" s="41"/>
      <c r="C856" s="19" t="s">
        <v>8</v>
      </c>
      <c r="D856" s="8" t="s">
        <v>339</v>
      </c>
      <c r="E856" s="8">
        <f>VLOOKUP(F856,'Données Registre P-38'!$A$2:$B$19,2,0)</f>
        <v>3</v>
      </c>
      <c r="F856" s="9" t="s">
        <v>17</v>
      </c>
      <c r="G856" s="10">
        <v>43546</v>
      </c>
      <c r="H856" s="38">
        <f>IF(G856&lt;&gt;"",G856,"")</f>
        <v>43546</v>
      </c>
      <c r="I856" s="30" t="s">
        <v>340</v>
      </c>
      <c r="J856" s="9" t="s">
        <v>26</v>
      </c>
      <c r="K856" s="9" t="s">
        <v>36</v>
      </c>
      <c r="L856" s="9" t="s">
        <v>30</v>
      </c>
      <c r="M856" s="9"/>
      <c r="N856" s="9" t="s">
        <v>41</v>
      </c>
      <c r="O856" s="17">
        <v>73</v>
      </c>
      <c r="P856" s="27"/>
    </row>
    <row r="857" spans="1:16" ht="24.95" customHeight="1" x14ac:dyDescent="0.25">
      <c r="A857" s="13" t="s">
        <v>38</v>
      </c>
      <c r="B857" s="41"/>
      <c r="C857" s="19" t="s">
        <v>8</v>
      </c>
      <c r="D857" s="8" t="s">
        <v>306</v>
      </c>
      <c r="E857" s="8">
        <f>VLOOKUP(F857,'Données Registre P-38'!$A$2:$B$19,2,0)</f>
        <v>3</v>
      </c>
      <c r="F857" s="9" t="s">
        <v>17</v>
      </c>
      <c r="G857" s="10">
        <v>43539</v>
      </c>
      <c r="H857" s="38">
        <f>IF(G857&lt;&gt;"",G857,"")</f>
        <v>43539</v>
      </c>
      <c r="I857" s="30" t="s">
        <v>307</v>
      </c>
      <c r="J857" s="9" t="s">
        <v>26</v>
      </c>
      <c r="K857" s="9" t="s">
        <v>36</v>
      </c>
      <c r="L857" s="9" t="s">
        <v>30</v>
      </c>
      <c r="M857" s="9"/>
      <c r="N857" s="9" t="s">
        <v>42</v>
      </c>
      <c r="O857" s="17">
        <v>13</v>
      </c>
      <c r="P857" s="27"/>
    </row>
    <row r="858" spans="1:16" ht="24.95" customHeight="1" x14ac:dyDescent="0.25">
      <c r="A858" s="13" t="s">
        <v>38</v>
      </c>
      <c r="B858" s="41"/>
      <c r="C858" s="19" t="s">
        <v>8</v>
      </c>
      <c r="D858" s="8" t="s">
        <v>288</v>
      </c>
      <c r="E858" s="8">
        <f>VLOOKUP(F858,'Données Registre P-38'!$A$2:$B$19,2,0)</f>
        <v>3</v>
      </c>
      <c r="F858" s="9" t="s">
        <v>17</v>
      </c>
      <c r="G858" s="10">
        <v>43535</v>
      </c>
      <c r="H858" s="38">
        <f>IF(G858&lt;&gt;"",G858,"")</f>
        <v>43535</v>
      </c>
      <c r="I858" s="30" t="s">
        <v>289</v>
      </c>
      <c r="J858" s="9"/>
      <c r="K858" s="9" t="s">
        <v>44</v>
      </c>
      <c r="L858" s="9" t="s">
        <v>29</v>
      </c>
      <c r="M858" s="9">
        <v>30</v>
      </c>
      <c r="N858" s="9" t="s">
        <v>42</v>
      </c>
      <c r="O858" s="17">
        <v>18</v>
      </c>
      <c r="P858" s="27"/>
    </row>
    <row r="859" spans="1:16" ht="24.95" customHeight="1" x14ac:dyDescent="0.25">
      <c r="A859" s="13" t="s">
        <v>38</v>
      </c>
      <c r="B859" s="41"/>
      <c r="C859" s="19" t="s">
        <v>8</v>
      </c>
      <c r="D859" s="8" t="s">
        <v>249</v>
      </c>
      <c r="E859" s="8">
        <f>VLOOKUP(F859,'Données Registre P-38'!$A$2:$B$19,2,0)</f>
        <v>3</v>
      </c>
      <c r="F859" s="9" t="s">
        <v>17</v>
      </c>
      <c r="G859" s="10">
        <v>43530</v>
      </c>
      <c r="H859" s="38">
        <f>IF(G859&lt;&gt;"",G859,"")</f>
        <v>43530</v>
      </c>
      <c r="I859" s="30" t="s">
        <v>250</v>
      </c>
      <c r="J859" s="9" t="s">
        <v>26</v>
      </c>
      <c r="K859" s="9" t="s">
        <v>35</v>
      </c>
      <c r="L859" s="9" t="s">
        <v>29</v>
      </c>
      <c r="M859" s="9">
        <v>44</v>
      </c>
      <c r="N859" s="9" t="s">
        <v>42</v>
      </c>
      <c r="O859" s="17">
        <v>18</v>
      </c>
      <c r="P859" s="27"/>
    </row>
    <row r="860" spans="1:16" ht="24.95" customHeight="1" x14ac:dyDescent="0.25">
      <c r="A860" s="13" t="s">
        <v>38</v>
      </c>
      <c r="B860" s="41"/>
      <c r="C860" s="19" t="s">
        <v>8</v>
      </c>
      <c r="D860" s="8" t="s">
        <v>240</v>
      </c>
      <c r="E860" s="8">
        <f>VLOOKUP(F860,'Données Registre P-38'!$A$2:$B$19,2,0)</f>
        <v>3</v>
      </c>
      <c r="F860" s="9" t="s">
        <v>17</v>
      </c>
      <c r="G860" s="10">
        <v>43529</v>
      </c>
      <c r="H860" s="38">
        <f>IF(G860&lt;&gt;"",G860,"")</f>
        <v>43529</v>
      </c>
      <c r="I860" s="30" t="s">
        <v>241</v>
      </c>
      <c r="J860" s="9" t="s">
        <v>26</v>
      </c>
      <c r="K860" s="9" t="s">
        <v>33</v>
      </c>
      <c r="L860" s="9" t="s">
        <v>29</v>
      </c>
      <c r="M860" s="9">
        <v>47</v>
      </c>
      <c r="N860" s="9" t="s">
        <v>42</v>
      </c>
      <c r="O860" s="17">
        <v>54</v>
      </c>
      <c r="P860" s="27"/>
    </row>
    <row r="861" spans="1:16" ht="24.95" customHeight="1" x14ac:dyDescent="0.25">
      <c r="A861" s="13" t="s">
        <v>38</v>
      </c>
      <c r="B861" s="41"/>
      <c r="C861" s="19" t="s">
        <v>8</v>
      </c>
      <c r="D861" s="8" t="s">
        <v>264</v>
      </c>
      <c r="E861" s="8">
        <f>VLOOKUP(F861,'Données Registre P-38'!$A$2:$B$19,2,0)</f>
        <v>3</v>
      </c>
      <c r="F861" s="9" t="s">
        <v>17</v>
      </c>
      <c r="G861" s="10">
        <v>43525</v>
      </c>
      <c r="H861" s="38">
        <f>IF(G861&lt;&gt;"",G861,"")</f>
        <v>43525</v>
      </c>
      <c r="I861" s="30" t="s">
        <v>265</v>
      </c>
      <c r="J861" s="9" t="s">
        <v>111</v>
      </c>
      <c r="K861" s="9" t="s">
        <v>32</v>
      </c>
      <c r="L861" s="9" t="s">
        <v>29</v>
      </c>
      <c r="M861" s="9">
        <v>29</v>
      </c>
      <c r="N861" s="9" t="s">
        <v>42</v>
      </c>
      <c r="O861" s="17">
        <v>32</v>
      </c>
      <c r="P861" s="27"/>
    </row>
    <row r="862" spans="1:16" ht="24.95" customHeight="1" x14ac:dyDescent="0.25">
      <c r="A862" s="13" t="s">
        <v>38</v>
      </c>
      <c r="B862" s="41"/>
      <c r="C862" s="19" t="s">
        <v>8</v>
      </c>
      <c r="D862" s="8" t="s">
        <v>266</v>
      </c>
      <c r="E862" s="8">
        <f>VLOOKUP(F862,'Données Registre P-38'!$A$2:$B$19,2,0)</f>
        <v>3</v>
      </c>
      <c r="F862" s="9" t="s">
        <v>17</v>
      </c>
      <c r="G862" s="10">
        <v>43525</v>
      </c>
      <c r="H862" s="38">
        <f>IF(G862&lt;&gt;"",G862,"")</f>
        <v>43525</v>
      </c>
      <c r="I862" s="30" t="s">
        <v>267</v>
      </c>
      <c r="J862" s="9"/>
      <c r="K862" s="9" t="s">
        <v>44</v>
      </c>
      <c r="L862" s="9" t="s">
        <v>29</v>
      </c>
      <c r="M862" s="9">
        <v>62</v>
      </c>
      <c r="N862" s="9" t="s">
        <v>42</v>
      </c>
      <c r="O862" s="17">
        <v>29</v>
      </c>
      <c r="P862" s="27"/>
    </row>
    <row r="863" spans="1:16" ht="24.95" customHeight="1" x14ac:dyDescent="0.25">
      <c r="A863" s="13" t="s">
        <v>38</v>
      </c>
      <c r="B863" s="41"/>
      <c r="C863" s="19" t="s">
        <v>8</v>
      </c>
      <c r="D863" s="8" t="s">
        <v>198</v>
      </c>
      <c r="E863" s="8">
        <f>VLOOKUP(F863,'Données Registre P-38'!$A$2:$B$19,2,0)</f>
        <v>3</v>
      </c>
      <c r="F863" s="9" t="s">
        <v>17</v>
      </c>
      <c r="G863" s="10">
        <v>43523</v>
      </c>
      <c r="H863" s="38">
        <f>IF(G863&lt;&gt;"",G863,"")</f>
        <v>43523</v>
      </c>
      <c r="I863" s="30" t="s">
        <v>197</v>
      </c>
      <c r="J863" s="9" t="s">
        <v>26</v>
      </c>
      <c r="K863" s="9" t="s">
        <v>34</v>
      </c>
      <c r="L863" s="9" t="s">
        <v>30</v>
      </c>
      <c r="M863" s="9"/>
      <c r="N863" s="9" t="s">
        <v>42</v>
      </c>
      <c r="O863" s="17">
        <v>58</v>
      </c>
      <c r="P863" s="27"/>
    </row>
    <row r="864" spans="1:16" ht="24.95" customHeight="1" x14ac:dyDescent="0.25">
      <c r="A864" s="13" t="s">
        <v>38</v>
      </c>
      <c r="B864" s="41"/>
      <c r="C864" s="19" t="s">
        <v>8</v>
      </c>
      <c r="D864" s="8" t="s">
        <v>203</v>
      </c>
      <c r="E864" s="8">
        <f>VLOOKUP(F864,'Données Registre P-38'!$A$2:$B$19,2,0)</f>
        <v>3</v>
      </c>
      <c r="F864" s="9" t="s">
        <v>17</v>
      </c>
      <c r="G864" s="10">
        <v>43519</v>
      </c>
      <c r="H864" s="38">
        <f>IF(G864&lt;&gt;"",G864,"")</f>
        <v>43519</v>
      </c>
      <c r="I864" s="30" t="s">
        <v>204</v>
      </c>
      <c r="J864" s="9" t="s">
        <v>112</v>
      </c>
      <c r="K864" s="9" t="s">
        <v>37</v>
      </c>
      <c r="L864" s="9" t="s">
        <v>30</v>
      </c>
      <c r="M864" s="9"/>
      <c r="N864" s="9" t="s">
        <v>42</v>
      </c>
      <c r="O864" s="17" t="s">
        <v>355</v>
      </c>
      <c r="P864" s="27"/>
    </row>
    <row r="865" spans="1:16" ht="24.95" customHeight="1" x14ac:dyDescent="0.25">
      <c r="A865" s="13" t="s">
        <v>38</v>
      </c>
      <c r="B865" s="41"/>
      <c r="C865" s="19" t="s">
        <v>8</v>
      </c>
      <c r="D865" s="8" t="s">
        <v>235</v>
      </c>
      <c r="E865" s="8">
        <f>VLOOKUP(F865,'Données Registre P-38'!$A$2:$B$19,2,0)</f>
        <v>3</v>
      </c>
      <c r="F865" s="9" t="s">
        <v>17</v>
      </c>
      <c r="G865" s="10">
        <v>43505</v>
      </c>
      <c r="H865" s="38">
        <f>IF(G865&lt;&gt;"",G865,"")</f>
        <v>43505</v>
      </c>
      <c r="I865" s="30" t="s">
        <v>236</v>
      </c>
      <c r="J865" s="9" t="s">
        <v>112</v>
      </c>
      <c r="K865" s="9" t="s">
        <v>36</v>
      </c>
      <c r="L865" s="9" t="s">
        <v>30</v>
      </c>
      <c r="M865" s="9"/>
      <c r="N865" s="9" t="s">
        <v>41</v>
      </c>
      <c r="O865" s="17">
        <v>16</v>
      </c>
      <c r="P865" s="27"/>
    </row>
    <row r="866" spans="1:16" ht="24.95" customHeight="1" x14ac:dyDescent="0.25">
      <c r="A866" s="13" t="s">
        <v>38</v>
      </c>
      <c r="B866" s="41"/>
      <c r="C866" s="19" t="s">
        <v>8</v>
      </c>
      <c r="D866" s="8" t="s">
        <v>189</v>
      </c>
      <c r="E866" s="8">
        <f>VLOOKUP(F866,'Données Registre P-38'!$A$2:$B$19,2,0)</f>
        <v>3</v>
      </c>
      <c r="F866" s="9" t="s">
        <v>17</v>
      </c>
      <c r="G866" s="10">
        <v>43503</v>
      </c>
      <c r="H866" s="38">
        <f>IF(G866&lt;&gt;"",G866,"")</f>
        <v>43503</v>
      </c>
      <c r="I866" s="30" t="s">
        <v>190</v>
      </c>
      <c r="J866" s="9" t="s">
        <v>112</v>
      </c>
      <c r="K866" s="9" t="s">
        <v>37</v>
      </c>
      <c r="L866" s="9" t="s">
        <v>30</v>
      </c>
      <c r="M866" s="9"/>
      <c r="N866" s="9" t="s">
        <v>41</v>
      </c>
      <c r="O866" s="17">
        <v>43</v>
      </c>
      <c r="P866" s="27"/>
    </row>
    <row r="867" spans="1:16" ht="24.95" customHeight="1" x14ac:dyDescent="0.25">
      <c r="A867" s="13" t="s">
        <v>38</v>
      </c>
      <c r="B867" s="41"/>
      <c r="C867" s="19" t="s">
        <v>8</v>
      </c>
      <c r="D867" s="8" t="s">
        <v>177</v>
      </c>
      <c r="E867" s="8">
        <f>VLOOKUP(F867,'Données Registre P-38'!$A$2:$B$19,2,0)</f>
        <v>3</v>
      </c>
      <c r="F867" s="9" t="s">
        <v>17</v>
      </c>
      <c r="G867" s="10">
        <v>43501</v>
      </c>
      <c r="H867" s="38">
        <f>IF(G867&lt;&gt;"",G867,"")</f>
        <v>43501</v>
      </c>
      <c r="I867" s="30" t="s">
        <v>178</v>
      </c>
      <c r="J867" s="9" t="s">
        <v>26</v>
      </c>
      <c r="K867" s="9" t="s">
        <v>35</v>
      </c>
      <c r="L867" s="9" t="s">
        <v>30</v>
      </c>
      <c r="M867" s="9"/>
      <c r="N867" s="9" t="s">
        <v>41</v>
      </c>
      <c r="O867" s="17">
        <v>56</v>
      </c>
      <c r="P867" s="27"/>
    </row>
    <row r="868" spans="1:16" ht="24.95" customHeight="1" x14ac:dyDescent="0.25">
      <c r="A868" s="13" t="s">
        <v>38</v>
      </c>
      <c r="B868" s="41"/>
      <c r="C868" s="19" t="s">
        <v>8</v>
      </c>
      <c r="D868" s="8" t="s">
        <v>169</v>
      </c>
      <c r="E868" s="8">
        <f>VLOOKUP(F868,'Données Registre P-38'!$A$2:$B$19,2,0)</f>
        <v>3</v>
      </c>
      <c r="F868" s="9" t="s">
        <v>17</v>
      </c>
      <c r="G868" s="10">
        <v>43500</v>
      </c>
      <c r="H868" s="38">
        <f>IF(G868&lt;&gt;"",G868,"")</f>
        <v>43500</v>
      </c>
      <c r="I868" s="30" t="s">
        <v>170</v>
      </c>
      <c r="J868" s="9" t="s">
        <v>26</v>
      </c>
      <c r="K868" s="9" t="s">
        <v>35</v>
      </c>
      <c r="L868" s="9" t="s">
        <v>30</v>
      </c>
      <c r="M868" s="9"/>
      <c r="N868" s="9" t="s">
        <v>42</v>
      </c>
      <c r="O868" s="17">
        <v>41</v>
      </c>
      <c r="P868" s="27"/>
    </row>
    <row r="869" spans="1:16" ht="24.95" customHeight="1" x14ac:dyDescent="0.25">
      <c r="A869" s="13" t="s">
        <v>38</v>
      </c>
      <c r="B869" s="41"/>
      <c r="C869" s="19" t="s">
        <v>8</v>
      </c>
      <c r="D869" s="8" t="s">
        <v>159</v>
      </c>
      <c r="E869" s="8">
        <f>VLOOKUP(F869,'Données Registre P-38'!$A$2:$B$19,2,0)</f>
        <v>3</v>
      </c>
      <c r="F869" s="9" t="s">
        <v>17</v>
      </c>
      <c r="G869" s="10">
        <v>43497</v>
      </c>
      <c r="H869" s="38">
        <f>IF(G869&lt;&gt;"",G869,"")</f>
        <v>43497</v>
      </c>
      <c r="I869" s="30" t="s">
        <v>160</v>
      </c>
      <c r="J869" s="9"/>
      <c r="K869" s="9" t="s">
        <v>44</v>
      </c>
      <c r="L869" s="9" t="s">
        <v>29</v>
      </c>
      <c r="M869" s="9">
        <v>34</v>
      </c>
      <c r="N869" s="9" t="s">
        <v>41</v>
      </c>
      <c r="O869" s="17">
        <v>21</v>
      </c>
      <c r="P869" s="27"/>
    </row>
    <row r="870" spans="1:16" ht="24.95" customHeight="1" x14ac:dyDescent="0.25">
      <c r="A870" s="13" t="s">
        <v>38</v>
      </c>
      <c r="B870" s="41"/>
      <c r="C870" s="19" t="s">
        <v>8</v>
      </c>
      <c r="D870" s="8" t="s">
        <v>155</v>
      </c>
      <c r="E870" s="8">
        <f>VLOOKUP(F870,'Données Registre P-38'!$A$2:$B$19,2,0)</f>
        <v>3</v>
      </c>
      <c r="F870" s="9" t="s">
        <v>17</v>
      </c>
      <c r="G870" s="10">
        <v>43496</v>
      </c>
      <c r="H870" s="38">
        <f>IF(G870&lt;&gt;"",G870,"")</f>
        <v>43496</v>
      </c>
      <c r="I870" s="30" t="s">
        <v>156</v>
      </c>
      <c r="J870" s="9" t="s">
        <v>26</v>
      </c>
      <c r="K870" s="9" t="s">
        <v>37</v>
      </c>
      <c r="L870" s="9" t="s">
        <v>30</v>
      </c>
      <c r="M870" s="9"/>
      <c r="N870" s="9" t="s">
        <v>41</v>
      </c>
      <c r="O870" s="17">
        <v>25</v>
      </c>
      <c r="P870" s="27"/>
    </row>
    <row r="871" spans="1:16" ht="24.95" customHeight="1" x14ac:dyDescent="0.25">
      <c r="A871" s="13" t="s">
        <v>38</v>
      </c>
      <c r="B871" s="41"/>
      <c r="C871" s="19" t="s">
        <v>8</v>
      </c>
      <c r="D871" s="8" t="s">
        <v>157</v>
      </c>
      <c r="E871" s="8">
        <f>VLOOKUP(F871,'Données Registre P-38'!$A$2:$B$19,2,0)</f>
        <v>3</v>
      </c>
      <c r="F871" s="9" t="s">
        <v>17</v>
      </c>
      <c r="G871" s="10">
        <v>43496</v>
      </c>
      <c r="H871" s="38">
        <f>IF(G871&lt;&gt;"",G871,"")</f>
        <v>43496</v>
      </c>
      <c r="I871" s="30" t="s">
        <v>158</v>
      </c>
      <c r="J871" s="9" t="s">
        <v>28</v>
      </c>
      <c r="K871" s="9"/>
      <c r="L871" s="9" t="s">
        <v>30</v>
      </c>
      <c r="M871" s="9"/>
      <c r="N871" s="9" t="s">
        <v>41</v>
      </c>
      <c r="O871" s="17">
        <v>12</v>
      </c>
      <c r="P871" s="27"/>
    </row>
    <row r="872" spans="1:16" ht="24.95" customHeight="1" x14ac:dyDescent="0.25">
      <c r="A872" s="13" t="s">
        <v>38</v>
      </c>
      <c r="B872" s="41"/>
      <c r="C872" s="19" t="s">
        <v>8</v>
      </c>
      <c r="D872" s="8" t="s">
        <v>149</v>
      </c>
      <c r="E872" s="8">
        <f>VLOOKUP(F872,'Données Registre P-38'!$A$2:$B$19,2,0)</f>
        <v>3</v>
      </c>
      <c r="F872" s="9" t="s">
        <v>17</v>
      </c>
      <c r="G872" s="10">
        <v>43492</v>
      </c>
      <c r="H872" s="38">
        <f>IF(G872&lt;&gt;"",G872,"")</f>
        <v>43492</v>
      </c>
      <c r="I872" s="30" t="s">
        <v>150</v>
      </c>
      <c r="J872" s="9" t="s">
        <v>26</v>
      </c>
      <c r="K872" s="9" t="s">
        <v>36</v>
      </c>
      <c r="L872" s="9" t="s">
        <v>30</v>
      </c>
      <c r="M872" s="9"/>
      <c r="N872" s="9" t="s">
        <v>42</v>
      </c>
      <c r="O872" s="17">
        <v>41</v>
      </c>
      <c r="P872" s="27"/>
    </row>
    <row r="873" spans="1:16" ht="24.95" customHeight="1" x14ac:dyDescent="0.25">
      <c r="A873" s="13" t="s">
        <v>38</v>
      </c>
      <c r="B873" s="41"/>
      <c r="C873" s="19" t="s">
        <v>8</v>
      </c>
      <c r="D873" s="8" t="s">
        <v>495</v>
      </c>
      <c r="E873" s="8">
        <f>VLOOKUP(F873,'Données Registre P-38'!$A$2:$B$19,2,0)</f>
        <v>3</v>
      </c>
      <c r="F873" s="9" t="s">
        <v>17</v>
      </c>
      <c r="G873" s="10">
        <v>43487</v>
      </c>
      <c r="H873" s="38">
        <f>IF(G873&lt;&gt;"",G873,"")</f>
        <v>43487</v>
      </c>
      <c r="I873" s="30" t="s">
        <v>496</v>
      </c>
      <c r="J873" s="9"/>
      <c r="K873" s="9" t="s">
        <v>32</v>
      </c>
      <c r="L873" s="9" t="s">
        <v>29</v>
      </c>
      <c r="M873" s="9">
        <v>85</v>
      </c>
      <c r="N873" s="9" t="s">
        <v>41</v>
      </c>
      <c r="O873" s="17">
        <v>56</v>
      </c>
      <c r="P873" s="27"/>
    </row>
    <row r="874" spans="1:16" ht="24.95" customHeight="1" x14ac:dyDescent="0.25">
      <c r="A874" s="13" t="s">
        <v>38</v>
      </c>
      <c r="B874" s="41"/>
      <c r="C874" s="19" t="s">
        <v>8</v>
      </c>
      <c r="D874" s="8" t="s">
        <v>113</v>
      </c>
      <c r="E874" s="8">
        <f>VLOOKUP(F874,'Données Registre P-38'!$A$2:$B$19,2,0)</f>
        <v>3</v>
      </c>
      <c r="F874" s="9" t="s">
        <v>17</v>
      </c>
      <c r="G874" s="10">
        <v>43482</v>
      </c>
      <c r="H874" s="38">
        <f>IF(G874&lt;&gt;"",G874,"")</f>
        <v>43482</v>
      </c>
      <c r="I874" s="30" t="s">
        <v>114</v>
      </c>
      <c r="J874" s="9" t="s">
        <v>28</v>
      </c>
      <c r="K874" s="9" t="s">
        <v>36</v>
      </c>
      <c r="L874" s="9" t="s">
        <v>30</v>
      </c>
      <c r="M874" s="9"/>
      <c r="N874" s="9" t="s">
        <v>41</v>
      </c>
      <c r="O874" s="17">
        <v>8</v>
      </c>
      <c r="P874" s="27"/>
    </row>
    <row r="875" spans="1:16" ht="24.95" customHeight="1" x14ac:dyDescent="0.25">
      <c r="A875" s="13" t="s">
        <v>38</v>
      </c>
      <c r="B875" s="41"/>
      <c r="C875" s="19" t="s">
        <v>8</v>
      </c>
      <c r="D875" s="8" t="s">
        <v>79</v>
      </c>
      <c r="E875" s="8">
        <f>VLOOKUP(F875,'Données Registre P-38'!$A$2:$B$19,2,0)</f>
        <v>3</v>
      </c>
      <c r="F875" s="9" t="s">
        <v>17</v>
      </c>
      <c r="G875" s="10">
        <v>43475</v>
      </c>
      <c r="H875" s="38">
        <f>IF(G875&lt;&gt;"",G875,"")</f>
        <v>43475</v>
      </c>
      <c r="I875" s="30" t="s">
        <v>80</v>
      </c>
      <c r="J875" s="9" t="s">
        <v>28</v>
      </c>
      <c r="K875" s="9" t="s">
        <v>36</v>
      </c>
      <c r="L875" s="9" t="s">
        <v>30</v>
      </c>
      <c r="M875" s="9"/>
      <c r="N875" s="9" t="s">
        <v>42</v>
      </c>
      <c r="O875" s="17">
        <v>13</v>
      </c>
      <c r="P875" s="27"/>
    </row>
    <row r="876" spans="1:16" ht="24.95" customHeight="1" x14ac:dyDescent="0.25">
      <c r="A876" s="13" t="s">
        <v>38</v>
      </c>
      <c r="B876" s="41"/>
      <c r="C876" s="19" t="s">
        <v>8</v>
      </c>
      <c r="D876" s="8" t="s">
        <v>65</v>
      </c>
      <c r="E876" s="8">
        <f>VLOOKUP(F876,'Données Registre P-38'!$A$2:$B$19,2,0)</f>
        <v>3</v>
      </c>
      <c r="F876" s="9" t="s">
        <v>17</v>
      </c>
      <c r="G876" s="10">
        <v>43471</v>
      </c>
      <c r="H876" s="38">
        <f>IF(G876&lt;&gt;"",G876,"")</f>
        <v>43471</v>
      </c>
      <c r="I876" s="30" t="s">
        <v>66</v>
      </c>
      <c r="J876" s="9" t="s">
        <v>26</v>
      </c>
      <c r="K876" s="9" t="s">
        <v>33</v>
      </c>
      <c r="L876" s="9" t="s">
        <v>29</v>
      </c>
      <c r="M876" s="9" t="s">
        <v>69</v>
      </c>
      <c r="N876" s="9" t="s">
        <v>41</v>
      </c>
      <c r="O876" s="17">
        <v>19</v>
      </c>
      <c r="P876" s="27"/>
    </row>
    <row r="877" spans="1:16" ht="24.95" customHeight="1" x14ac:dyDescent="0.25">
      <c r="A877" s="13" t="s">
        <v>38</v>
      </c>
      <c r="B877" s="41"/>
      <c r="C877" s="19" t="s">
        <v>8</v>
      </c>
      <c r="D877" s="8" t="s">
        <v>56</v>
      </c>
      <c r="E877" s="8">
        <f>VLOOKUP(F877,'Données Registre P-38'!$A$2:$B$19,2,0)</f>
        <v>3</v>
      </c>
      <c r="F877" s="9" t="s">
        <v>17</v>
      </c>
      <c r="G877" s="10">
        <v>43467</v>
      </c>
      <c r="H877" s="38">
        <f>IF(G877&lt;&gt;"",G877,"")</f>
        <v>43467</v>
      </c>
      <c r="I877" s="30" t="s">
        <v>57</v>
      </c>
      <c r="J877" s="9" t="s">
        <v>26</v>
      </c>
      <c r="K877" s="9" t="s">
        <v>36</v>
      </c>
      <c r="L877" s="9" t="s">
        <v>30</v>
      </c>
      <c r="M877" s="9"/>
      <c r="N877" s="9" t="s">
        <v>41</v>
      </c>
      <c r="O877" s="17">
        <v>68</v>
      </c>
      <c r="P877" s="27"/>
    </row>
    <row r="878" spans="1:16" ht="24.95" customHeight="1" x14ac:dyDescent="0.25">
      <c r="A878" s="13" t="s">
        <v>38</v>
      </c>
      <c r="B878" s="41"/>
      <c r="C878" s="19" t="s">
        <v>8</v>
      </c>
      <c r="D878" s="8" t="s">
        <v>48</v>
      </c>
      <c r="E878" s="8">
        <f>VLOOKUP(F878,'Données Registre P-38'!$A$2:$B$19,2,0)</f>
        <v>3</v>
      </c>
      <c r="F878" s="9" t="s">
        <v>17</v>
      </c>
      <c r="G878" s="10">
        <v>43466</v>
      </c>
      <c r="H878" s="38">
        <f>IF(G878&lt;&gt;"",G878,"")</f>
        <v>43466</v>
      </c>
      <c r="I878" s="30" t="s">
        <v>49</v>
      </c>
      <c r="J878" s="9" t="s">
        <v>26</v>
      </c>
      <c r="K878" s="9" t="s">
        <v>33</v>
      </c>
      <c r="L878" s="9" t="s">
        <v>29</v>
      </c>
      <c r="M878" s="9" t="s">
        <v>62</v>
      </c>
      <c r="N878" s="9" t="s">
        <v>42</v>
      </c>
      <c r="O878" s="17">
        <v>20</v>
      </c>
      <c r="P878" s="27"/>
    </row>
    <row r="879" spans="1:16" ht="24.95" customHeight="1" x14ac:dyDescent="0.25">
      <c r="A879" s="13" t="s">
        <v>38</v>
      </c>
      <c r="B879" s="41"/>
      <c r="C879" s="19" t="s">
        <v>8</v>
      </c>
      <c r="D879" s="8" t="s">
        <v>1523</v>
      </c>
      <c r="E879" s="8">
        <f>VLOOKUP(F879,'Données Registre P-38'!$A$2:$B$19,2,0)</f>
        <v>3</v>
      </c>
      <c r="F879" s="9" t="s">
        <v>22</v>
      </c>
      <c r="G879" s="10">
        <v>43830</v>
      </c>
      <c r="H879" s="38">
        <f>IF(G879&lt;&gt;"",G879,"")</f>
        <v>43830</v>
      </c>
      <c r="I879" s="30" t="s">
        <v>1524</v>
      </c>
      <c r="J879" s="9" t="s">
        <v>26</v>
      </c>
      <c r="K879" s="9" t="s">
        <v>36</v>
      </c>
      <c r="L879" s="9" t="s">
        <v>30</v>
      </c>
      <c r="M879" s="9"/>
      <c r="N879" s="9" t="s">
        <v>42</v>
      </c>
      <c r="O879" s="17">
        <v>56</v>
      </c>
      <c r="P879" s="27"/>
    </row>
    <row r="880" spans="1:16" ht="24.95" customHeight="1" x14ac:dyDescent="0.25">
      <c r="A880" s="13" t="s">
        <v>38</v>
      </c>
      <c r="B880" s="41"/>
      <c r="C880" s="19" t="s">
        <v>8</v>
      </c>
      <c r="D880" s="8" t="s">
        <v>1517</v>
      </c>
      <c r="E880" s="8">
        <f>VLOOKUP(F880,'Données Registre P-38'!$A$2:$B$19,2,0)</f>
        <v>3</v>
      </c>
      <c r="F880" s="9" t="s">
        <v>22</v>
      </c>
      <c r="G880" s="10">
        <v>43828</v>
      </c>
      <c r="H880" s="38">
        <f>IF(G880&lt;&gt;"",G880,"")</f>
        <v>43828</v>
      </c>
      <c r="I880" s="30" t="s">
        <v>513</v>
      </c>
      <c r="J880" s="9" t="s">
        <v>26</v>
      </c>
      <c r="K880" s="9" t="s">
        <v>44</v>
      </c>
      <c r="L880" s="9" t="s">
        <v>29</v>
      </c>
      <c r="M880" s="9">
        <v>17</v>
      </c>
      <c r="N880" s="9" t="s">
        <v>42</v>
      </c>
      <c r="O880" s="17">
        <v>22</v>
      </c>
      <c r="P880" s="27"/>
    </row>
    <row r="881" spans="1:16" ht="24.95" customHeight="1" x14ac:dyDescent="0.25">
      <c r="A881" s="13" t="s">
        <v>38</v>
      </c>
      <c r="B881" s="41"/>
      <c r="C881" s="19" t="s">
        <v>8</v>
      </c>
      <c r="D881" s="8" t="s">
        <v>1515</v>
      </c>
      <c r="E881" s="8">
        <f>VLOOKUP(F881,'Données Registre P-38'!$A$2:$B$19,2,0)</f>
        <v>3</v>
      </c>
      <c r="F881" s="9" t="s">
        <v>22</v>
      </c>
      <c r="G881" s="10">
        <v>43827</v>
      </c>
      <c r="H881" s="38">
        <f>IF(G881&lt;&gt;"",G881,"")</f>
        <v>43827</v>
      </c>
      <c r="I881" s="30" t="s">
        <v>186</v>
      </c>
      <c r="J881" s="9" t="s">
        <v>26</v>
      </c>
      <c r="K881" s="9" t="s">
        <v>37</v>
      </c>
      <c r="L881" s="9" t="s">
        <v>30</v>
      </c>
      <c r="M881" s="9"/>
      <c r="N881" s="9" t="s">
        <v>41</v>
      </c>
      <c r="O881" s="17">
        <v>92</v>
      </c>
      <c r="P881" s="27"/>
    </row>
    <row r="882" spans="1:16" ht="24.95" customHeight="1" x14ac:dyDescent="0.25">
      <c r="A882" s="13" t="s">
        <v>38</v>
      </c>
      <c r="B882" s="41"/>
      <c r="C882" s="19" t="s">
        <v>8</v>
      </c>
      <c r="D882" s="8" t="s">
        <v>1482</v>
      </c>
      <c r="E882" s="8">
        <f>VLOOKUP(F882,'Données Registre P-38'!$A$2:$B$19,2,0)</f>
        <v>3</v>
      </c>
      <c r="F882" s="9" t="s">
        <v>22</v>
      </c>
      <c r="G882" s="10">
        <v>43816</v>
      </c>
      <c r="H882" s="38">
        <f>IF(G882&lt;&gt;"",G882,"")</f>
        <v>43816</v>
      </c>
      <c r="I882" s="30" t="s">
        <v>1483</v>
      </c>
      <c r="J882" s="9" t="s">
        <v>112</v>
      </c>
      <c r="K882" s="9" t="s">
        <v>32</v>
      </c>
      <c r="L882" s="9" t="s">
        <v>29</v>
      </c>
      <c r="M882" s="9">
        <v>25</v>
      </c>
      <c r="N882" s="9" t="s">
        <v>41</v>
      </c>
      <c r="O882" s="17">
        <v>21</v>
      </c>
      <c r="P882" s="27"/>
    </row>
    <row r="883" spans="1:16" ht="24.95" customHeight="1" x14ac:dyDescent="0.25">
      <c r="A883" s="13" t="s">
        <v>38</v>
      </c>
      <c r="B883" s="41"/>
      <c r="C883" s="19" t="s">
        <v>8</v>
      </c>
      <c r="D883" s="8" t="s">
        <v>1416</v>
      </c>
      <c r="E883" s="8">
        <f>VLOOKUP(F883,'Données Registre P-38'!$A$2:$B$19,2,0)</f>
        <v>3</v>
      </c>
      <c r="F883" s="9" t="s">
        <v>22</v>
      </c>
      <c r="G883" s="10">
        <v>43798</v>
      </c>
      <c r="H883" s="38">
        <f>IF(G883&lt;&gt;"",G883,"")</f>
        <v>43798</v>
      </c>
      <c r="I883" s="30" t="s">
        <v>267</v>
      </c>
      <c r="J883" s="9"/>
      <c r="K883" s="9" t="s">
        <v>44</v>
      </c>
      <c r="L883" s="9" t="s">
        <v>30</v>
      </c>
      <c r="M883" s="9"/>
      <c r="N883" s="9" t="s">
        <v>42</v>
      </c>
      <c r="O883" s="17">
        <v>54</v>
      </c>
      <c r="P883" s="27"/>
    </row>
    <row r="884" spans="1:16" ht="24.95" customHeight="1" x14ac:dyDescent="0.25">
      <c r="A884" s="13" t="s">
        <v>38</v>
      </c>
      <c r="B884" s="41"/>
      <c r="C884" s="19" t="s">
        <v>8</v>
      </c>
      <c r="D884" s="8" t="s">
        <v>1324</v>
      </c>
      <c r="E884" s="8">
        <f>VLOOKUP(F884,'Données Registre P-38'!$A$2:$B$19,2,0)</f>
        <v>3</v>
      </c>
      <c r="F884" s="9" t="s">
        <v>22</v>
      </c>
      <c r="G884" s="10">
        <v>43774</v>
      </c>
      <c r="H884" s="38">
        <f>IF(G884&lt;&gt;"",G884,"")</f>
        <v>43774</v>
      </c>
      <c r="I884" s="30" t="s">
        <v>265</v>
      </c>
      <c r="J884" s="9" t="s">
        <v>112</v>
      </c>
      <c r="K884" s="9" t="s">
        <v>36</v>
      </c>
      <c r="L884" s="9" t="s">
        <v>30</v>
      </c>
      <c r="M884" s="9"/>
      <c r="N884" s="9" t="s">
        <v>41</v>
      </c>
      <c r="O884" s="17">
        <v>59</v>
      </c>
      <c r="P884" s="27"/>
    </row>
    <row r="885" spans="1:16" ht="24.95" customHeight="1" x14ac:dyDescent="0.25">
      <c r="A885" s="13" t="s">
        <v>38</v>
      </c>
      <c r="B885" s="41"/>
      <c r="C885" s="19" t="s">
        <v>8</v>
      </c>
      <c r="D885" s="8" t="s">
        <v>1322</v>
      </c>
      <c r="E885" s="8">
        <f>VLOOKUP(F885,'Données Registre P-38'!$A$2:$B$19,2,0)</f>
        <v>3</v>
      </c>
      <c r="F885" s="9" t="s">
        <v>22</v>
      </c>
      <c r="G885" s="10">
        <v>43773</v>
      </c>
      <c r="H885" s="38">
        <f>IF(G885&lt;&gt;"",G885,"")</f>
        <v>43773</v>
      </c>
      <c r="I885" s="30" t="s">
        <v>1323</v>
      </c>
      <c r="J885" s="9" t="s">
        <v>112</v>
      </c>
      <c r="K885" s="9" t="s">
        <v>36</v>
      </c>
      <c r="L885" s="9" t="s">
        <v>30</v>
      </c>
      <c r="M885" s="9"/>
      <c r="N885" s="9" t="s">
        <v>41</v>
      </c>
      <c r="O885" s="17">
        <v>40</v>
      </c>
      <c r="P885" s="27"/>
    </row>
    <row r="886" spans="1:16" ht="24.95" customHeight="1" x14ac:dyDescent="0.25">
      <c r="A886" s="13" t="s">
        <v>38</v>
      </c>
      <c r="B886" s="41"/>
      <c r="C886" s="19" t="s">
        <v>8</v>
      </c>
      <c r="D886" s="8" t="s">
        <v>1315</v>
      </c>
      <c r="E886" s="8">
        <f>VLOOKUP(F886,'Données Registre P-38'!$A$2:$B$19,2,0)</f>
        <v>3</v>
      </c>
      <c r="F886" s="9" t="s">
        <v>22</v>
      </c>
      <c r="G886" s="10">
        <v>43771</v>
      </c>
      <c r="H886" s="38">
        <f>IF(G886&lt;&gt;"",G886,"")</f>
        <v>43771</v>
      </c>
      <c r="I886" s="30" t="s">
        <v>1316</v>
      </c>
      <c r="J886" s="9" t="s">
        <v>112</v>
      </c>
      <c r="K886" s="9" t="s">
        <v>35</v>
      </c>
      <c r="L886" s="9" t="s">
        <v>29</v>
      </c>
      <c r="M886" s="9">
        <v>24</v>
      </c>
      <c r="N886" s="9" t="s">
        <v>42</v>
      </c>
      <c r="O886" s="17">
        <v>46</v>
      </c>
      <c r="P886" s="27"/>
    </row>
    <row r="887" spans="1:16" ht="24.95" customHeight="1" x14ac:dyDescent="0.25">
      <c r="A887" s="13" t="s">
        <v>38</v>
      </c>
      <c r="B887" s="41"/>
      <c r="C887" s="19" t="s">
        <v>8</v>
      </c>
      <c r="D887" s="8" t="s">
        <v>1205</v>
      </c>
      <c r="E887" s="8">
        <f>VLOOKUP(F887,'Données Registre P-38'!$A$2:$B$19,2,0)</f>
        <v>3</v>
      </c>
      <c r="F887" s="9" t="s">
        <v>22</v>
      </c>
      <c r="G887" s="10">
        <v>43737</v>
      </c>
      <c r="H887" s="38">
        <f>IF(G887&lt;&gt;"",G887,"")</f>
        <v>43737</v>
      </c>
      <c r="I887" s="30" t="s">
        <v>1206</v>
      </c>
      <c r="J887" s="9" t="s">
        <v>26</v>
      </c>
      <c r="K887" s="9" t="s">
        <v>44</v>
      </c>
      <c r="L887" s="9" t="s">
        <v>29</v>
      </c>
      <c r="M887" s="9">
        <v>59</v>
      </c>
      <c r="N887" s="9" t="s">
        <v>41</v>
      </c>
      <c r="O887" s="17">
        <v>40</v>
      </c>
      <c r="P887" s="27"/>
    </row>
    <row r="888" spans="1:16" ht="24.95" customHeight="1" x14ac:dyDescent="0.25">
      <c r="A888" s="13" t="s">
        <v>38</v>
      </c>
      <c r="B888" s="41"/>
      <c r="C888" s="19" t="s">
        <v>8</v>
      </c>
      <c r="D888" s="8" t="s">
        <v>1221</v>
      </c>
      <c r="E888" s="8">
        <f>VLOOKUP(F888,'Données Registre P-38'!$A$2:$B$19,2,0)</f>
        <v>3</v>
      </c>
      <c r="F888" s="9" t="s">
        <v>22</v>
      </c>
      <c r="G888" s="10">
        <v>43736</v>
      </c>
      <c r="H888" s="38">
        <f>IF(G888&lt;&gt;"",G888,"")</f>
        <v>43736</v>
      </c>
      <c r="I888" s="30" t="s">
        <v>398</v>
      </c>
      <c r="J888" s="9" t="s">
        <v>26</v>
      </c>
      <c r="K888" s="9" t="s">
        <v>44</v>
      </c>
      <c r="L888" s="9" t="s">
        <v>29</v>
      </c>
      <c r="M888" s="9">
        <v>27</v>
      </c>
      <c r="N888" s="9" t="s">
        <v>42</v>
      </c>
      <c r="O888" s="17">
        <v>85</v>
      </c>
      <c r="P888" s="27"/>
    </row>
    <row r="889" spans="1:16" ht="24.95" customHeight="1" x14ac:dyDescent="0.25">
      <c r="A889" s="13" t="s">
        <v>38</v>
      </c>
      <c r="B889" s="41"/>
      <c r="C889" s="19" t="s">
        <v>8</v>
      </c>
      <c r="D889" s="8" t="s">
        <v>1130</v>
      </c>
      <c r="E889" s="8">
        <f>VLOOKUP(F889,'Données Registre P-38'!$A$2:$B$19,2,0)</f>
        <v>3</v>
      </c>
      <c r="F889" s="9" t="s">
        <v>22</v>
      </c>
      <c r="G889" s="10">
        <v>43716</v>
      </c>
      <c r="H889" s="38">
        <f>IF(G889&lt;&gt;"",G889,"")</f>
        <v>43716</v>
      </c>
      <c r="I889" s="30" t="s">
        <v>1131</v>
      </c>
      <c r="J889" s="9" t="s">
        <v>26</v>
      </c>
      <c r="K889" s="9" t="s">
        <v>35</v>
      </c>
      <c r="L889" s="9" t="s">
        <v>30</v>
      </c>
      <c r="M889" s="9"/>
      <c r="N889" s="9" t="s">
        <v>42</v>
      </c>
      <c r="O889" s="17">
        <v>24</v>
      </c>
      <c r="P889" s="27"/>
    </row>
    <row r="890" spans="1:16" ht="24.95" customHeight="1" x14ac:dyDescent="0.25">
      <c r="A890" s="13" t="s">
        <v>38</v>
      </c>
      <c r="B890" s="41"/>
      <c r="C890" s="19" t="s">
        <v>8</v>
      </c>
      <c r="D890" s="8" t="s">
        <v>1036</v>
      </c>
      <c r="E890" s="8">
        <f>VLOOKUP(F890,'Données Registre P-38'!$A$2:$B$19,2,0)</f>
        <v>3</v>
      </c>
      <c r="F890" s="9" t="s">
        <v>22</v>
      </c>
      <c r="G890" s="10">
        <v>43696</v>
      </c>
      <c r="H890" s="38">
        <f>IF(G890&lt;&gt;"",G890,"")</f>
        <v>43696</v>
      </c>
      <c r="I890" s="30" t="s">
        <v>324</v>
      </c>
      <c r="J890" s="9"/>
      <c r="K890" s="9" t="s">
        <v>32</v>
      </c>
      <c r="L890" s="9" t="s">
        <v>29</v>
      </c>
      <c r="M890" s="9">
        <v>20</v>
      </c>
      <c r="N890" s="9" t="s">
        <v>41</v>
      </c>
      <c r="O890" s="17">
        <v>21</v>
      </c>
      <c r="P890" s="27"/>
    </row>
    <row r="891" spans="1:16" ht="24.95" customHeight="1" x14ac:dyDescent="0.25">
      <c r="A891" s="13" t="s">
        <v>38</v>
      </c>
      <c r="B891" s="41"/>
      <c r="C891" s="19" t="s">
        <v>8</v>
      </c>
      <c r="D891" s="8" t="s">
        <v>1013</v>
      </c>
      <c r="E891" s="8">
        <f>VLOOKUP(F891,'Données Registre P-38'!$A$2:$B$19,2,0)</f>
        <v>3</v>
      </c>
      <c r="F891" s="9" t="s">
        <v>22</v>
      </c>
      <c r="G891" s="10">
        <v>43683</v>
      </c>
      <c r="H891" s="38">
        <f>IF(G891&lt;&gt;"",G891,"")</f>
        <v>43683</v>
      </c>
      <c r="I891" s="30" t="s">
        <v>1014</v>
      </c>
      <c r="J891" s="9"/>
      <c r="K891" s="9" t="s">
        <v>32</v>
      </c>
      <c r="L891" s="9" t="s">
        <v>29</v>
      </c>
      <c r="M891" s="9">
        <v>23</v>
      </c>
      <c r="N891" s="9" t="s">
        <v>42</v>
      </c>
      <c r="O891" s="17">
        <v>87</v>
      </c>
      <c r="P891" s="27"/>
    </row>
    <row r="892" spans="1:16" ht="24.95" customHeight="1" x14ac:dyDescent="0.25">
      <c r="A892" s="13" t="s">
        <v>38</v>
      </c>
      <c r="B892" s="41"/>
      <c r="C892" s="19" t="s">
        <v>8</v>
      </c>
      <c r="D892" s="8" t="s">
        <v>958</v>
      </c>
      <c r="E892" s="8">
        <f>VLOOKUP(F892,'Données Registre P-38'!$A$2:$B$19,2,0)</f>
        <v>3</v>
      </c>
      <c r="F892" s="9" t="s">
        <v>22</v>
      </c>
      <c r="G892" s="10">
        <v>43676</v>
      </c>
      <c r="H892" s="38">
        <f>IF(G892&lt;&gt;"",G892,"")</f>
        <v>43676</v>
      </c>
      <c r="I892" s="30" t="s">
        <v>350</v>
      </c>
      <c r="J892" s="9" t="s">
        <v>112</v>
      </c>
      <c r="K892" s="9" t="s">
        <v>36</v>
      </c>
      <c r="L892" s="9" t="s">
        <v>30</v>
      </c>
      <c r="M892" s="9"/>
      <c r="N892" s="9" t="s">
        <v>41</v>
      </c>
      <c r="O892" s="17">
        <v>37</v>
      </c>
      <c r="P892" s="27"/>
    </row>
    <row r="893" spans="1:16" ht="24.95" customHeight="1" x14ac:dyDescent="0.25">
      <c r="A893" s="13" t="s">
        <v>38</v>
      </c>
      <c r="B893" s="41"/>
      <c r="C893" s="19" t="s">
        <v>8</v>
      </c>
      <c r="D893" s="8" t="s">
        <v>808</v>
      </c>
      <c r="E893" s="8">
        <f>VLOOKUP(F893,'Données Registre P-38'!$A$2:$B$19,2,0)</f>
        <v>3</v>
      </c>
      <c r="F893" s="9" t="s">
        <v>22</v>
      </c>
      <c r="G893" s="10">
        <v>43650</v>
      </c>
      <c r="H893" s="38">
        <f>IF(G893&lt;&gt;"",G893,"")</f>
        <v>43650</v>
      </c>
      <c r="I893" s="30" t="s">
        <v>224</v>
      </c>
      <c r="J893" s="9"/>
      <c r="K893" s="9" t="s">
        <v>44</v>
      </c>
      <c r="L893" s="9" t="s">
        <v>29</v>
      </c>
      <c r="M893" s="9"/>
      <c r="N893" s="9" t="s">
        <v>41</v>
      </c>
      <c r="O893" s="17">
        <v>85</v>
      </c>
      <c r="P893" s="27"/>
    </row>
    <row r="894" spans="1:16" ht="24.95" customHeight="1" x14ac:dyDescent="0.25">
      <c r="A894" s="13" t="s">
        <v>38</v>
      </c>
      <c r="B894" s="41"/>
      <c r="C894" s="19" t="s">
        <v>8</v>
      </c>
      <c r="D894" s="8" t="s">
        <v>743</v>
      </c>
      <c r="E894" s="8">
        <f>VLOOKUP(F894,'Données Registre P-38'!$A$2:$B$19,2,0)</f>
        <v>3</v>
      </c>
      <c r="F894" s="9" t="s">
        <v>22</v>
      </c>
      <c r="G894" s="10">
        <v>43637</v>
      </c>
      <c r="H894" s="38">
        <f>IF(G894&lt;&gt;"",G894,"")</f>
        <v>43637</v>
      </c>
      <c r="I894" s="30" t="s">
        <v>744</v>
      </c>
      <c r="J894" s="9" t="s">
        <v>26</v>
      </c>
      <c r="K894" s="9" t="s">
        <v>32</v>
      </c>
      <c r="L894" s="9" t="s">
        <v>29</v>
      </c>
      <c r="M894" s="9">
        <v>15</v>
      </c>
      <c r="N894" s="9" t="s">
        <v>42</v>
      </c>
      <c r="O894" s="17">
        <v>55</v>
      </c>
      <c r="P894" s="27"/>
    </row>
    <row r="895" spans="1:16" ht="24.95" customHeight="1" x14ac:dyDescent="0.25">
      <c r="A895" s="13" t="s">
        <v>38</v>
      </c>
      <c r="B895" s="41"/>
      <c r="C895" s="19" t="s">
        <v>8</v>
      </c>
      <c r="D895" s="8" t="s">
        <v>735</v>
      </c>
      <c r="E895" s="8">
        <f>VLOOKUP(F895,'Données Registre P-38'!$A$2:$B$19,2,0)</f>
        <v>3</v>
      </c>
      <c r="F895" s="9" t="s">
        <v>22</v>
      </c>
      <c r="G895" s="10">
        <v>43631</v>
      </c>
      <c r="H895" s="38">
        <f>IF(G895&lt;&gt;"",G895,"")</f>
        <v>43631</v>
      </c>
      <c r="I895" s="30" t="s">
        <v>313</v>
      </c>
      <c r="J895" s="9" t="s">
        <v>112</v>
      </c>
      <c r="K895" s="9" t="s">
        <v>32</v>
      </c>
      <c r="L895" s="9" t="s">
        <v>29</v>
      </c>
      <c r="M895" s="9">
        <v>39</v>
      </c>
      <c r="N895" s="9" t="s">
        <v>41</v>
      </c>
      <c r="O895" s="17">
        <v>61</v>
      </c>
      <c r="P895" s="27"/>
    </row>
    <row r="896" spans="1:16" ht="24.95" customHeight="1" x14ac:dyDescent="0.25">
      <c r="A896" s="13" t="s">
        <v>38</v>
      </c>
      <c r="B896" s="41"/>
      <c r="C896" s="19" t="s">
        <v>8</v>
      </c>
      <c r="D896" s="8" t="s">
        <v>689</v>
      </c>
      <c r="E896" s="8">
        <f>VLOOKUP(F896,'Données Registre P-38'!$A$2:$B$19,2,0)</f>
        <v>3</v>
      </c>
      <c r="F896" s="9" t="s">
        <v>22</v>
      </c>
      <c r="G896" s="10">
        <v>43619</v>
      </c>
      <c r="H896" s="38">
        <f>IF(G896&lt;&gt;"",G896,"")</f>
        <v>43619</v>
      </c>
      <c r="I896" s="30" t="s">
        <v>505</v>
      </c>
      <c r="J896" s="9"/>
      <c r="K896" s="9" t="s">
        <v>44</v>
      </c>
      <c r="L896" s="9" t="s">
        <v>29</v>
      </c>
      <c r="M896" s="9">
        <v>17</v>
      </c>
      <c r="N896" s="9" t="s">
        <v>41</v>
      </c>
      <c r="O896" s="17">
        <v>18</v>
      </c>
      <c r="P896" s="27"/>
    </row>
    <row r="897" spans="1:16" ht="24.95" customHeight="1" x14ac:dyDescent="0.25">
      <c r="A897" s="13" t="s">
        <v>38</v>
      </c>
      <c r="B897" s="41"/>
      <c r="C897" s="19" t="s">
        <v>8</v>
      </c>
      <c r="D897" s="8" t="s">
        <v>678</v>
      </c>
      <c r="E897" s="8">
        <f>VLOOKUP(F897,'Données Registre P-38'!$A$2:$B$19,2,0)</f>
        <v>3</v>
      </c>
      <c r="F897" s="9" t="s">
        <v>22</v>
      </c>
      <c r="G897" s="10">
        <v>43617</v>
      </c>
      <c r="H897" s="38">
        <f>IF(G897&lt;&gt;"",G897,"")</f>
        <v>43617</v>
      </c>
      <c r="I897" s="30" t="s">
        <v>679</v>
      </c>
      <c r="J897" s="9"/>
      <c r="K897" s="9" t="s">
        <v>44</v>
      </c>
      <c r="L897" s="9" t="s">
        <v>29</v>
      </c>
      <c r="M897" s="9">
        <v>28</v>
      </c>
      <c r="N897" s="9" t="s">
        <v>42</v>
      </c>
      <c r="O897" s="17">
        <v>47</v>
      </c>
      <c r="P897" s="27"/>
    </row>
    <row r="898" spans="1:16" ht="24.95" customHeight="1" x14ac:dyDescent="0.25">
      <c r="A898" s="13" t="s">
        <v>38</v>
      </c>
      <c r="B898" s="41"/>
      <c r="C898" s="19" t="s">
        <v>8</v>
      </c>
      <c r="D898" s="8" t="s">
        <v>574</v>
      </c>
      <c r="E898" s="8">
        <f>VLOOKUP(F898,'Données Registre P-38'!$A$2:$B$19,2,0)</f>
        <v>3</v>
      </c>
      <c r="F898" s="9" t="s">
        <v>22</v>
      </c>
      <c r="G898" s="10">
        <v>43597</v>
      </c>
      <c r="H898" s="38">
        <f>IF(G898&lt;&gt;"",G898,"")</f>
        <v>43597</v>
      </c>
      <c r="I898" s="30" t="s">
        <v>575</v>
      </c>
      <c r="J898" s="9" t="s">
        <v>26</v>
      </c>
      <c r="K898" s="9" t="s">
        <v>34</v>
      </c>
      <c r="L898" s="9" t="s">
        <v>30</v>
      </c>
      <c r="M898" s="9"/>
      <c r="N898" s="9" t="s">
        <v>42</v>
      </c>
      <c r="O898" s="17">
        <v>27</v>
      </c>
      <c r="P898" s="27"/>
    </row>
    <row r="899" spans="1:16" ht="24.95" customHeight="1" x14ac:dyDescent="0.25">
      <c r="A899" s="13" t="s">
        <v>38</v>
      </c>
      <c r="B899" s="41"/>
      <c r="C899" s="19" t="s">
        <v>8</v>
      </c>
      <c r="D899" s="8" t="s">
        <v>386</v>
      </c>
      <c r="E899" s="8">
        <f>VLOOKUP(F899,'Données Registre P-38'!$A$2:$B$19,2,0)</f>
        <v>3</v>
      </c>
      <c r="F899" s="9" t="s">
        <v>22</v>
      </c>
      <c r="G899" s="10">
        <v>43563</v>
      </c>
      <c r="H899" s="38">
        <f>IF(G899&lt;&gt;"",G899,"")</f>
        <v>43563</v>
      </c>
      <c r="I899" s="30" t="s">
        <v>186</v>
      </c>
      <c r="J899" s="9" t="s">
        <v>26</v>
      </c>
      <c r="K899" s="9" t="s">
        <v>36</v>
      </c>
      <c r="L899" s="9" t="s">
        <v>30</v>
      </c>
      <c r="M899" s="9"/>
      <c r="N899" s="9" t="s">
        <v>364</v>
      </c>
      <c r="O899" s="17">
        <v>69</v>
      </c>
      <c r="P899" s="27"/>
    </row>
    <row r="900" spans="1:16" ht="24.95" customHeight="1" x14ac:dyDescent="0.25">
      <c r="A900" s="13" t="s">
        <v>38</v>
      </c>
      <c r="B900" s="41"/>
      <c r="C900" s="19" t="s">
        <v>8</v>
      </c>
      <c r="D900" s="8" t="s">
        <v>432</v>
      </c>
      <c r="E900" s="8">
        <f>VLOOKUP(F900,'Données Registre P-38'!$A$2:$B$19,2,0)</f>
        <v>3</v>
      </c>
      <c r="F900" s="9" t="s">
        <v>22</v>
      </c>
      <c r="G900" s="10">
        <v>43553</v>
      </c>
      <c r="H900" s="38">
        <f>IF(G900&lt;&gt;"",G900,"")</f>
        <v>43553</v>
      </c>
      <c r="I900" s="30" t="s">
        <v>433</v>
      </c>
      <c r="J900" s="9" t="s">
        <v>26</v>
      </c>
      <c r="K900" s="9" t="s">
        <v>36</v>
      </c>
      <c r="L900" s="9" t="s">
        <v>30</v>
      </c>
      <c r="M900" s="9"/>
      <c r="N900" s="9" t="s">
        <v>42</v>
      </c>
      <c r="O900" s="17">
        <v>46</v>
      </c>
      <c r="P900" s="27"/>
    </row>
    <row r="901" spans="1:16" ht="24.95" customHeight="1" x14ac:dyDescent="0.25">
      <c r="A901" s="13" t="s">
        <v>38</v>
      </c>
      <c r="B901" s="41"/>
      <c r="C901" s="19" t="s">
        <v>8</v>
      </c>
      <c r="D901" s="8" t="s">
        <v>437</v>
      </c>
      <c r="E901" s="8">
        <f>VLOOKUP(F901,'Données Registre P-38'!$A$2:$B$19,2,0)</f>
        <v>3</v>
      </c>
      <c r="F901" s="9" t="s">
        <v>22</v>
      </c>
      <c r="G901" s="10">
        <v>43553</v>
      </c>
      <c r="H901" s="38">
        <f>IF(G901&lt;&gt;"",G901,"")</f>
        <v>43553</v>
      </c>
      <c r="I901" s="30" t="s">
        <v>215</v>
      </c>
      <c r="J901" s="9" t="s">
        <v>28</v>
      </c>
      <c r="K901" s="9" t="s">
        <v>32</v>
      </c>
      <c r="L901" s="9" t="s">
        <v>30</v>
      </c>
      <c r="M901" s="9"/>
      <c r="N901" s="9" t="s">
        <v>41</v>
      </c>
      <c r="O901" s="17">
        <v>17</v>
      </c>
      <c r="P901" s="27"/>
    </row>
    <row r="902" spans="1:16" ht="24.95" customHeight="1" x14ac:dyDescent="0.25">
      <c r="A902" s="13" t="s">
        <v>38</v>
      </c>
      <c r="B902" s="41"/>
      <c r="C902" s="19" t="s">
        <v>8</v>
      </c>
      <c r="D902" s="8" t="s">
        <v>310</v>
      </c>
      <c r="E902" s="8">
        <f>VLOOKUP(F902,'Données Registre P-38'!$A$2:$B$19,2,0)</f>
        <v>3</v>
      </c>
      <c r="F902" s="9" t="s">
        <v>22</v>
      </c>
      <c r="G902" s="10">
        <v>43541</v>
      </c>
      <c r="H902" s="38">
        <f>IF(G902&lt;&gt;"",G902,"")</f>
        <v>43541</v>
      </c>
      <c r="I902" s="30" t="s">
        <v>311</v>
      </c>
      <c r="J902" s="9" t="s">
        <v>112</v>
      </c>
      <c r="K902" s="9" t="s">
        <v>36</v>
      </c>
      <c r="L902" s="9" t="s">
        <v>30</v>
      </c>
      <c r="M902" s="9"/>
      <c r="N902" s="9" t="s">
        <v>42</v>
      </c>
      <c r="O902" s="17">
        <v>26</v>
      </c>
      <c r="P902" s="27"/>
    </row>
    <row r="903" spans="1:16" ht="24.95" customHeight="1" x14ac:dyDescent="0.25">
      <c r="A903" s="13" t="s">
        <v>38</v>
      </c>
      <c r="B903" s="41"/>
      <c r="C903" s="19" t="s">
        <v>8</v>
      </c>
      <c r="D903" s="8" t="s">
        <v>201</v>
      </c>
      <c r="E903" s="8">
        <f>VLOOKUP(F903,'Données Registre P-38'!$A$2:$B$19,2,0)</f>
        <v>3</v>
      </c>
      <c r="F903" s="9" t="s">
        <v>22</v>
      </c>
      <c r="G903" s="10">
        <v>43517</v>
      </c>
      <c r="H903" s="38">
        <f>IF(G903&lt;&gt;"",G903,"")</f>
        <v>43517</v>
      </c>
      <c r="I903" s="30" t="s">
        <v>202</v>
      </c>
      <c r="J903" s="9"/>
      <c r="K903" s="9"/>
      <c r="L903" s="9" t="s">
        <v>29</v>
      </c>
      <c r="M903" s="9">
        <v>105</v>
      </c>
      <c r="N903" s="9" t="s">
        <v>41</v>
      </c>
      <c r="O903" s="17">
        <v>39</v>
      </c>
      <c r="P903" s="27"/>
    </row>
    <row r="904" spans="1:16" ht="24.95" customHeight="1" x14ac:dyDescent="0.25">
      <c r="A904" s="13" t="s">
        <v>38</v>
      </c>
      <c r="B904" s="41"/>
      <c r="C904" s="19" t="s">
        <v>8</v>
      </c>
      <c r="D904" s="8" t="s">
        <v>86</v>
      </c>
      <c r="E904" s="8">
        <f>VLOOKUP(F904,'Données Registre P-38'!$A$2:$B$19,2,0)</f>
        <v>3</v>
      </c>
      <c r="F904" s="9" t="s">
        <v>22</v>
      </c>
      <c r="G904" s="10">
        <v>43477</v>
      </c>
      <c r="H904" s="38">
        <f>IF(G904&lt;&gt;"",G904,"")</f>
        <v>43477</v>
      </c>
      <c r="I904" s="30" t="s">
        <v>87</v>
      </c>
      <c r="J904" s="9" t="s">
        <v>26</v>
      </c>
      <c r="K904" s="9" t="s">
        <v>35</v>
      </c>
      <c r="L904" s="9" t="s">
        <v>29</v>
      </c>
      <c r="M904" s="9" t="s">
        <v>88</v>
      </c>
      <c r="N904" s="9" t="s">
        <v>42</v>
      </c>
      <c r="O904" s="17">
        <v>58</v>
      </c>
      <c r="P904" s="27"/>
    </row>
    <row r="905" spans="1:16" ht="24.95" customHeight="1" x14ac:dyDescent="0.25">
      <c r="A905" s="13" t="s">
        <v>38</v>
      </c>
      <c r="B905" s="41"/>
      <c r="C905" s="19" t="s">
        <v>8</v>
      </c>
      <c r="D905" s="8" t="s">
        <v>63</v>
      </c>
      <c r="E905" s="8">
        <f>VLOOKUP(F905,'Données Registre P-38'!$A$2:$B$19,2,0)</f>
        <v>3</v>
      </c>
      <c r="F905" s="9" t="s">
        <v>22</v>
      </c>
      <c r="G905" s="10">
        <v>43470</v>
      </c>
      <c r="H905" s="38">
        <f>IF(G905&lt;&gt;"",G905,"")</f>
        <v>43470</v>
      </c>
      <c r="I905" s="30" t="s">
        <v>64</v>
      </c>
      <c r="J905" s="9" t="s">
        <v>26</v>
      </c>
      <c r="K905" s="9" t="s">
        <v>36</v>
      </c>
      <c r="L905" s="9" t="s">
        <v>30</v>
      </c>
      <c r="M905" s="9"/>
      <c r="N905" s="9" t="s">
        <v>41</v>
      </c>
      <c r="O905" s="17">
        <v>55</v>
      </c>
      <c r="P905" s="27"/>
    </row>
    <row r="906" spans="1:16" ht="24.95" customHeight="1" x14ac:dyDescent="0.25">
      <c r="A906" s="13" t="s">
        <v>38</v>
      </c>
      <c r="B906" s="41"/>
      <c r="C906" s="19" t="s">
        <v>8</v>
      </c>
      <c r="D906" s="8" t="s">
        <v>54</v>
      </c>
      <c r="E906" s="8">
        <f>VLOOKUP(F906,'Données Registre P-38'!$A$2:$B$19,2,0)</f>
        <v>3</v>
      </c>
      <c r="F906" s="9" t="s">
        <v>22</v>
      </c>
      <c r="G906" s="10">
        <v>43467</v>
      </c>
      <c r="H906" s="38">
        <f>IF(G906&lt;&gt;"",G906,"")</f>
        <v>43467</v>
      </c>
      <c r="I906" s="30" t="s">
        <v>55</v>
      </c>
      <c r="J906" s="9" t="s">
        <v>26</v>
      </c>
      <c r="K906" s="9" t="s">
        <v>36</v>
      </c>
      <c r="L906" s="9" t="s">
        <v>30</v>
      </c>
      <c r="M906" s="9"/>
      <c r="N906" s="9" t="s">
        <v>41</v>
      </c>
      <c r="O906" s="17">
        <v>18</v>
      </c>
      <c r="P906" s="27"/>
    </row>
    <row r="907" spans="1:16" ht="24.95" customHeight="1" x14ac:dyDescent="0.25">
      <c r="A907" s="13" t="s">
        <v>38</v>
      </c>
      <c r="B907" s="41"/>
      <c r="C907" s="19" t="s">
        <v>8</v>
      </c>
      <c r="D907" s="8" t="s">
        <v>1419</v>
      </c>
      <c r="E907" s="8">
        <f>VLOOKUP(F907,'Données Registre P-38'!$A$2:$B$19,2,0)</f>
        <v>3</v>
      </c>
      <c r="F907" s="9" t="s">
        <v>25</v>
      </c>
      <c r="G907" s="10">
        <v>43799</v>
      </c>
      <c r="H907" s="38">
        <f>IF(G907&lt;&gt;"",G907,"")</f>
        <v>43799</v>
      </c>
      <c r="I907" s="30" t="s">
        <v>1420</v>
      </c>
      <c r="J907" s="9" t="s">
        <v>26</v>
      </c>
      <c r="K907" s="9" t="s">
        <v>36</v>
      </c>
      <c r="L907" s="9" t="s">
        <v>30</v>
      </c>
      <c r="M907" s="9"/>
      <c r="N907" s="9" t="s">
        <v>41</v>
      </c>
      <c r="O907" s="17">
        <v>46</v>
      </c>
      <c r="P907" s="27"/>
    </row>
    <row r="908" spans="1:16" ht="24.95" customHeight="1" x14ac:dyDescent="0.25">
      <c r="A908" s="13" t="s">
        <v>38</v>
      </c>
      <c r="B908" s="41"/>
      <c r="C908" s="19" t="s">
        <v>8</v>
      </c>
      <c r="D908" s="8" t="s">
        <v>1408</v>
      </c>
      <c r="E908" s="8">
        <f>VLOOKUP(F908,'Données Registre P-38'!$A$2:$B$19,2,0)</f>
        <v>3</v>
      </c>
      <c r="F908" s="9" t="s">
        <v>25</v>
      </c>
      <c r="G908" s="10">
        <v>43797</v>
      </c>
      <c r="H908" s="38">
        <f>IF(G908&lt;&gt;"",G908,"")</f>
        <v>43797</v>
      </c>
      <c r="I908" s="30" t="s">
        <v>1409</v>
      </c>
      <c r="J908" s="9" t="s">
        <v>26</v>
      </c>
      <c r="K908" s="9" t="s">
        <v>36</v>
      </c>
      <c r="L908" s="9" t="s">
        <v>30</v>
      </c>
      <c r="M908" s="9"/>
      <c r="N908" s="9" t="s">
        <v>41</v>
      </c>
      <c r="O908" s="17">
        <v>29</v>
      </c>
      <c r="P908" s="27"/>
    </row>
    <row r="909" spans="1:16" ht="24.95" customHeight="1" x14ac:dyDescent="0.25">
      <c r="A909" s="13" t="s">
        <v>38</v>
      </c>
      <c r="B909" s="41"/>
      <c r="C909" s="19" t="s">
        <v>8</v>
      </c>
      <c r="D909" s="8" t="s">
        <v>1401</v>
      </c>
      <c r="E909" s="8">
        <f>VLOOKUP(F909,'Données Registre P-38'!$A$2:$B$19,2,0)</f>
        <v>3</v>
      </c>
      <c r="F909" s="9" t="s">
        <v>25</v>
      </c>
      <c r="G909" s="10">
        <v>43796</v>
      </c>
      <c r="H909" s="38">
        <f>IF(G909&lt;&gt;"",G909,"")</f>
        <v>43796</v>
      </c>
      <c r="I909" s="30" t="s">
        <v>1402</v>
      </c>
      <c r="J909" s="9"/>
      <c r="K909" s="9" t="s">
        <v>32</v>
      </c>
      <c r="L909" s="9" t="s">
        <v>29</v>
      </c>
      <c r="M909" s="9">
        <v>48</v>
      </c>
      <c r="N909" s="9" t="s">
        <v>42</v>
      </c>
      <c r="O909" s="17">
        <v>42</v>
      </c>
      <c r="P909" s="27"/>
    </row>
    <row r="910" spans="1:16" ht="24.95" customHeight="1" x14ac:dyDescent="0.25">
      <c r="A910" s="13" t="s">
        <v>38</v>
      </c>
      <c r="B910" s="41"/>
      <c r="C910" s="19" t="s">
        <v>8</v>
      </c>
      <c r="D910" s="8" t="s">
        <v>1371</v>
      </c>
      <c r="E910" s="8">
        <f>VLOOKUP(F910,'Données Registre P-38'!$A$2:$B$19,2,0)</f>
        <v>3</v>
      </c>
      <c r="F910" s="9" t="s">
        <v>25</v>
      </c>
      <c r="G910" s="10">
        <v>43789</v>
      </c>
      <c r="H910" s="38">
        <f>IF(G910&lt;&gt;"",G910,"")</f>
        <v>43789</v>
      </c>
      <c r="I910" s="30" t="s">
        <v>1372</v>
      </c>
      <c r="J910" s="9" t="s">
        <v>112</v>
      </c>
      <c r="K910" s="9" t="s">
        <v>35</v>
      </c>
      <c r="L910" s="9" t="s">
        <v>30</v>
      </c>
      <c r="M910" s="9"/>
      <c r="N910" s="9" t="s">
        <v>42</v>
      </c>
      <c r="O910" s="17">
        <v>47</v>
      </c>
      <c r="P910" s="27"/>
    </row>
    <row r="911" spans="1:16" ht="24.95" customHeight="1" x14ac:dyDescent="0.25">
      <c r="A911" s="13" t="s">
        <v>38</v>
      </c>
      <c r="B911" s="41"/>
      <c r="C911" s="19" t="s">
        <v>8</v>
      </c>
      <c r="D911" s="8" t="s">
        <v>1298</v>
      </c>
      <c r="E911" s="8">
        <f>VLOOKUP(F911,'Données Registre P-38'!$A$2:$B$19,2,0)</f>
        <v>3</v>
      </c>
      <c r="F911" s="9" t="s">
        <v>25</v>
      </c>
      <c r="G911" s="10">
        <v>43765</v>
      </c>
      <c r="H911" s="38">
        <f>IF(G911&lt;&gt;"",G911,"")</f>
        <v>43765</v>
      </c>
      <c r="I911" s="30" t="s">
        <v>366</v>
      </c>
      <c r="J911" s="9" t="s">
        <v>26</v>
      </c>
      <c r="K911" s="9" t="s">
        <v>35</v>
      </c>
      <c r="L911" s="9" t="s">
        <v>30</v>
      </c>
      <c r="M911" s="9"/>
      <c r="N911" s="9" t="s">
        <v>42</v>
      </c>
      <c r="O911" s="17">
        <v>37</v>
      </c>
      <c r="P911" s="27"/>
    </row>
    <row r="912" spans="1:16" ht="24.95" customHeight="1" x14ac:dyDescent="0.25">
      <c r="A912" s="13" t="s">
        <v>38</v>
      </c>
      <c r="B912" s="41"/>
      <c r="C912" s="19" t="s">
        <v>8</v>
      </c>
      <c r="D912" s="8" t="s">
        <v>832</v>
      </c>
      <c r="E912" s="8">
        <f>VLOOKUP(F912,'Données Registre P-38'!$A$2:$B$19,2,0)</f>
        <v>3</v>
      </c>
      <c r="F912" s="9" t="s">
        <v>25</v>
      </c>
      <c r="G912" s="10">
        <v>43654</v>
      </c>
      <c r="H912" s="38">
        <f>IF(G912&lt;&gt;"",G912,"")</f>
        <v>43654</v>
      </c>
      <c r="I912" s="30" t="s">
        <v>833</v>
      </c>
      <c r="J912" s="9"/>
      <c r="K912" s="9" t="s">
        <v>44</v>
      </c>
      <c r="L912" s="9" t="s">
        <v>29</v>
      </c>
      <c r="M912" s="9"/>
      <c r="N912" s="9" t="s">
        <v>41</v>
      </c>
      <c r="O912" s="17">
        <v>16</v>
      </c>
      <c r="P912" s="27"/>
    </row>
    <row r="913" spans="1:16" ht="24.95" customHeight="1" x14ac:dyDescent="0.25">
      <c r="A913" s="13" t="s">
        <v>38</v>
      </c>
      <c r="B913" s="41"/>
      <c r="C913" s="19" t="s">
        <v>8</v>
      </c>
      <c r="D913" s="8" t="s">
        <v>804</v>
      </c>
      <c r="E913" s="8">
        <f>VLOOKUP(F913,'Données Registre P-38'!$A$2:$B$19,2,0)</f>
        <v>3</v>
      </c>
      <c r="F913" s="9" t="s">
        <v>25</v>
      </c>
      <c r="G913" s="10">
        <v>43648</v>
      </c>
      <c r="H913" s="38">
        <f>IF(G913&lt;&gt;"",G913,"")</f>
        <v>43648</v>
      </c>
      <c r="I913" s="30" t="s">
        <v>219</v>
      </c>
      <c r="J913" s="9" t="s">
        <v>26</v>
      </c>
      <c r="K913" s="9" t="s">
        <v>37</v>
      </c>
      <c r="L913" s="9" t="s">
        <v>30</v>
      </c>
      <c r="M913" s="9"/>
      <c r="N913" s="9" t="s">
        <v>42</v>
      </c>
      <c r="O913" s="17">
        <v>43</v>
      </c>
      <c r="P913" s="27"/>
    </row>
    <row r="914" spans="1:16" ht="24.95" customHeight="1" x14ac:dyDescent="0.25">
      <c r="A914" s="13" t="s">
        <v>38</v>
      </c>
      <c r="B914" s="41"/>
      <c r="C914" s="19" t="s">
        <v>8</v>
      </c>
      <c r="D914" s="8" t="s">
        <v>624</v>
      </c>
      <c r="E914" s="8">
        <f>VLOOKUP(F914,'Données Registre P-38'!$A$2:$B$19,2,0)</f>
        <v>3</v>
      </c>
      <c r="F914" s="9" t="s">
        <v>25</v>
      </c>
      <c r="G914" s="10">
        <v>43606</v>
      </c>
      <c r="H914" s="38">
        <f>IF(G914&lt;&gt;"",G914,"")</f>
        <v>43606</v>
      </c>
      <c r="I914" s="30" t="s">
        <v>267</v>
      </c>
      <c r="J914" s="9" t="s">
        <v>112</v>
      </c>
      <c r="K914" s="9" t="s">
        <v>32</v>
      </c>
      <c r="L914" s="9" t="s">
        <v>29</v>
      </c>
      <c r="M914" s="9">
        <v>33</v>
      </c>
      <c r="N914" s="9" t="s">
        <v>41</v>
      </c>
      <c r="O914" s="17">
        <v>17</v>
      </c>
      <c r="P914" s="27"/>
    </row>
    <row r="915" spans="1:16" ht="24.95" customHeight="1" x14ac:dyDescent="0.25">
      <c r="A915" s="13" t="s">
        <v>38</v>
      </c>
      <c r="B915" s="41"/>
      <c r="C915" s="19" t="s">
        <v>8</v>
      </c>
      <c r="D915" s="8" t="s">
        <v>608</v>
      </c>
      <c r="E915" s="8">
        <f>VLOOKUP(F915,'Données Registre P-38'!$A$2:$B$19,2,0)</f>
        <v>3</v>
      </c>
      <c r="F915" s="9" t="s">
        <v>25</v>
      </c>
      <c r="G915" s="10">
        <v>43603</v>
      </c>
      <c r="H915" s="38">
        <f>IF(G915&lt;&gt;"",G915,"")</f>
        <v>43603</v>
      </c>
      <c r="I915" s="30" t="s">
        <v>94</v>
      </c>
      <c r="J915" s="9" t="s">
        <v>28</v>
      </c>
      <c r="K915" s="9" t="s">
        <v>36</v>
      </c>
      <c r="L915" s="9" t="s">
        <v>30</v>
      </c>
      <c r="M915" s="9"/>
      <c r="N915" s="9" t="s">
        <v>41</v>
      </c>
      <c r="O915" s="17">
        <v>17</v>
      </c>
      <c r="P915" s="27"/>
    </row>
    <row r="916" spans="1:16" ht="24.95" customHeight="1" x14ac:dyDescent="0.25">
      <c r="A916" s="13" t="s">
        <v>38</v>
      </c>
      <c r="B916" s="41"/>
      <c r="C916" s="19" t="s">
        <v>8</v>
      </c>
      <c r="D916" s="8" t="s">
        <v>563</v>
      </c>
      <c r="E916" s="8">
        <f>VLOOKUP(F916,'Données Registre P-38'!$A$2:$B$19,2,0)</f>
        <v>3</v>
      </c>
      <c r="F916" s="9" t="s">
        <v>25</v>
      </c>
      <c r="G916" s="10">
        <v>43594</v>
      </c>
      <c r="H916" s="38">
        <f>IF(G916&lt;&gt;"",G916,"")</f>
        <v>43594</v>
      </c>
      <c r="I916" s="30" t="s">
        <v>94</v>
      </c>
      <c r="J916" s="9" t="s">
        <v>26</v>
      </c>
      <c r="K916" s="9" t="s">
        <v>36</v>
      </c>
      <c r="L916" s="9" t="s">
        <v>29</v>
      </c>
      <c r="M916" s="9"/>
      <c r="N916" s="9" t="s">
        <v>41</v>
      </c>
      <c r="O916" s="17">
        <v>35</v>
      </c>
      <c r="P916" s="27"/>
    </row>
    <row r="917" spans="1:16" ht="24.95" customHeight="1" x14ac:dyDescent="0.25">
      <c r="A917" s="13" t="s">
        <v>38</v>
      </c>
      <c r="B917" s="41"/>
      <c r="C917" s="19" t="s">
        <v>8</v>
      </c>
      <c r="D917" s="8" t="s">
        <v>510</v>
      </c>
      <c r="E917" s="8">
        <f>VLOOKUP(F917,'Données Registre P-38'!$A$2:$B$19,2,0)</f>
        <v>3</v>
      </c>
      <c r="F917" s="9" t="s">
        <v>25</v>
      </c>
      <c r="G917" s="10">
        <v>43581</v>
      </c>
      <c r="H917" s="38">
        <f>IF(G917&lt;&gt;"",G917,"")</f>
        <v>43581</v>
      </c>
      <c r="I917" s="30" t="s">
        <v>252</v>
      </c>
      <c r="J917" s="9"/>
      <c r="K917" s="9" t="s">
        <v>44</v>
      </c>
      <c r="L917" s="9" t="s">
        <v>29</v>
      </c>
      <c r="M917" s="9">
        <v>41</v>
      </c>
      <c r="N917" s="9" t="s">
        <v>42</v>
      </c>
      <c r="O917" s="17">
        <v>44</v>
      </c>
      <c r="P917" s="27"/>
    </row>
    <row r="918" spans="1:16" ht="24.95" customHeight="1" x14ac:dyDescent="0.25">
      <c r="A918" s="13" t="s">
        <v>38</v>
      </c>
      <c r="B918" s="41"/>
      <c r="C918" s="19" t="s">
        <v>8</v>
      </c>
      <c r="D918" s="8" t="s">
        <v>492</v>
      </c>
      <c r="E918" s="8">
        <f>VLOOKUP(F918,'Données Registre P-38'!$A$2:$B$19,2,0)</f>
        <v>3</v>
      </c>
      <c r="F918" s="9" t="s">
        <v>25</v>
      </c>
      <c r="G918" s="10">
        <v>43576</v>
      </c>
      <c r="H918" s="38">
        <f>IF(G918&lt;&gt;"",G918,"")</f>
        <v>43576</v>
      </c>
      <c r="I918" s="30" t="s">
        <v>493</v>
      </c>
      <c r="J918" s="9" t="s">
        <v>26</v>
      </c>
      <c r="K918" s="9" t="s">
        <v>35</v>
      </c>
      <c r="L918" s="9" t="s">
        <v>30</v>
      </c>
      <c r="M918" s="9"/>
      <c r="N918" s="9" t="s">
        <v>42</v>
      </c>
      <c r="O918" s="17">
        <v>27</v>
      </c>
      <c r="P918" s="27"/>
    </row>
    <row r="919" spans="1:16" ht="24.95" customHeight="1" x14ac:dyDescent="0.25">
      <c r="A919" s="13" t="s">
        <v>38</v>
      </c>
      <c r="B919" s="41"/>
      <c r="C919" s="19" t="s">
        <v>8</v>
      </c>
      <c r="D919" s="8" t="s">
        <v>466</v>
      </c>
      <c r="E919" s="8">
        <f>VLOOKUP(F919,'Données Registre P-38'!$A$2:$B$19,2,0)</f>
        <v>3</v>
      </c>
      <c r="F919" s="9" t="s">
        <v>25</v>
      </c>
      <c r="G919" s="10">
        <v>43572</v>
      </c>
      <c r="H919" s="38">
        <f>IF(G919&lt;&gt;"",G919,"")</f>
        <v>43572</v>
      </c>
      <c r="I919" s="30" t="s">
        <v>467</v>
      </c>
      <c r="J919" s="9" t="s">
        <v>26</v>
      </c>
      <c r="K919" s="9" t="s">
        <v>36</v>
      </c>
      <c r="L919" s="9" t="s">
        <v>30</v>
      </c>
      <c r="M919" s="9"/>
      <c r="N919" s="9" t="s">
        <v>42</v>
      </c>
      <c r="O919" s="17">
        <v>58</v>
      </c>
      <c r="P919" s="27"/>
    </row>
    <row r="920" spans="1:16" ht="24.95" customHeight="1" x14ac:dyDescent="0.25">
      <c r="A920" s="13" t="s">
        <v>38</v>
      </c>
      <c r="B920" s="41"/>
      <c r="C920" s="19" t="s">
        <v>8</v>
      </c>
      <c r="D920" s="8" t="s">
        <v>223</v>
      </c>
      <c r="E920" s="8">
        <f>VLOOKUP(F920,'Données Registre P-38'!$A$2:$B$19,2,0)</f>
        <v>3</v>
      </c>
      <c r="F920" s="9" t="s">
        <v>25</v>
      </c>
      <c r="G920" s="10">
        <v>43512</v>
      </c>
      <c r="H920" s="38">
        <f>IF(G920&lt;&gt;"",G920,"")</f>
        <v>43512</v>
      </c>
      <c r="I920" s="30" t="s">
        <v>224</v>
      </c>
      <c r="J920" s="9" t="s">
        <v>28</v>
      </c>
      <c r="K920" s="9" t="s">
        <v>36</v>
      </c>
      <c r="L920" s="9" t="s">
        <v>30</v>
      </c>
      <c r="M920" s="9"/>
      <c r="N920" s="9" t="s">
        <v>41</v>
      </c>
      <c r="O920" s="17">
        <v>18</v>
      </c>
      <c r="P920" s="27"/>
    </row>
    <row r="921" spans="1:16" ht="24.95" customHeight="1" x14ac:dyDescent="0.25">
      <c r="A921" s="13" t="s">
        <v>38</v>
      </c>
      <c r="B921" s="41"/>
      <c r="C921" s="19" t="s">
        <v>8</v>
      </c>
      <c r="D921" s="8" t="s">
        <v>153</v>
      </c>
      <c r="E921" s="8">
        <f>VLOOKUP(F921,'Données Registre P-38'!$A$2:$B$19,2,0)</f>
        <v>3</v>
      </c>
      <c r="F921" s="9" t="s">
        <v>25</v>
      </c>
      <c r="G921" s="10">
        <v>43495</v>
      </c>
      <c r="H921" s="38">
        <f>IF(G921&lt;&gt;"",G921,"")</f>
        <v>43495</v>
      </c>
      <c r="I921" s="30" t="s">
        <v>154</v>
      </c>
      <c r="J921" s="9"/>
      <c r="K921" s="9" t="s">
        <v>44</v>
      </c>
      <c r="L921" s="9" t="s">
        <v>29</v>
      </c>
      <c r="M921" s="9">
        <v>104</v>
      </c>
      <c r="N921" s="9" t="s">
        <v>42</v>
      </c>
      <c r="O921" s="17">
        <v>23</v>
      </c>
      <c r="P921" s="27"/>
    </row>
    <row r="922" spans="1:16" ht="24.95" customHeight="1" x14ac:dyDescent="0.25">
      <c r="A922" s="13" t="s">
        <v>38</v>
      </c>
      <c r="B922" s="41"/>
      <c r="C922" s="19" t="s">
        <v>8</v>
      </c>
      <c r="D922" s="8" t="s">
        <v>586</v>
      </c>
      <c r="E922" s="8" t="e">
        <f>VLOOKUP(F922,'Données Registre P-38'!$A$2:$B$19,2,0)</f>
        <v>#N/A</v>
      </c>
      <c r="F922" s="9"/>
      <c r="G922" s="10">
        <v>43598</v>
      </c>
      <c r="H922" s="38">
        <f>IF(G922&lt;&gt;"",G922,"")</f>
        <v>43598</v>
      </c>
      <c r="I922" s="30" t="s">
        <v>587</v>
      </c>
      <c r="J922" s="9" t="s">
        <v>26</v>
      </c>
      <c r="K922" s="9" t="s">
        <v>34</v>
      </c>
      <c r="L922" s="9" t="s">
        <v>29</v>
      </c>
      <c r="M922" s="9">
        <v>22</v>
      </c>
      <c r="N922" s="9" t="s">
        <v>41</v>
      </c>
      <c r="O922" s="17">
        <v>47</v>
      </c>
      <c r="P922" s="27"/>
    </row>
    <row r="923" spans="1:16" ht="24.95" customHeight="1" x14ac:dyDescent="0.25">
      <c r="A923" s="13" t="s">
        <v>38</v>
      </c>
      <c r="B923" s="41"/>
      <c r="C923" s="19" t="s">
        <v>8</v>
      </c>
      <c r="D923" s="8" t="s">
        <v>238</v>
      </c>
      <c r="E923" s="8" t="e">
        <f>VLOOKUP(F923,'Données Registre P-38'!$A$2:$B$19,2,0)</f>
        <v>#N/A</v>
      </c>
      <c r="F923" s="9"/>
      <c r="G923" s="10">
        <v>43528</v>
      </c>
      <c r="H923" s="38">
        <f>IF(G923&lt;&gt;"",G923,"")</f>
        <v>43528</v>
      </c>
      <c r="I923" s="30" t="s">
        <v>239</v>
      </c>
      <c r="J923" s="9"/>
      <c r="K923" s="9"/>
      <c r="L923" s="9" t="s">
        <v>29</v>
      </c>
      <c r="M923" s="9">
        <v>75</v>
      </c>
      <c r="N923" s="9" t="s">
        <v>41</v>
      </c>
      <c r="O923" s="17">
        <v>21</v>
      </c>
      <c r="P923" s="27"/>
    </row>
    <row r="924" spans="1:16" ht="24.95" customHeight="1" x14ac:dyDescent="0.25">
      <c r="A924" s="13" t="s">
        <v>38</v>
      </c>
      <c r="B924" s="41"/>
      <c r="C924" s="19" t="s">
        <v>8</v>
      </c>
      <c r="D924" s="8" t="s">
        <v>205</v>
      </c>
      <c r="E924" s="8" t="e">
        <f>VLOOKUP(F924,'Données Registre P-38'!$A$2:$B$19,2,0)</f>
        <v>#N/A</v>
      </c>
      <c r="F924" s="9"/>
      <c r="G924" s="10">
        <v>43521</v>
      </c>
      <c r="H924" s="38">
        <f>IF(G924&lt;&gt;"",G924,"")</f>
        <v>43521</v>
      </c>
      <c r="I924" s="30" t="s">
        <v>152</v>
      </c>
      <c r="J924" s="9" t="s">
        <v>112</v>
      </c>
      <c r="K924" s="9" t="s">
        <v>36</v>
      </c>
      <c r="L924" s="9" t="s">
        <v>30</v>
      </c>
      <c r="M924" s="9"/>
      <c r="N924" s="9" t="s">
        <v>41</v>
      </c>
      <c r="O924" s="17">
        <v>49</v>
      </c>
      <c r="P924" s="27"/>
    </row>
    <row r="925" spans="1:16" ht="24.95" customHeight="1" x14ac:dyDescent="0.25">
      <c r="A925" s="13" t="s">
        <v>38</v>
      </c>
      <c r="B925" s="41"/>
      <c r="C925" s="19" t="s">
        <v>8</v>
      </c>
      <c r="D925" s="8" t="s">
        <v>206</v>
      </c>
      <c r="E925" s="8" t="e">
        <f>VLOOKUP(F925,'Données Registre P-38'!$A$2:$B$19,2,0)</f>
        <v>#N/A</v>
      </c>
      <c r="F925" s="9"/>
      <c r="G925" s="10">
        <v>43520</v>
      </c>
      <c r="H925" s="38">
        <f>IF(G925&lt;&gt;"",G925,"")</f>
        <v>43520</v>
      </c>
      <c r="I925" s="30"/>
      <c r="J925" s="9" t="s">
        <v>26</v>
      </c>
      <c r="K925" s="9"/>
      <c r="L925" s="9"/>
      <c r="M925" s="9"/>
      <c r="N925" s="9" t="s">
        <v>41</v>
      </c>
      <c r="O925" s="17">
        <v>23</v>
      </c>
      <c r="P925" s="27"/>
    </row>
    <row r="926" spans="1:16" ht="24.95" customHeight="1" x14ac:dyDescent="0.25">
      <c r="A926" s="13" t="s">
        <v>38</v>
      </c>
      <c r="B926" s="41"/>
      <c r="C926" s="19" t="s">
        <v>8</v>
      </c>
      <c r="D926" s="8" t="s">
        <v>123</v>
      </c>
      <c r="E926" s="8" t="e">
        <f>VLOOKUP(F926,'Données Registre P-38'!$A$2:$B$19,2,0)</f>
        <v>#N/A</v>
      </c>
      <c r="F926" s="9"/>
      <c r="G926" s="10">
        <v>43484</v>
      </c>
      <c r="H926" s="38">
        <f>IF(G926&lt;&gt;"",G926,"")</f>
        <v>43484</v>
      </c>
      <c r="I926" s="30" t="s">
        <v>124</v>
      </c>
      <c r="J926" s="9" t="s">
        <v>112</v>
      </c>
      <c r="K926" s="9" t="s">
        <v>36</v>
      </c>
      <c r="L926" s="9" t="s">
        <v>30</v>
      </c>
      <c r="M926" s="9"/>
      <c r="N926" s="9" t="s">
        <v>41</v>
      </c>
      <c r="O926" s="17">
        <v>19</v>
      </c>
      <c r="P926" s="27"/>
    </row>
    <row r="927" spans="1:16" ht="24.95" customHeight="1" x14ac:dyDescent="0.25">
      <c r="A927" s="13" t="s">
        <v>38</v>
      </c>
      <c r="B927" s="41"/>
      <c r="C927" s="19" t="s">
        <v>8</v>
      </c>
      <c r="D927" s="8"/>
      <c r="E927" s="8" t="e">
        <f>VLOOKUP(F927,'Données Registre P-38'!$A$2:$B$19,2,0)</f>
        <v>#N/A</v>
      </c>
      <c r="F927" s="9"/>
      <c r="G927" s="10"/>
      <c r="H927" s="38" t="str">
        <f>IF(G927&lt;&gt;"",G927,"")</f>
        <v/>
      </c>
      <c r="I927" s="30"/>
      <c r="J927" s="9"/>
      <c r="K927" s="9"/>
      <c r="L927" s="9"/>
      <c r="M927" s="9"/>
      <c r="N927" s="9"/>
      <c r="O927" s="17"/>
      <c r="P927" s="27"/>
    </row>
    <row r="928" spans="1:16" ht="24.95" customHeight="1" x14ac:dyDescent="0.25">
      <c r="A928" s="13" t="s">
        <v>38</v>
      </c>
      <c r="B928" s="41"/>
      <c r="C928" s="19" t="s">
        <v>8</v>
      </c>
      <c r="D928" s="8"/>
      <c r="E928" s="8" t="e">
        <f>VLOOKUP(F928,'Données Registre P-38'!$A$2:$B$19,2,0)</f>
        <v>#N/A</v>
      </c>
      <c r="F928" s="9"/>
      <c r="G928" s="10"/>
      <c r="H928" s="38" t="str">
        <f>IF(G928&lt;&gt;"",G928,"")</f>
        <v/>
      </c>
      <c r="I928" s="30"/>
      <c r="J928" s="9"/>
      <c r="K928" s="9"/>
      <c r="L928" s="9"/>
      <c r="M928" s="9"/>
      <c r="N928" s="9"/>
      <c r="O928" s="17"/>
      <c r="P928" s="27"/>
    </row>
    <row r="929" spans="1:16" ht="24.95" customHeight="1" x14ac:dyDescent="0.25">
      <c r="A929" s="13" t="s">
        <v>38</v>
      </c>
      <c r="B929" s="41"/>
      <c r="C929" s="19" t="s">
        <v>8</v>
      </c>
      <c r="D929" s="8"/>
      <c r="E929" s="8" t="e">
        <f>VLOOKUP(F929,'Données Registre P-38'!$A$2:$B$19,2,0)</f>
        <v>#N/A</v>
      </c>
      <c r="F929" s="9"/>
      <c r="G929" s="10"/>
      <c r="H929" s="38" t="str">
        <f>IF(G929&lt;&gt;"",G929,"")</f>
        <v/>
      </c>
      <c r="I929" s="30"/>
      <c r="J929" s="9"/>
      <c r="K929" s="9"/>
      <c r="L929" s="9"/>
      <c r="M929" s="9"/>
      <c r="N929" s="9"/>
      <c r="O929" s="17"/>
      <c r="P929" s="27"/>
    </row>
    <row r="930" spans="1:16" ht="24.95" customHeight="1" x14ac:dyDescent="0.25">
      <c r="A930" s="13" t="s">
        <v>38</v>
      </c>
      <c r="B930" s="41"/>
      <c r="C930" s="19" t="s">
        <v>8</v>
      </c>
      <c r="D930" s="8"/>
      <c r="E930" s="8" t="e">
        <f>VLOOKUP(F930,'Données Registre P-38'!$A$2:$B$19,2,0)</f>
        <v>#N/A</v>
      </c>
      <c r="F930" s="9"/>
      <c r="G930" s="10"/>
      <c r="H930" s="38" t="str">
        <f>IF(G930&lt;&gt;"",G930,"")</f>
        <v/>
      </c>
      <c r="I930" s="30"/>
      <c r="J930" s="9"/>
      <c r="K930" s="9"/>
      <c r="L930" s="9"/>
      <c r="M930" s="9"/>
      <c r="N930" s="9"/>
      <c r="O930" s="17"/>
      <c r="P930" s="27"/>
    </row>
    <row r="931" spans="1:16" ht="24.95" customHeight="1" x14ac:dyDescent="0.25">
      <c r="A931" s="13" t="s">
        <v>38</v>
      </c>
      <c r="B931" s="41"/>
      <c r="C931" s="19" t="s">
        <v>8</v>
      </c>
      <c r="D931" s="8"/>
      <c r="E931" s="8" t="e">
        <f>VLOOKUP(F931,'Données Registre P-38'!$A$2:$B$19,2,0)</f>
        <v>#N/A</v>
      </c>
      <c r="F931" s="9"/>
      <c r="G931" s="10"/>
      <c r="H931" s="38" t="str">
        <f>IF(G931&lt;&gt;"",G931,"")</f>
        <v/>
      </c>
      <c r="I931" s="30"/>
      <c r="J931" s="9"/>
      <c r="K931" s="9"/>
      <c r="L931" s="9"/>
      <c r="M931" s="9"/>
      <c r="N931" s="9"/>
      <c r="O931" s="17"/>
      <c r="P931" s="27"/>
    </row>
    <row r="932" spans="1:16" ht="24.95" customHeight="1" x14ac:dyDescent="0.25">
      <c r="A932" s="13" t="s">
        <v>38</v>
      </c>
      <c r="B932" s="41"/>
      <c r="C932" s="19" t="s">
        <v>8</v>
      </c>
      <c r="D932" s="8"/>
      <c r="E932" s="8" t="e">
        <f>VLOOKUP(F932,'Données Registre P-38'!$A$2:$B$19,2,0)</f>
        <v>#N/A</v>
      </c>
      <c r="F932" s="9"/>
      <c r="G932" s="10"/>
      <c r="H932" s="38" t="str">
        <f>IF(G932&lt;&gt;"",G932,"")</f>
        <v/>
      </c>
      <c r="I932" s="30"/>
      <c r="J932" s="9"/>
      <c r="K932" s="9"/>
      <c r="L932" s="9"/>
      <c r="M932" s="9"/>
      <c r="N932" s="9"/>
      <c r="O932" s="17"/>
      <c r="P932" s="27"/>
    </row>
    <row r="933" spans="1:16" ht="24.95" customHeight="1" x14ac:dyDescent="0.25">
      <c r="A933" s="13" t="s">
        <v>38</v>
      </c>
      <c r="B933" s="41"/>
      <c r="C933" s="19" t="s">
        <v>8</v>
      </c>
      <c r="D933" s="8"/>
      <c r="E933" s="8" t="e">
        <f>VLOOKUP(F933,'Données Registre P-38'!$A$2:$B$19,2,0)</f>
        <v>#N/A</v>
      </c>
      <c r="F933" s="9"/>
      <c r="G933" s="10"/>
      <c r="H933" s="38" t="str">
        <f>IF(G933&lt;&gt;"",G933,"")</f>
        <v/>
      </c>
      <c r="I933" s="30"/>
      <c r="J933" s="9"/>
      <c r="K933" s="9"/>
      <c r="L933" s="9"/>
      <c r="M933" s="9"/>
      <c r="N933" s="9"/>
      <c r="O933" s="17"/>
      <c r="P933" s="27"/>
    </row>
    <row r="934" spans="1:16" ht="24.95" customHeight="1" x14ac:dyDescent="0.25">
      <c r="A934" s="13" t="s">
        <v>38</v>
      </c>
      <c r="B934" s="41"/>
      <c r="C934" s="19" t="s">
        <v>8</v>
      </c>
      <c r="D934" s="8"/>
      <c r="E934" s="8" t="e">
        <f>VLOOKUP(F934,'Données Registre P-38'!$A$2:$B$19,2,0)</f>
        <v>#N/A</v>
      </c>
      <c r="F934" s="9"/>
      <c r="G934" s="10"/>
      <c r="H934" s="38" t="str">
        <f>IF(G934&lt;&gt;"",G934,"")</f>
        <v/>
      </c>
      <c r="I934" s="30"/>
      <c r="J934" s="9"/>
      <c r="K934" s="9"/>
      <c r="L934" s="9"/>
      <c r="M934" s="9"/>
      <c r="N934" s="9"/>
      <c r="O934" s="17"/>
      <c r="P934" s="27"/>
    </row>
    <row r="935" spans="1:16" ht="24.95" customHeight="1" x14ac:dyDescent="0.25">
      <c r="A935" s="13" t="s">
        <v>38</v>
      </c>
      <c r="B935" s="41"/>
      <c r="C935" s="19" t="s">
        <v>8</v>
      </c>
      <c r="D935" s="8"/>
      <c r="E935" s="8" t="e">
        <f>VLOOKUP(F935,'Données Registre P-38'!$A$2:$B$19,2,0)</f>
        <v>#N/A</v>
      </c>
      <c r="F935" s="9"/>
      <c r="G935" s="10"/>
      <c r="H935" s="38" t="str">
        <f>IF(G935&lt;&gt;"",G935,"")</f>
        <v/>
      </c>
      <c r="I935" s="30"/>
      <c r="J935" s="9"/>
      <c r="K935" s="9"/>
      <c r="L935" s="9"/>
      <c r="M935" s="9"/>
      <c r="N935" s="9"/>
      <c r="O935" s="17"/>
      <c r="P935" s="27"/>
    </row>
    <row r="936" spans="1:16" ht="24.95" customHeight="1" x14ac:dyDescent="0.25">
      <c r="A936" s="13" t="s">
        <v>38</v>
      </c>
      <c r="B936" s="41"/>
      <c r="C936" s="19" t="s">
        <v>8</v>
      </c>
      <c r="D936" s="8"/>
      <c r="E936" s="8" t="e">
        <f>VLOOKUP(F936,'Données Registre P-38'!$A$2:$B$19,2,0)</f>
        <v>#N/A</v>
      </c>
      <c r="F936" s="9"/>
      <c r="G936" s="10"/>
      <c r="H936" s="38" t="str">
        <f>IF(G936&lt;&gt;"",G936,"")</f>
        <v/>
      </c>
      <c r="I936" s="30"/>
      <c r="J936" s="9"/>
      <c r="K936" s="9"/>
      <c r="L936" s="9"/>
      <c r="M936" s="9"/>
      <c r="N936" s="9"/>
      <c r="O936" s="17"/>
      <c r="P936" s="27"/>
    </row>
    <row r="937" spans="1:16" ht="24.95" customHeight="1" x14ac:dyDescent="0.25">
      <c r="A937" s="13" t="s">
        <v>38</v>
      </c>
      <c r="B937" s="41"/>
      <c r="C937" s="19" t="s">
        <v>8</v>
      </c>
      <c r="D937" s="8"/>
      <c r="E937" s="8" t="e">
        <f>VLOOKUP(F937,'Données Registre P-38'!$A$2:$B$19,2,0)</f>
        <v>#N/A</v>
      </c>
      <c r="F937" s="9"/>
      <c r="G937" s="10"/>
      <c r="H937" s="38" t="str">
        <f>IF(G937&lt;&gt;"",G937,"")</f>
        <v/>
      </c>
      <c r="I937" s="30"/>
      <c r="J937" s="9"/>
      <c r="K937" s="9"/>
      <c r="L937" s="9"/>
      <c r="M937" s="9"/>
      <c r="N937" s="9"/>
      <c r="O937" s="17"/>
      <c r="P937" s="27"/>
    </row>
    <row r="938" spans="1:16" ht="24.95" customHeight="1" x14ac:dyDescent="0.25">
      <c r="A938" s="13" t="s">
        <v>38</v>
      </c>
      <c r="B938" s="41"/>
      <c r="C938" s="19" t="s">
        <v>8</v>
      </c>
      <c r="D938" s="8"/>
      <c r="E938" s="8" t="e">
        <f>VLOOKUP(F938,'Données Registre P-38'!$A$2:$B$19,2,0)</f>
        <v>#N/A</v>
      </c>
      <c r="F938" s="9"/>
      <c r="G938" s="10"/>
      <c r="H938" s="38" t="str">
        <f>IF(G938&lt;&gt;"",G938,"")</f>
        <v/>
      </c>
      <c r="I938" s="30"/>
      <c r="J938" s="9"/>
      <c r="K938" s="9"/>
      <c r="L938" s="9"/>
      <c r="M938" s="9"/>
      <c r="N938" s="9"/>
      <c r="O938" s="17"/>
      <c r="P938" s="27"/>
    </row>
    <row r="939" spans="1:16" ht="24.95" customHeight="1" x14ac:dyDescent="0.25">
      <c r="A939" s="13" t="s">
        <v>38</v>
      </c>
      <c r="B939" s="41"/>
      <c r="C939" s="19" t="s">
        <v>8</v>
      </c>
      <c r="D939" s="8"/>
      <c r="E939" s="8" t="e">
        <f>VLOOKUP(F939,'Données Registre P-38'!$A$2:$B$19,2,0)</f>
        <v>#N/A</v>
      </c>
      <c r="F939" s="9"/>
      <c r="G939" s="10"/>
      <c r="H939" s="38" t="str">
        <f>IF(G939&lt;&gt;"",G939,"")</f>
        <v/>
      </c>
      <c r="I939" s="30"/>
      <c r="J939" s="9"/>
      <c r="K939" s="9"/>
      <c r="L939" s="9"/>
      <c r="M939" s="9"/>
      <c r="N939" s="9"/>
      <c r="O939" s="17"/>
      <c r="P939" s="27"/>
    </row>
    <row r="940" spans="1:16" ht="24.95" customHeight="1" x14ac:dyDescent="0.25">
      <c r="A940" s="13" t="s">
        <v>38</v>
      </c>
      <c r="B940" s="41"/>
      <c r="C940" s="19" t="s">
        <v>8</v>
      </c>
      <c r="D940" s="8"/>
      <c r="E940" s="8" t="e">
        <f>VLOOKUP(F940,'Données Registre P-38'!$A$2:$B$19,2,0)</f>
        <v>#N/A</v>
      </c>
      <c r="F940" s="9"/>
      <c r="G940" s="10"/>
      <c r="H940" s="38" t="str">
        <f>IF(G940&lt;&gt;"",G940,"")</f>
        <v/>
      </c>
      <c r="I940" s="30"/>
      <c r="J940" s="9"/>
      <c r="K940" s="9"/>
      <c r="L940" s="9"/>
      <c r="M940" s="9"/>
      <c r="N940" s="9"/>
      <c r="O940" s="17"/>
      <c r="P940" s="27"/>
    </row>
    <row r="941" spans="1:16" ht="24.95" customHeight="1" x14ac:dyDescent="0.25">
      <c r="A941" s="13" t="s">
        <v>38</v>
      </c>
      <c r="B941" s="41"/>
      <c r="C941" s="19" t="s">
        <v>8</v>
      </c>
      <c r="D941" s="8"/>
      <c r="E941" s="8" t="e">
        <f>VLOOKUP(F941,'Données Registre P-38'!$A$2:$B$19,2,0)</f>
        <v>#N/A</v>
      </c>
      <c r="F941" s="9"/>
      <c r="G941" s="10"/>
      <c r="H941" s="38" t="str">
        <f>IF(G941&lt;&gt;"",G941,"")</f>
        <v/>
      </c>
      <c r="I941" s="30"/>
      <c r="J941" s="9"/>
      <c r="K941" s="9"/>
      <c r="L941" s="9"/>
      <c r="M941" s="9"/>
      <c r="N941" s="9"/>
      <c r="O941" s="17"/>
      <c r="P941" s="27"/>
    </row>
    <row r="942" spans="1:16" ht="24.95" customHeight="1" x14ac:dyDescent="0.25">
      <c r="A942" s="13" t="s">
        <v>38</v>
      </c>
      <c r="B942" s="41"/>
      <c r="C942" s="19" t="s">
        <v>8</v>
      </c>
      <c r="D942" s="8"/>
      <c r="E942" s="8" t="e">
        <f>VLOOKUP(F942,'Données Registre P-38'!$A$2:$B$19,2,0)</f>
        <v>#N/A</v>
      </c>
      <c r="F942" s="9"/>
      <c r="G942" s="10"/>
      <c r="H942" s="38" t="str">
        <f>IF(G942&lt;&gt;"",G942,"")</f>
        <v/>
      </c>
      <c r="I942" s="30"/>
      <c r="J942" s="9"/>
      <c r="K942" s="9"/>
      <c r="L942" s="9"/>
      <c r="M942" s="9"/>
      <c r="N942" s="9"/>
      <c r="O942" s="17"/>
      <c r="P942" s="27"/>
    </row>
    <row r="943" spans="1:16" ht="24.95" customHeight="1" x14ac:dyDescent="0.25">
      <c r="A943" s="13" t="s">
        <v>38</v>
      </c>
      <c r="B943" s="41"/>
      <c r="C943" s="19" t="s">
        <v>8</v>
      </c>
      <c r="D943" s="8"/>
      <c r="E943" s="8" t="e">
        <f>VLOOKUP(F943,'Données Registre P-38'!$A$2:$B$19,2,0)</f>
        <v>#N/A</v>
      </c>
      <c r="F943" s="9"/>
      <c r="G943" s="10"/>
      <c r="H943" s="38" t="str">
        <f>IF(G943&lt;&gt;"",G943,"")</f>
        <v/>
      </c>
      <c r="I943" s="30"/>
      <c r="J943" s="9"/>
      <c r="K943" s="9"/>
      <c r="L943" s="9"/>
      <c r="M943" s="9"/>
      <c r="N943" s="9"/>
      <c r="O943" s="17"/>
      <c r="P943" s="27"/>
    </row>
    <row r="944" spans="1:16" ht="24.95" customHeight="1" x14ac:dyDescent="0.25">
      <c r="A944" s="13" t="s">
        <v>38</v>
      </c>
      <c r="B944" s="41"/>
      <c r="C944" s="19" t="s">
        <v>8</v>
      </c>
      <c r="D944" s="8"/>
      <c r="E944" s="8" t="e">
        <f>VLOOKUP(F944,'Données Registre P-38'!$A$2:$B$19,2,0)</f>
        <v>#N/A</v>
      </c>
      <c r="F944" s="9"/>
      <c r="G944" s="10"/>
      <c r="H944" s="38" t="str">
        <f>IF(G944&lt;&gt;"",G944,"")</f>
        <v/>
      </c>
      <c r="I944" s="30"/>
      <c r="J944" s="9"/>
      <c r="K944" s="9"/>
      <c r="L944" s="9"/>
      <c r="M944" s="9"/>
      <c r="N944" s="9"/>
      <c r="O944" s="17"/>
      <c r="P944" s="27"/>
    </row>
    <row r="945" spans="1:16" ht="24.95" customHeight="1" x14ac:dyDescent="0.25">
      <c r="A945" s="13" t="s">
        <v>38</v>
      </c>
      <c r="B945" s="41"/>
      <c r="C945" s="19" t="s">
        <v>8</v>
      </c>
      <c r="D945" s="8"/>
      <c r="E945" s="8" t="e">
        <f>VLOOKUP(F945,'Données Registre P-38'!$A$2:$B$19,2,0)</f>
        <v>#N/A</v>
      </c>
      <c r="F945" s="9"/>
      <c r="G945" s="10"/>
      <c r="H945" s="38" t="str">
        <f>IF(G945&lt;&gt;"",G945,"")</f>
        <v/>
      </c>
      <c r="I945" s="30"/>
      <c r="J945" s="9"/>
      <c r="K945" s="9"/>
      <c r="L945" s="9"/>
      <c r="M945" s="9"/>
      <c r="N945" s="9"/>
      <c r="O945" s="17"/>
      <c r="P945" s="27"/>
    </row>
    <row r="946" spans="1:16" ht="24.95" customHeight="1" x14ac:dyDescent="0.25">
      <c r="A946" s="13" t="s">
        <v>38</v>
      </c>
      <c r="B946" s="41"/>
      <c r="C946" s="19" t="s">
        <v>8</v>
      </c>
      <c r="D946" s="8"/>
      <c r="E946" s="8" t="e">
        <f>VLOOKUP(F946,'Données Registre P-38'!$A$2:$B$19,2,0)</f>
        <v>#N/A</v>
      </c>
      <c r="F946" s="9"/>
      <c r="G946" s="10"/>
      <c r="H946" s="38" t="str">
        <f>IF(G946&lt;&gt;"",G946,"")</f>
        <v/>
      </c>
      <c r="I946" s="30"/>
      <c r="J946" s="9"/>
      <c r="K946" s="9"/>
      <c r="L946" s="9"/>
      <c r="M946" s="9"/>
      <c r="N946" s="9"/>
      <c r="O946" s="17"/>
      <c r="P946" s="27"/>
    </row>
    <row r="947" spans="1:16" ht="24.95" customHeight="1" x14ac:dyDescent="0.25">
      <c r="A947" s="13" t="s">
        <v>38</v>
      </c>
      <c r="B947" s="41"/>
      <c r="C947" s="19" t="s">
        <v>8</v>
      </c>
      <c r="D947" s="8"/>
      <c r="E947" s="8" t="e">
        <f>VLOOKUP(F947,'Données Registre P-38'!$A$2:$B$19,2,0)</f>
        <v>#N/A</v>
      </c>
      <c r="F947" s="9"/>
      <c r="G947" s="10"/>
      <c r="H947" s="38" t="str">
        <f>IF(G947&lt;&gt;"",G947,"")</f>
        <v/>
      </c>
      <c r="I947" s="30"/>
      <c r="J947" s="9"/>
      <c r="K947" s="9"/>
      <c r="L947" s="9"/>
      <c r="M947" s="9"/>
      <c r="N947" s="9"/>
      <c r="O947" s="17"/>
      <c r="P947" s="27"/>
    </row>
    <row r="948" spans="1:16" ht="24.95" customHeight="1" x14ac:dyDescent="0.25">
      <c r="A948" s="13" t="s">
        <v>38</v>
      </c>
      <c r="B948" s="41"/>
      <c r="C948" s="19" t="s">
        <v>8</v>
      </c>
      <c r="D948" s="8"/>
      <c r="E948" s="8" t="e">
        <f>VLOOKUP(F948,'Données Registre P-38'!$A$2:$B$19,2,0)</f>
        <v>#N/A</v>
      </c>
      <c r="F948" s="9"/>
      <c r="G948" s="10"/>
      <c r="H948" s="38" t="str">
        <f>IF(G948&lt;&gt;"",G948,"")</f>
        <v/>
      </c>
      <c r="I948" s="30"/>
      <c r="J948" s="9"/>
      <c r="K948" s="9"/>
      <c r="L948" s="9"/>
      <c r="M948" s="9"/>
      <c r="N948" s="9"/>
      <c r="O948" s="17"/>
      <c r="P948" s="27"/>
    </row>
    <row r="949" spans="1:16" ht="24.95" customHeight="1" x14ac:dyDescent="0.25">
      <c r="A949" s="13" t="s">
        <v>38</v>
      </c>
      <c r="B949" s="41"/>
      <c r="C949" s="19" t="s">
        <v>8</v>
      </c>
      <c r="D949" s="8"/>
      <c r="E949" s="8" t="e">
        <f>VLOOKUP(F949,'Données Registre P-38'!$A$2:$B$19,2,0)</f>
        <v>#N/A</v>
      </c>
      <c r="F949" s="9"/>
      <c r="G949" s="10"/>
      <c r="H949" s="38" t="str">
        <f>IF(G949&lt;&gt;"",G949,"")</f>
        <v/>
      </c>
      <c r="I949" s="30"/>
      <c r="J949" s="9"/>
      <c r="K949" s="9"/>
      <c r="L949" s="9"/>
      <c r="M949" s="9"/>
      <c r="N949" s="9"/>
      <c r="O949" s="17"/>
      <c r="P949" s="27"/>
    </row>
    <row r="950" spans="1:16" ht="24.95" customHeight="1" x14ac:dyDescent="0.25">
      <c r="A950" s="13" t="s">
        <v>38</v>
      </c>
      <c r="B950" s="41"/>
      <c r="C950" s="19" t="s">
        <v>8</v>
      </c>
      <c r="D950" s="8"/>
      <c r="E950" s="8" t="e">
        <f>VLOOKUP(F950,'Données Registre P-38'!$A$2:$B$19,2,0)</f>
        <v>#N/A</v>
      </c>
      <c r="F950" s="9"/>
      <c r="G950" s="10"/>
      <c r="H950" s="38" t="str">
        <f>IF(G950&lt;&gt;"",G950,"")</f>
        <v/>
      </c>
      <c r="I950" s="30"/>
      <c r="J950" s="9"/>
      <c r="K950" s="9"/>
      <c r="L950" s="9"/>
      <c r="M950" s="9"/>
      <c r="N950" s="9"/>
      <c r="O950" s="17"/>
      <c r="P950" s="27"/>
    </row>
    <row r="951" spans="1:16" ht="24.95" customHeight="1" x14ac:dyDescent="0.25">
      <c r="A951" s="13" t="s">
        <v>38</v>
      </c>
      <c r="B951" s="41"/>
      <c r="C951" s="19" t="s">
        <v>8</v>
      </c>
      <c r="D951" s="8"/>
      <c r="E951" s="8" t="e">
        <f>VLOOKUP(F951,'Données Registre P-38'!$A$2:$B$19,2,0)</f>
        <v>#N/A</v>
      </c>
      <c r="F951" s="9"/>
      <c r="G951" s="10"/>
      <c r="H951" s="38" t="str">
        <f>IF(G951&lt;&gt;"",G951,"")</f>
        <v/>
      </c>
      <c r="I951" s="30"/>
      <c r="J951" s="9"/>
      <c r="K951" s="9"/>
      <c r="L951" s="9"/>
      <c r="M951" s="9"/>
      <c r="N951" s="9"/>
      <c r="O951" s="17"/>
      <c r="P951" s="27"/>
    </row>
    <row r="952" spans="1:16" ht="24.95" customHeight="1" x14ac:dyDescent="0.25">
      <c r="A952" s="13" t="s">
        <v>38</v>
      </c>
      <c r="B952" s="41"/>
      <c r="C952" s="19" t="s">
        <v>8</v>
      </c>
      <c r="D952" s="8"/>
      <c r="E952" s="8" t="e">
        <f>VLOOKUP(F952,'Données Registre P-38'!$A$2:$B$19,2,0)</f>
        <v>#N/A</v>
      </c>
      <c r="F952" s="9"/>
      <c r="G952" s="10"/>
      <c r="H952" s="38" t="str">
        <f>IF(G952&lt;&gt;"",G952,"")</f>
        <v/>
      </c>
      <c r="I952" s="30"/>
      <c r="J952" s="9"/>
      <c r="K952" s="9"/>
      <c r="L952" s="9"/>
      <c r="M952" s="9"/>
      <c r="N952" s="9"/>
      <c r="O952" s="17"/>
      <c r="P952" s="27"/>
    </row>
    <row r="953" spans="1:16" ht="24.95" customHeight="1" x14ac:dyDescent="0.25">
      <c r="A953" s="13" t="s">
        <v>38</v>
      </c>
      <c r="B953" s="41"/>
      <c r="C953" s="19" t="s">
        <v>8</v>
      </c>
      <c r="D953" s="8"/>
      <c r="E953" s="8" t="e">
        <f>VLOOKUP(F953,'Données Registre P-38'!$A$2:$B$19,2,0)</f>
        <v>#N/A</v>
      </c>
      <c r="F953" s="9"/>
      <c r="G953" s="10"/>
      <c r="H953" s="38" t="str">
        <f>IF(G953&lt;&gt;"",G953,"")</f>
        <v/>
      </c>
      <c r="I953" s="30"/>
      <c r="J953" s="9"/>
      <c r="K953" s="9"/>
      <c r="L953" s="9"/>
      <c r="M953" s="9"/>
      <c r="N953" s="9"/>
      <c r="O953" s="17"/>
      <c r="P953" s="27"/>
    </row>
    <row r="954" spans="1:16" ht="24.95" customHeight="1" x14ac:dyDescent="0.25">
      <c r="A954" s="13" t="s">
        <v>38</v>
      </c>
      <c r="B954" s="41"/>
      <c r="C954" s="19" t="s">
        <v>8</v>
      </c>
      <c r="D954" s="8"/>
      <c r="E954" s="8" t="e">
        <f>VLOOKUP(F954,'Données Registre P-38'!$A$2:$B$19,2,0)</f>
        <v>#N/A</v>
      </c>
      <c r="F954" s="9"/>
      <c r="G954" s="10"/>
      <c r="H954" s="38" t="str">
        <f>IF(G954&lt;&gt;"",G954,"")</f>
        <v/>
      </c>
      <c r="I954" s="30"/>
      <c r="J954" s="9"/>
      <c r="K954" s="9"/>
      <c r="L954" s="9"/>
      <c r="M954" s="9"/>
      <c r="N954" s="9"/>
      <c r="O954" s="17"/>
      <c r="P954" s="27"/>
    </row>
    <row r="955" spans="1:16" ht="24.95" customHeight="1" x14ac:dyDescent="0.25">
      <c r="A955" s="13" t="s">
        <v>38</v>
      </c>
      <c r="B955" s="41"/>
      <c r="C955" s="19" t="s">
        <v>8</v>
      </c>
      <c r="D955" s="8"/>
      <c r="E955" s="8" t="e">
        <f>VLOOKUP(F955,'Données Registre P-38'!$A$2:$B$19,2,0)</f>
        <v>#N/A</v>
      </c>
      <c r="F955" s="9"/>
      <c r="G955" s="10"/>
      <c r="H955" s="38" t="str">
        <f>IF(G955&lt;&gt;"",G955,"")</f>
        <v/>
      </c>
      <c r="I955" s="30"/>
      <c r="J955" s="9"/>
      <c r="K955" s="9"/>
      <c r="L955" s="9"/>
      <c r="M955" s="9"/>
      <c r="N955" s="9"/>
      <c r="O955" s="17"/>
      <c r="P955" s="27"/>
    </row>
    <row r="956" spans="1:16" ht="24.95" customHeight="1" x14ac:dyDescent="0.25">
      <c r="A956" s="13" t="s">
        <v>38</v>
      </c>
      <c r="B956" s="41"/>
      <c r="C956" s="19" t="s">
        <v>8</v>
      </c>
      <c r="D956" s="8"/>
      <c r="E956" s="8" t="e">
        <f>VLOOKUP(F956,'Données Registre P-38'!$A$2:$B$19,2,0)</f>
        <v>#N/A</v>
      </c>
      <c r="F956" s="9"/>
      <c r="G956" s="10"/>
      <c r="H956" s="38" t="str">
        <f>IF(G956&lt;&gt;"",G956,"")</f>
        <v/>
      </c>
      <c r="I956" s="30"/>
      <c r="J956" s="9"/>
      <c r="K956" s="9"/>
      <c r="L956" s="9"/>
      <c r="M956" s="9"/>
      <c r="N956" s="9"/>
      <c r="O956" s="17"/>
      <c r="P956" s="27"/>
    </row>
    <row r="957" spans="1:16" ht="24.95" customHeight="1" x14ac:dyDescent="0.25">
      <c r="A957" s="13" t="s">
        <v>38</v>
      </c>
      <c r="B957" s="41"/>
      <c r="C957" s="19" t="s">
        <v>8</v>
      </c>
      <c r="D957" s="8"/>
      <c r="E957" s="8" t="e">
        <f>VLOOKUP(F957,'Données Registre P-38'!$A$2:$B$19,2,0)</f>
        <v>#N/A</v>
      </c>
      <c r="F957" s="9"/>
      <c r="G957" s="10"/>
      <c r="H957" s="38" t="str">
        <f>IF(G957&lt;&gt;"",G957,"")</f>
        <v/>
      </c>
      <c r="I957" s="30"/>
      <c r="J957" s="9"/>
      <c r="K957" s="9"/>
      <c r="L957" s="9"/>
      <c r="M957" s="9"/>
      <c r="N957" s="9"/>
      <c r="O957" s="17"/>
      <c r="P957" s="27"/>
    </row>
    <row r="958" spans="1:16" ht="24.95" customHeight="1" x14ac:dyDescent="0.25">
      <c r="A958" s="13" t="s">
        <v>38</v>
      </c>
      <c r="B958" s="41"/>
      <c r="C958" s="19" t="s">
        <v>8</v>
      </c>
      <c r="D958" s="8"/>
      <c r="E958" s="8" t="e">
        <f>VLOOKUP(F958,'Données Registre P-38'!$A$2:$B$19,2,0)</f>
        <v>#N/A</v>
      </c>
      <c r="F958" s="9"/>
      <c r="G958" s="10"/>
      <c r="H958" s="38" t="str">
        <f>IF(G958&lt;&gt;"",G958,"")</f>
        <v/>
      </c>
      <c r="I958" s="30"/>
      <c r="J958" s="9"/>
      <c r="K958" s="9"/>
      <c r="L958" s="9"/>
      <c r="M958" s="9"/>
      <c r="N958" s="9"/>
      <c r="O958" s="17"/>
      <c r="P958" s="27"/>
    </row>
    <row r="959" spans="1:16" ht="24.95" customHeight="1" x14ac:dyDescent="0.25">
      <c r="A959" s="13" t="s">
        <v>38</v>
      </c>
      <c r="B959" s="41"/>
      <c r="C959" s="19" t="s">
        <v>8</v>
      </c>
      <c r="D959" s="8"/>
      <c r="E959" s="8" t="e">
        <f>VLOOKUP(F959,'Données Registre P-38'!$A$2:$B$19,2,0)</f>
        <v>#N/A</v>
      </c>
      <c r="F959" s="9"/>
      <c r="G959" s="10"/>
      <c r="H959" s="38" t="str">
        <f>IF(G959&lt;&gt;"",G959,"")</f>
        <v/>
      </c>
      <c r="I959" s="30"/>
      <c r="J959" s="9"/>
      <c r="K959" s="9"/>
      <c r="L959" s="9"/>
      <c r="M959" s="9"/>
      <c r="N959" s="9"/>
      <c r="O959" s="17"/>
      <c r="P959" s="27"/>
    </row>
    <row r="960" spans="1:16" ht="24.95" customHeight="1" x14ac:dyDescent="0.25">
      <c r="A960" s="13" t="s">
        <v>38</v>
      </c>
      <c r="B960" s="41"/>
      <c r="C960" s="19" t="s">
        <v>8</v>
      </c>
      <c r="D960" s="8"/>
      <c r="E960" s="8" t="e">
        <f>VLOOKUP(F960,'Données Registre P-38'!$A$2:$B$19,2,0)</f>
        <v>#N/A</v>
      </c>
      <c r="F960" s="9"/>
      <c r="G960" s="10"/>
      <c r="H960" s="38" t="str">
        <f>IF(G960&lt;&gt;"",G960,"")</f>
        <v/>
      </c>
      <c r="I960" s="30"/>
      <c r="J960" s="9"/>
      <c r="K960" s="9"/>
      <c r="L960" s="9"/>
      <c r="M960" s="9"/>
      <c r="N960" s="9"/>
      <c r="O960" s="17"/>
      <c r="P960" s="27"/>
    </row>
    <row r="961" spans="1:16" ht="24.95" customHeight="1" x14ac:dyDescent="0.25">
      <c r="A961" s="13" t="s">
        <v>38</v>
      </c>
      <c r="B961" s="41"/>
      <c r="C961" s="19" t="s">
        <v>8</v>
      </c>
      <c r="D961" s="8"/>
      <c r="E961" s="8" t="e">
        <f>VLOOKUP(F961,'Données Registre P-38'!$A$2:$B$19,2,0)</f>
        <v>#N/A</v>
      </c>
      <c r="F961" s="9"/>
      <c r="G961" s="10"/>
      <c r="H961" s="38" t="str">
        <f>IF(G961&lt;&gt;"",G961,"")</f>
        <v/>
      </c>
      <c r="I961" s="30"/>
      <c r="J961" s="9"/>
      <c r="K961" s="9"/>
      <c r="L961" s="9"/>
      <c r="M961" s="9"/>
      <c r="N961" s="9"/>
      <c r="O961" s="17"/>
      <c r="P961" s="27"/>
    </row>
    <row r="962" spans="1:16" ht="24.95" customHeight="1" x14ac:dyDescent="0.25">
      <c r="A962" s="13" t="s">
        <v>38</v>
      </c>
      <c r="B962" s="41"/>
      <c r="C962" s="19" t="s">
        <v>8</v>
      </c>
      <c r="D962" s="8"/>
      <c r="E962" s="8" t="e">
        <f>VLOOKUP(F962,'Données Registre P-38'!$A$2:$B$19,2,0)</f>
        <v>#N/A</v>
      </c>
      <c r="F962" s="9"/>
      <c r="G962" s="10"/>
      <c r="H962" s="38" t="str">
        <f>IF(G962&lt;&gt;"",G962,"")</f>
        <v/>
      </c>
      <c r="I962" s="30"/>
      <c r="J962" s="9"/>
      <c r="K962" s="9"/>
      <c r="L962" s="9"/>
      <c r="M962" s="9"/>
      <c r="N962" s="9"/>
      <c r="O962" s="17"/>
      <c r="P962" s="27"/>
    </row>
    <row r="963" spans="1:16" ht="24.95" customHeight="1" x14ac:dyDescent="0.25">
      <c r="A963" s="13" t="s">
        <v>38</v>
      </c>
      <c r="B963" s="41"/>
      <c r="C963" s="19" t="s">
        <v>8</v>
      </c>
      <c r="D963" s="8"/>
      <c r="E963" s="8" t="e">
        <f>VLOOKUP(F963,'Données Registre P-38'!$A$2:$B$19,2,0)</f>
        <v>#N/A</v>
      </c>
      <c r="F963" s="9"/>
      <c r="G963" s="10"/>
      <c r="H963" s="38" t="str">
        <f>IF(G963&lt;&gt;"",G963,"")</f>
        <v/>
      </c>
      <c r="I963" s="30"/>
      <c r="J963" s="9"/>
      <c r="K963" s="9"/>
      <c r="L963" s="9"/>
      <c r="M963" s="9"/>
      <c r="N963" s="9"/>
      <c r="O963" s="17"/>
      <c r="P963" s="27"/>
    </row>
    <row r="964" spans="1:16" ht="24.95" customHeight="1" x14ac:dyDescent="0.25">
      <c r="A964" s="13" t="s">
        <v>38</v>
      </c>
      <c r="B964" s="41"/>
      <c r="C964" s="19" t="s">
        <v>8</v>
      </c>
      <c r="D964" s="8"/>
      <c r="E964" s="8" t="e">
        <f>VLOOKUP(F964,'Données Registre P-38'!$A$2:$B$19,2,0)</f>
        <v>#N/A</v>
      </c>
      <c r="F964" s="9"/>
      <c r="G964" s="10"/>
      <c r="H964" s="38" t="str">
        <f>IF(G964&lt;&gt;"",G964,"")</f>
        <v/>
      </c>
      <c r="I964" s="30"/>
      <c r="J964" s="9"/>
      <c r="K964" s="9"/>
      <c r="L964" s="9"/>
      <c r="M964" s="9"/>
      <c r="N964" s="9"/>
      <c r="O964" s="17"/>
      <c r="P964" s="27"/>
    </row>
    <row r="965" spans="1:16" ht="24.95" customHeight="1" x14ac:dyDescent="0.25">
      <c r="A965" s="13" t="s">
        <v>38</v>
      </c>
      <c r="B965" s="41"/>
      <c r="C965" s="19" t="s">
        <v>8</v>
      </c>
      <c r="D965" s="8"/>
      <c r="E965" s="8" t="e">
        <f>VLOOKUP(F965,'Données Registre P-38'!$A$2:$B$19,2,0)</f>
        <v>#N/A</v>
      </c>
      <c r="F965" s="9"/>
      <c r="G965" s="10"/>
      <c r="H965" s="38" t="str">
        <f>IF(G965&lt;&gt;"",G965,"")</f>
        <v/>
      </c>
      <c r="I965" s="30"/>
      <c r="J965" s="9"/>
      <c r="K965" s="9"/>
      <c r="L965" s="9"/>
      <c r="M965" s="9"/>
      <c r="N965" s="9"/>
      <c r="O965" s="17"/>
      <c r="P965" s="27"/>
    </row>
    <row r="966" spans="1:16" ht="24.95" customHeight="1" x14ac:dyDescent="0.25">
      <c r="A966" s="13" t="s">
        <v>38</v>
      </c>
      <c r="B966" s="41"/>
      <c r="C966" s="19" t="s">
        <v>8</v>
      </c>
      <c r="D966" s="8"/>
      <c r="E966" s="8" t="e">
        <f>VLOOKUP(F966,'Données Registre P-38'!$A$2:$B$19,2,0)</f>
        <v>#N/A</v>
      </c>
      <c r="F966" s="9"/>
      <c r="G966" s="10"/>
      <c r="H966" s="38" t="str">
        <f>IF(G966&lt;&gt;"",G966,"")</f>
        <v/>
      </c>
      <c r="I966" s="30"/>
      <c r="J966" s="9"/>
      <c r="K966" s="9"/>
      <c r="L966" s="9"/>
      <c r="M966" s="9"/>
      <c r="N966" s="9"/>
      <c r="O966" s="17"/>
      <c r="P966" s="27"/>
    </row>
    <row r="967" spans="1:16" ht="24.95" customHeight="1" x14ac:dyDescent="0.25">
      <c r="A967" s="13" t="s">
        <v>38</v>
      </c>
      <c r="B967" s="41"/>
      <c r="C967" s="19" t="s">
        <v>8</v>
      </c>
      <c r="D967" s="8"/>
      <c r="E967" s="8" t="e">
        <f>VLOOKUP(F967,'Données Registre P-38'!$A$2:$B$19,2,0)</f>
        <v>#N/A</v>
      </c>
      <c r="F967" s="9"/>
      <c r="G967" s="10"/>
      <c r="H967" s="38" t="str">
        <f>IF(G967&lt;&gt;"",G967,"")</f>
        <v/>
      </c>
      <c r="I967" s="30"/>
      <c r="J967" s="9"/>
      <c r="K967" s="9"/>
      <c r="L967" s="9"/>
      <c r="M967" s="9"/>
      <c r="N967" s="9"/>
      <c r="O967" s="17"/>
      <c r="P967" s="27"/>
    </row>
    <row r="968" spans="1:16" ht="24.95" customHeight="1" x14ac:dyDescent="0.25">
      <c r="A968" s="13" t="s">
        <v>38</v>
      </c>
      <c r="B968" s="41"/>
      <c r="C968" s="19" t="s">
        <v>8</v>
      </c>
      <c r="D968" s="8"/>
      <c r="E968" s="8" t="e">
        <f>VLOOKUP(F968,'Données Registre P-38'!$A$2:$B$19,2,0)</f>
        <v>#N/A</v>
      </c>
      <c r="F968" s="9"/>
      <c r="G968" s="10"/>
      <c r="H968" s="38" t="str">
        <f>IF(G968&lt;&gt;"",G968,"")</f>
        <v/>
      </c>
      <c r="I968" s="30"/>
      <c r="J968" s="9"/>
      <c r="K968" s="9"/>
      <c r="L968" s="9"/>
      <c r="M968" s="9"/>
      <c r="N968" s="9"/>
      <c r="O968" s="17"/>
      <c r="P968" s="27"/>
    </row>
    <row r="969" spans="1:16" ht="24.95" customHeight="1" x14ac:dyDescent="0.25">
      <c r="A969" s="13" t="s">
        <v>38</v>
      </c>
      <c r="B969" s="41"/>
      <c r="C969" s="19" t="s">
        <v>8</v>
      </c>
      <c r="D969" s="8"/>
      <c r="E969" s="8" t="e">
        <f>VLOOKUP(F969,'Données Registre P-38'!$A$2:$B$19,2,0)</f>
        <v>#N/A</v>
      </c>
      <c r="F969" s="9"/>
      <c r="G969" s="10"/>
      <c r="H969" s="38" t="str">
        <f>IF(G969&lt;&gt;"",G969,"")</f>
        <v/>
      </c>
      <c r="I969" s="30"/>
      <c r="J969" s="9"/>
      <c r="K969" s="9"/>
      <c r="L969" s="9"/>
      <c r="M969" s="9"/>
      <c r="N969" s="9"/>
      <c r="O969" s="17"/>
      <c r="P969" s="27"/>
    </row>
    <row r="970" spans="1:16" ht="24.95" customHeight="1" x14ac:dyDescent="0.25">
      <c r="A970" s="13" t="s">
        <v>38</v>
      </c>
      <c r="B970" s="41"/>
      <c r="C970" s="19" t="s">
        <v>8</v>
      </c>
      <c r="D970" s="8"/>
      <c r="E970" s="8" t="e">
        <f>VLOOKUP(F970,'Données Registre P-38'!$A$2:$B$19,2,0)</f>
        <v>#N/A</v>
      </c>
      <c r="F970" s="9"/>
      <c r="G970" s="10"/>
      <c r="H970" s="38" t="str">
        <f>IF(G970&lt;&gt;"",G970,"")</f>
        <v/>
      </c>
      <c r="I970" s="30"/>
      <c r="J970" s="9"/>
      <c r="K970" s="9"/>
      <c r="L970" s="9"/>
      <c r="M970" s="9"/>
      <c r="N970" s="9"/>
      <c r="O970" s="17"/>
      <c r="P970" s="27"/>
    </row>
    <row r="971" spans="1:16" ht="24.95" customHeight="1" x14ac:dyDescent="0.25">
      <c r="A971" s="13" t="s">
        <v>38</v>
      </c>
      <c r="B971" s="41"/>
      <c r="C971" s="19" t="s">
        <v>8</v>
      </c>
      <c r="D971" s="8"/>
      <c r="E971" s="8" t="e">
        <f>VLOOKUP(F971,'Données Registre P-38'!$A$2:$B$19,2,0)</f>
        <v>#N/A</v>
      </c>
      <c r="F971" s="9"/>
      <c r="G971" s="10"/>
      <c r="H971" s="38" t="str">
        <f>IF(G971&lt;&gt;"",G971,"")</f>
        <v/>
      </c>
      <c r="I971" s="30"/>
      <c r="J971" s="9"/>
      <c r="K971" s="9"/>
      <c r="L971" s="9"/>
      <c r="M971" s="9"/>
      <c r="N971" s="9"/>
      <c r="O971" s="17"/>
      <c r="P971" s="27"/>
    </row>
    <row r="972" spans="1:16" ht="24.95" customHeight="1" x14ac:dyDescent="0.25">
      <c r="A972" s="13" t="s">
        <v>38</v>
      </c>
      <c r="B972" s="41"/>
      <c r="C972" s="19" t="s">
        <v>8</v>
      </c>
      <c r="D972" s="8"/>
      <c r="E972" s="8" t="e">
        <f>VLOOKUP(F972,'Données Registre P-38'!$A$2:$B$19,2,0)</f>
        <v>#N/A</v>
      </c>
      <c r="F972" s="9"/>
      <c r="G972" s="10"/>
      <c r="H972" s="38" t="str">
        <f>IF(G972&lt;&gt;"",G972,"")</f>
        <v/>
      </c>
      <c r="I972" s="30"/>
      <c r="J972" s="9"/>
      <c r="K972" s="9"/>
      <c r="L972" s="9"/>
      <c r="M972" s="9"/>
      <c r="N972" s="9"/>
      <c r="O972" s="17"/>
      <c r="P972" s="27"/>
    </row>
    <row r="973" spans="1:16" ht="24.95" customHeight="1" x14ac:dyDescent="0.25">
      <c r="A973" s="13" t="s">
        <v>38</v>
      </c>
      <c r="B973" s="41"/>
      <c r="C973" s="19" t="s">
        <v>8</v>
      </c>
      <c r="D973" s="8"/>
      <c r="E973" s="8" t="e">
        <f>VLOOKUP(F973,'Données Registre P-38'!$A$2:$B$19,2,0)</f>
        <v>#N/A</v>
      </c>
      <c r="F973" s="9"/>
      <c r="G973" s="10"/>
      <c r="H973" s="38" t="str">
        <f>IF(G973&lt;&gt;"",G973,"")</f>
        <v/>
      </c>
      <c r="I973" s="30"/>
      <c r="J973" s="9"/>
      <c r="K973" s="9"/>
      <c r="L973" s="9"/>
      <c r="M973" s="9"/>
      <c r="N973" s="9"/>
      <c r="O973" s="17"/>
      <c r="P973" s="27"/>
    </row>
    <row r="974" spans="1:16" ht="24.95" customHeight="1" x14ac:dyDescent="0.25">
      <c r="A974" s="13" t="s">
        <v>38</v>
      </c>
      <c r="B974" s="41"/>
      <c r="C974" s="19" t="s">
        <v>8</v>
      </c>
      <c r="D974" s="8"/>
      <c r="E974" s="8" t="e">
        <f>VLOOKUP(F974,'Données Registre P-38'!$A$2:$B$19,2,0)</f>
        <v>#N/A</v>
      </c>
      <c r="F974" s="9"/>
      <c r="G974" s="10"/>
      <c r="H974" s="38" t="str">
        <f>IF(G974&lt;&gt;"",G974,"")</f>
        <v/>
      </c>
      <c r="I974" s="30"/>
      <c r="J974" s="9"/>
      <c r="K974" s="9"/>
      <c r="L974" s="9"/>
      <c r="M974" s="9"/>
      <c r="N974" s="9"/>
      <c r="O974" s="17"/>
      <c r="P974" s="27"/>
    </row>
    <row r="975" spans="1:16" ht="24.95" customHeight="1" x14ac:dyDescent="0.25">
      <c r="A975" s="13" t="s">
        <v>38</v>
      </c>
      <c r="B975" s="41"/>
      <c r="C975" s="19" t="s">
        <v>8</v>
      </c>
      <c r="D975" s="8"/>
      <c r="E975" s="8" t="e">
        <f>VLOOKUP(F975,'Données Registre P-38'!$A$2:$B$19,2,0)</f>
        <v>#N/A</v>
      </c>
      <c r="F975" s="9"/>
      <c r="G975" s="10"/>
      <c r="H975" s="38" t="str">
        <f>IF(G975&lt;&gt;"",G975,"")</f>
        <v/>
      </c>
      <c r="I975" s="30"/>
      <c r="J975" s="9"/>
      <c r="K975" s="9"/>
      <c r="L975" s="9"/>
      <c r="M975" s="9"/>
      <c r="N975" s="9"/>
      <c r="O975" s="17"/>
      <c r="P975" s="27"/>
    </row>
    <row r="976" spans="1:16" ht="24.95" customHeight="1" x14ac:dyDescent="0.25">
      <c r="A976" s="13" t="s">
        <v>38</v>
      </c>
      <c r="B976" s="41"/>
      <c r="C976" s="19" t="s">
        <v>8</v>
      </c>
      <c r="D976" s="8"/>
      <c r="E976" s="8" t="e">
        <f>VLOOKUP(F976,'Données Registre P-38'!$A$2:$B$19,2,0)</f>
        <v>#N/A</v>
      </c>
      <c r="F976" s="9"/>
      <c r="G976" s="10"/>
      <c r="H976" s="38" t="str">
        <f>IF(G976&lt;&gt;"",G976,"")</f>
        <v/>
      </c>
      <c r="I976" s="30"/>
      <c r="J976" s="9"/>
      <c r="K976" s="9"/>
      <c r="L976" s="9"/>
      <c r="M976" s="9"/>
      <c r="N976" s="9"/>
      <c r="O976" s="17"/>
      <c r="P976" s="27"/>
    </row>
    <row r="977" spans="1:16" ht="24.95" customHeight="1" x14ac:dyDescent="0.25">
      <c r="A977" s="13" t="s">
        <v>38</v>
      </c>
      <c r="B977" s="41"/>
      <c r="C977" s="19" t="s">
        <v>8</v>
      </c>
      <c r="D977" s="8"/>
      <c r="E977" s="8" t="e">
        <f>VLOOKUP(F977,'Données Registre P-38'!$A$2:$B$19,2,0)</f>
        <v>#N/A</v>
      </c>
      <c r="F977" s="9"/>
      <c r="G977" s="10"/>
      <c r="H977" s="38" t="str">
        <f>IF(G977&lt;&gt;"",G977,"")</f>
        <v/>
      </c>
      <c r="I977" s="30"/>
      <c r="J977" s="9"/>
      <c r="K977" s="9"/>
      <c r="L977" s="9"/>
      <c r="M977" s="9"/>
      <c r="N977" s="9"/>
      <c r="O977" s="17"/>
      <c r="P977" s="27"/>
    </row>
    <row r="978" spans="1:16" ht="24.95" customHeight="1" x14ac:dyDescent="0.25">
      <c r="A978" s="13" t="s">
        <v>38</v>
      </c>
      <c r="B978" s="41"/>
      <c r="C978" s="19" t="s">
        <v>8</v>
      </c>
      <c r="D978" s="8"/>
      <c r="E978" s="8" t="e">
        <f>VLOOKUP(F978,'Données Registre P-38'!$A$2:$B$19,2,0)</f>
        <v>#N/A</v>
      </c>
      <c r="F978" s="9"/>
      <c r="G978" s="10"/>
      <c r="H978" s="38" t="str">
        <f>IF(G978&lt;&gt;"",G978,"")</f>
        <v/>
      </c>
      <c r="I978" s="30"/>
      <c r="J978" s="9"/>
      <c r="K978" s="9"/>
      <c r="L978" s="9"/>
      <c r="M978" s="9"/>
      <c r="N978" s="9"/>
      <c r="O978" s="17"/>
      <c r="P978" s="27"/>
    </row>
    <row r="979" spans="1:16" ht="24.95" customHeight="1" x14ac:dyDescent="0.25">
      <c r="A979" s="13" t="s">
        <v>38</v>
      </c>
      <c r="B979" s="41"/>
      <c r="C979" s="19" t="s">
        <v>8</v>
      </c>
      <c r="D979" s="8"/>
      <c r="E979" s="8" t="e">
        <f>VLOOKUP(F979,'Données Registre P-38'!$A$2:$B$19,2,0)</f>
        <v>#N/A</v>
      </c>
      <c r="F979" s="9"/>
      <c r="G979" s="10"/>
      <c r="H979" s="38" t="str">
        <f>IF(G979&lt;&gt;"",G979,"")</f>
        <v/>
      </c>
      <c r="I979" s="30"/>
      <c r="J979" s="9"/>
      <c r="K979" s="9"/>
      <c r="L979" s="9"/>
      <c r="M979" s="9"/>
      <c r="N979" s="9"/>
      <c r="O979" s="17"/>
      <c r="P979" s="27"/>
    </row>
    <row r="980" spans="1:16" ht="24.95" customHeight="1" x14ac:dyDescent="0.25">
      <c r="A980" s="13" t="s">
        <v>38</v>
      </c>
      <c r="B980" s="41"/>
      <c r="C980" s="19" t="s">
        <v>8</v>
      </c>
      <c r="D980" s="8"/>
      <c r="E980" s="8" t="e">
        <f>VLOOKUP(F980,'Données Registre P-38'!$A$2:$B$19,2,0)</f>
        <v>#N/A</v>
      </c>
      <c r="F980" s="9"/>
      <c r="G980" s="10"/>
      <c r="H980" s="38" t="str">
        <f>IF(G980&lt;&gt;"",G980,"")</f>
        <v/>
      </c>
      <c r="I980" s="30"/>
      <c r="J980" s="9"/>
      <c r="K980" s="9"/>
      <c r="L980" s="9"/>
      <c r="M980" s="9"/>
      <c r="N980" s="9"/>
      <c r="O980" s="17"/>
      <c r="P980" s="27"/>
    </row>
    <row r="981" spans="1:16" ht="24.95" customHeight="1" x14ac:dyDescent="0.25">
      <c r="A981" s="13" t="s">
        <v>38</v>
      </c>
      <c r="B981" s="41"/>
      <c r="C981" s="19" t="s">
        <v>8</v>
      </c>
      <c r="D981" s="8"/>
      <c r="E981" s="8" t="e">
        <f>VLOOKUP(F981,'Données Registre P-38'!$A$2:$B$19,2,0)</f>
        <v>#N/A</v>
      </c>
      <c r="F981" s="9"/>
      <c r="G981" s="10"/>
      <c r="H981" s="38" t="str">
        <f>IF(G981&lt;&gt;"",G981,"")</f>
        <v/>
      </c>
      <c r="I981" s="30"/>
      <c r="J981" s="9"/>
      <c r="K981" s="9"/>
      <c r="L981" s="9"/>
      <c r="M981" s="9"/>
      <c r="N981" s="9"/>
      <c r="O981" s="17"/>
      <c r="P981" s="27"/>
    </row>
    <row r="982" spans="1:16" ht="24.95" customHeight="1" x14ac:dyDescent="0.25">
      <c r="A982" s="13" t="s">
        <v>38</v>
      </c>
      <c r="B982" s="41"/>
      <c r="C982" s="19" t="s">
        <v>8</v>
      </c>
      <c r="D982" s="8"/>
      <c r="E982" s="8" t="e">
        <f>VLOOKUP(F982,'Données Registre P-38'!$A$2:$B$19,2,0)</f>
        <v>#N/A</v>
      </c>
      <c r="F982" s="9"/>
      <c r="G982" s="10"/>
      <c r="H982" s="38" t="str">
        <f>IF(G982&lt;&gt;"",G982,"")</f>
        <v/>
      </c>
      <c r="I982" s="30"/>
      <c r="J982" s="9"/>
      <c r="K982" s="9"/>
      <c r="L982" s="9"/>
      <c r="M982" s="9"/>
      <c r="N982" s="9"/>
      <c r="O982" s="17"/>
      <c r="P982" s="27"/>
    </row>
    <row r="983" spans="1:16" ht="24.95" customHeight="1" x14ac:dyDescent="0.25">
      <c r="A983" s="13" t="s">
        <v>38</v>
      </c>
      <c r="B983" s="41"/>
      <c r="C983" s="19" t="s">
        <v>8</v>
      </c>
      <c r="D983" s="8"/>
      <c r="E983" s="8" t="e">
        <f>VLOOKUP(F983,'Données Registre P-38'!$A$2:$B$19,2,0)</f>
        <v>#N/A</v>
      </c>
      <c r="F983" s="9"/>
      <c r="G983" s="10"/>
      <c r="H983" s="38" t="str">
        <f>IF(G983&lt;&gt;"",G983,"")</f>
        <v/>
      </c>
      <c r="I983" s="30"/>
      <c r="J983" s="9"/>
      <c r="K983" s="9"/>
      <c r="L983" s="9"/>
      <c r="M983" s="9"/>
      <c r="N983" s="9"/>
      <c r="O983" s="17"/>
      <c r="P983" s="27"/>
    </row>
    <row r="984" spans="1:16" ht="24.95" customHeight="1" x14ac:dyDescent="0.25">
      <c r="A984" s="13" t="s">
        <v>38</v>
      </c>
      <c r="B984" s="41"/>
      <c r="C984" s="19" t="s">
        <v>8</v>
      </c>
      <c r="D984" s="8"/>
      <c r="E984" s="8" t="e">
        <f>VLOOKUP(F984,'Données Registre P-38'!$A$2:$B$19,2,0)</f>
        <v>#N/A</v>
      </c>
      <c r="F984" s="9"/>
      <c r="G984" s="10"/>
      <c r="H984" s="38" t="str">
        <f>IF(G984&lt;&gt;"",G984,"")</f>
        <v/>
      </c>
      <c r="I984" s="30"/>
      <c r="J984" s="9"/>
      <c r="K984" s="9"/>
      <c r="L984" s="9"/>
      <c r="M984" s="9"/>
      <c r="N984" s="9"/>
      <c r="O984" s="17"/>
      <c r="P984" s="27"/>
    </row>
    <row r="985" spans="1:16" ht="24.95" customHeight="1" x14ac:dyDescent="0.25">
      <c r="A985" s="13" t="s">
        <v>38</v>
      </c>
      <c r="B985" s="41"/>
      <c r="C985" s="19" t="s">
        <v>8</v>
      </c>
      <c r="D985" s="8"/>
      <c r="E985" s="8" t="e">
        <f>VLOOKUP(F985,'Données Registre P-38'!$A$2:$B$19,2,0)</f>
        <v>#N/A</v>
      </c>
      <c r="F985" s="9"/>
      <c r="G985" s="10"/>
      <c r="H985" s="38" t="str">
        <f>IF(G985&lt;&gt;"",G985,"")</f>
        <v/>
      </c>
      <c r="I985" s="30"/>
      <c r="J985" s="9"/>
      <c r="K985" s="9"/>
      <c r="L985" s="9"/>
      <c r="M985" s="9"/>
      <c r="N985" s="9"/>
      <c r="O985" s="17"/>
      <c r="P985" s="27"/>
    </row>
    <row r="986" spans="1:16" ht="24.95" customHeight="1" x14ac:dyDescent="0.25">
      <c r="A986" s="13" t="s">
        <v>38</v>
      </c>
      <c r="B986" s="41"/>
      <c r="C986" s="19" t="s">
        <v>8</v>
      </c>
      <c r="D986" s="8"/>
      <c r="E986" s="8" t="e">
        <f>VLOOKUP(F986,'Données Registre P-38'!$A$2:$B$19,2,0)</f>
        <v>#N/A</v>
      </c>
      <c r="F986" s="9"/>
      <c r="G986" s="10"/>
      <c r="H986" s="38" t="str">
        <f>IF(G986&lt;&gt;"",G986,"")</f>
        <v/>
      </c>
      <c r="I986" s="30"/>
      <c r="J986" s="9"/>
      <c r="K986" s="9"/>
      <c r="L986" s="9"/>
      <c r="M986" s="9"/>
      <c r="N986" s="9"/>
      <c r="O986" s="17"/>
      <c r="P986" s="27"/>
    </row>
    <row r="987" spans="1:16" ht="24.95" customHeight="1" x14ac:dyDescent="0.25">
      <c r="A987" s="13" t="s">
        <v>38</v>
      </c>
      <c r="B987" s="41"/>
      <c r="C987" s="19" t="s">
        <v>8</v>
      </c>
      <c r="D987" s="8"/>
      <c r="E987" s="8" t="e">
        <f>VLOOKUP(F987,'Données Registre P-38'!$A$2:$B$19,2,0)</f>
        <v>#N/A</v>
      </c>
      <c r="F987" s="9"/>
      <c r="G987" s="10"/>
      <c r="H987" s="38" t="str">
        <f>IF(G987&lt;&gt;"",G987,"")</f>
        <v/>
      </c>
      <c r="I987" s="30"/>
      <c r="J987" s="9"/>
      <c r="K987" s="9"/>
      <c r="L987" s="9"/>
      <c r="M987" s="9"/>
      <c r="N987" s="9"/>
      <c r="O987" s="17"/>
      <c r="P987" s="27"/>
    </row>
    <row r="988" spans="1:16" ht="24.95" customHeight="1" x14ac:dyDescent="0.25">
      <c r="A988" s="13" t="s">
        <v>38</v>
      </c>
      <c r="B988" s="41"/>
      <c r="C988" s="19" t="s">
        <v>8</v>
      </c>
      <c r="D988" s="8"/>
      <c r="E988" s="8" t="e">
        <f>VLOOKUP(F988,'Données Registre P-38'!$A$2:$B$19,2,0)</f>
        <v>#N/A</v>
      </c>
      <c r="F988" s="9"/>
      <c r="G988" s="10"/>
      <c r="H988" s="38" t="str">
        <f>IF(G988&lt;&gt;"",G988,"")</f>
        <v/>
      </c>
      <c r="I988" s="30"/>
      <c r="J988" s="9"/>
      <c r="K988" s="9"/>
      <c r="L988" s="9"/>
      <c r="M988" s="9"/>
      <c r="N988" s="9"/>
      <c r="O988" s="17"/>
      <c r="P988" s="27"/>
    </row>
    <row r="989" spans="1:16" ht="24.95" customHeight="1" x14ac:dyDescent="0.25">
      <c r="A989" s="13" t="s">
        <v>38</v>
      </c>
      <c r="B989" s="41"/>
      <c r="C989" s="19" t="s">
        <v>8</v>
      </c>
      <c r="D989" s="8"/>
      <c r="E989" s="8" t="e">
        <f>VLOOKUP(F989,'Données Registre P-38'!$A$2:$B$19,2,0)</f>
        <v>#N/A</v>
      </c>
      <c r="F989" s="9"/>
      <c r="G989" s="10"/>
      <c r="H989" s="38" t="str">
        <f>IF(G989&lt;&gt;"",G989,"")</f>
        <v/>
      </c>
      <c r="I989" s="30"/>
      <c r="J989" s="9"/>
      <c r="K989" s="9"/>
      <c r="L989" s="9"/>
      <c r="M989" s="9"/>
      <c r="N989" s="9"/>
      <c r="O989" s="17"/>
      <c r="P989" s="27"/>
    </row>
    <row r="990" spans="1:16" ht="24.95" customHeight="1" x14ac:dyDescent="0.25">
      <c r="A990" s="13" t="s">
        <v>38</v>
      </c>
      <c r="B990" s="41"/>
      <c r="C990" s="19" t="s">
        <v>8</v>
      </c>
      <c r="D990" s="8"/>
      <c r="E990" s="8" t="e">
        <f>VLOOKUP(F990,'Données Registre P-38'!$A$2:$B$19,2,0)</f>
        <v>#N/A</v>
      </c>
      <c r="F990" s="9"/>
      <c r="G990" s="10"/>
      <c r="H990" s="38" t="str">
        <f>IF(G990&lt;&gt;"",G990,"")</f>
        <v/>
      </c>
      <c r="I990" s="30"/>
      <c r="J990" s="9"/>
      <c r="K990" s="9"/>
      <c r="L990" s="9"/>
      <c r="M990" s="9"/>
      <c r="N990" s="9"/>
      <c r="O990" s="17"/>
      <c r="P990" s="27"/>
    </row>
    <row r="991" spans="1:16" ht="24.95" customHeight="1" x14ac:dyDescent="0.25">
      <c r="A991" s="13" t="s">
        <v>38</v>
      </c>
      <c r="B991" s="41"/>
      <c r="C991" s="19" t="s">
        <v>8</v>
      </c>
      <c r="D991" s="8"/>
      <c r="E991" s="8" t="e">
        <f>VLOOKUP(F991,'Données Registre P-38'!$A$2:$B$19,2,0)</f>
        <v>#N/A</v>
      </c>
      <c r="F991" s="9"/>
      <c r="G991" s="10"/>
      <c r="H991" s="38" t="str">
        <f>IF(G991&lt;&gt;"",G991,"")</f>
        <v/>
      </c>
      <c r="I991" s="30"/>
      <c r="J991" s="9"/>
      <c r="K991" s="9"/>
      <c r="L991" s="9"/>
      <c r="M991" s="9"/>
      <c r="N991" s="9"/>
      <c r="O991" s="17"/>
      <c r="P991" s="27"/>
    </row>
    <row r="992" spans="1:16" ht="24.95" customHeight="1" x14ac:dyDescent="0.25">
      <c r="A992" s="13" t="s">
        <v>38</v>
      </c>
      <c r="B992" s="41"/>
      <c r="C992" s="19" t="s">
        <v>8</v>
      </c>
      <c r="D992" s="8"/>
      <c r="E992" s="8" t="e">
        <f>VLOOKUP(F992,'Données Registre P-38'!$A$2:$B$19,2,0)</f>
        <v>#N/A</v>
      </c>
      <c r="F992" s="9"/>
      <c r="G992" s="10"/>
      <c r="H992" s="38" t="str">
        <f>IF(G992&lt;&gt;"",G992,"")</f>
        <v/>
      </c>
      <c r="I992" s="30"/>
      <c r="J992" s="9"/>
      <c r="K992" s="9"/>
      <c r="L992" s="9"/>
      <c r="M992" s="9"/>
      <c r="N992" s="9"/>
      <c r="O992" s="17"/>
      <c r="P992" s="27"/>
    </row>
    <row r="993" spans="1:16" ht="24.95" customHeight="1" x14ac:dyDescent="0.25">
      <c r="A993" s="13" t="s">
        <v>38</v>
      </c>
      <c r="B993" s="41"/>
      <c r="C993" s="19" t="s">
        <v>8</v>
      </c>
      <c r="D993" s="8"/>
      <c r="E993" s="8" t="e">
        <f>VLOOKUP(F993,'Données Registre P-38'!$A$2:$B$19,2,0)</f>
        <v>#N/A</v>
      </c>
      <c r="F993" s="9"/>
      <c r="G993" s="10"/>
      <c r="H993" s="38" t="str">
        <f>IF(G993&lt;&gt;"",G993,"")</f>
        <v/>
      </c>
      <c r="I993" s="30"/>
      <c r="J993" s="9"/>
      <c r="K993" s="9"/>
      <c r="L993" s="9"/>
      <c r="M993" s="9"/>
      <c r="N993" s="9"/>
      <c r="O993" s="17"/>
      <c r="P993" s="27"/>
    </row>
    <row r="994" spans="1:16" ht="24.95" customHeight="1" x14ac:dyDescent="0.25">
      <c r="A994" s="13" t="s">
        <v>38</v>
      </c>
      <c r="B994" s="41"/>
      <c r="C994" s="19" t="s">
        <v>8</v>
      </c>
      <c r="D994" s="8"/>
      <c r="E994" s="8" t="e">
        <f>VLOOKUP(F994,'Données Registre P-38'!$A$2:$B$19,2,0)</f>
        <v>#N/A</v>
      </c>
      <c r="F994" s="9"/>
      <c r="G994" s="10"/>
      <c r="H994" s="38" t="str">
        <f>IF(G994&lt;&gt;"",G994,"")</f>
        <v/>
      </c>
      <c r="I994" s="30"/>
      <c r="J994" s="9"/>
      <c r="K994" s="9"/>
      <c r="L994" s="9"/>
      <c r="M994" s="9"/>
      <c r="N994" s="9"/>
      <c r="O994" s="17"/>
      <c r="P994" s="27"/>
    </row>
    <row r="995" spans="1:16" ht="24.95" customHeight="1" x14ac:dyDescent="0.25">
      <c r="A995" s="13" t="s">
        <v>38</v>
      </c>
      <c r="B995" s="41"/>
      <c r="C995" s="19" t="s">
        <v>8</v>
      </c>
      <c r="D995" s="8"/>
      <c r="E995" s="8" t="e">
        <f>VLOOKUP(F995,'Données Registre P-38'!$A$2:$B$19,2,0)</f>
        <v>#N/A</v>
      </c>
      <c r="F995" s="9"/>
      <c r="G995" s="10"/>
      <c r="H995" s="38" t="str">
        <f>IF(G995&lt;&gt;"",G995,"")</f>
        <v/>
      </c>
      <c r="I995" s="30"/>
      <c r="J995" s="9"/>
      <c r="K995" s="9"/>
      <c r="L995" s="9"/>
      <c r="M995" s="9"/>
      <c r="N995" s="9"/>
      <c r="O995" s="17"/>
      <c r="P995" s="27"/>
    </row>
    <row r="996" spans="1:16" ht="24.95" customHeight="1" x14ac:dyDescent="0.25">
      <c r="A996" s="13" t="s">
        <v>38</v>
      </c>
      <c r="B996" s="41"/>
      <c r="C996" s="19" t="s">
        <v>8</v>
      </c>
      <c r="D996" s="8"/>
      <c r="E996" s="8" t="e">
        <f>VLOOKUP(F996,'Données Registre P-38'!$A$2:$B$19,2,0)</f>
        <v>#N/A</v>
      </c>
      <c r="F996" s="9"/>
      <c r="G996" s="10"/>
      <c r="H996" s="38" t="str">
        <f>IF(G996&lt;&gt;"",G996,"")</f>
        <v/>
      </c>
      <c r="I996" s="30"/>
      <c r="J996" s="9"/>
      <c r="K996" s="9"/>
      <c r="L996" s="9"/>
      <c r="M996" s="9"/>
      <c r="N996" s="9"/>
      <c r="O996" s="17"/>
      <c r="P996" s="27"/>
    </row>
    <row r="997" spans="1:16" ht="24.95" customHeight="1" x14ac:dyDescent="0.25">
      <c r="A997" s="13" t="s">
        <v>38</v>
      </c>
      <c r="B997" s="41"/>
      <c r="C997" s="19" t="s">
        <v>8</v>
      </c>
      <c r="D997" s="8"/>
      <c r="E997" s="8" t="e">
        <f>VLOOKUP(F997,'Données Registre P-38'!$A$2:$B$19,2,0)</f>
        <v>#N/A</v>
      </c>
      <c r="F997" s="9"/>
      <c r="G997" s="10"/>
      <c r="H997" s="38" t="str">
        <f>IF(G997&lt;&gt;"",G997,"")</f>
        <v/>
      </c>
      <c r="I997" s="30"/>
      <c r="J997" s="9"/>
      <c r="K997" s="9"/>
      <c r="L997" s="9"/>
      <c r="M997" s="9"/>
      <c r="N997" s="9"/>
      <c r="O997" s="17"/>
      <c r="P997" s="27"/>
    </row>
    <row r="998" spans="1:16" ht="24.95" customHeight="1" x14ac:dyDescent="0.25">
      <c r="A998" s="13" t="s">
        <v>38</v>
      </c>
      <c r="B998" s="41"/>
      <c r="C998" s="19" t="s">
        <v>8</v>
      </c>
      <c r="D998" s="8"/>
      <c r="E998" s="8" t="e">
        <f>VLOOKUP(F998,'Données Registre P-38'!$A$2:$B$19,2,0)</f>
        <v>#N/A</v>
      </c>
      <c r="F998" s="9"/>
      <c r="G998" s="10"/>
      <c r="H998" s="38" t="str">
        <f>IF(G998&lt;&gt;"",G998,"")</f>
        <v/>
      </c>
      <c r="I998" s="30"/>
      <c r="J998" s="9"/>
      <c r="K998" s="9"/>
      <c r="L998" s="9"/>
      <c r="M998" s="9"/>
      <c r="N998" s="9"/>
      <c r="O998" s="17"/>
      <c r="P998" s="27"/>
    </row>
    <row r="999" spans="1:16" ht="24.95" customHeight="1" x14ac:dyDescent="0.25">
      <c r="A999" s="13" t="s">
        <v>38</v>
      </c>
      <c r="B999" s="41"/>
      <c r="C999" s="19" t="s">
        <v>8</v>
      </c>
      <c r="D999" s="8"/>
      <c r="E999" s="8" t="e">
        <f>VLOOKUP(F999,'Données Registre P-38'!$A$2:$B$19,2,0)</f>
        <v>#N/A</v>
      </c>
      <c r="F999" s="9"/>
      <c r="G999" s="10"/>
      <c r="H999" s="38" t="str">
        <f>IF(G999&lt;&gt;"",G999,"")</f>
        <v/>
      </c>
      <c r="I999" s="30"/>
      <c r="J999" s="9"/>
      <c r="K999" s="9"/>
      <c r="L999" s="9"/>
      <c r="M999" s="9"/>
      <c r="N999" s="9"/>
      <c r="O999" s="17"/>
      <c r="P999" s="27"/>
    </row>
    <row r="1000" spans="1:16" ht="24.95" customHeight="1" x14ac:dyDescent="0.25">
      <c r="A1000" s="13" t="s">
        <v>38</v>
      </c>
      <c r="B1000" s="41"/>
      <c r="C1000" s="19" t="s">
        <v>8</v>
      </c>
      <c r="D1000" s="8"/>
      <c r="E1000" s="8" t="e">
        <f>VLOOKUP(F1000,'Données Registre P-38'!$A$2:$B$19,2,0)</f>
        <v>#N/A</v>
      </c>
      <c r="F1000" s="9"/>
      <c r="G1000" s="10"/>
      <c r="H1000" s="38" t="str">
        <f>IF(G1000&lt;&gt;"",G1000,"")</f>
        <v/>
      </c>
      <c r="I1000" s="30"/>
      <c r="J1000" s="9"/>
      <c r="K1000" s="9"/>
      <c r="L1000" s="9"/>
      <c r="M1000" s="9"/>
      <c r="N1000" s="9"/>
      <c r="O1000" s="17"/>
      <c r="P1000" s="27"/>
    </row>
    <row r="1001" spans="1:16" ht="24.95" customHeight="1" x14ac:dyDescent="0.25">
      <c r="A1001" s="13" t="s">
        <v>38</v>
      </c>
      <c r="B1001" s="41"/>
      <c r="C1001" s="19" t="s">
        <v>8</v>
      </c>
      <c r="D1001" s="8"/>
      <c r="E1001" s="8" t="e">
        <f>VLOOKUP(F1001,'Données Registre P-38'!$A$2:$B$19,2,0)</f>
        <v>#N/A</v>
      </c>
      <c r="F1001" s="9"/>
      <c r="G1001" s="10"/>
      <c r="H1001" s="38" t="str">
        <f>IF(G1001&lt;&gt;"",G1001,"")</f>
        <v/>
      </c>
      <c r="I1001" s="30"/>
      <c r="J1001" s="9"/>
      <c r="K1001" s="9"/>
      <c r="L1001" s="9"/>
      <c r="M1001" s="9"/>
      <c r="N1001" s="9"/>
      <c r="O1001" s="17"/>
      <c r="P1001" s="27"/>
    </row>
    <row r="1002" spans="1:16" ht="24.95" customHeight="1" x14ac:dyDescent="0.25">
      <c r="A1002" s="13" t="s">
        <v>38</v>
      </c>
      <c r="B1002" s="41"/>
      <c r="C1002" s="19" t="s">
        <v>8</v>
      </c>
      <c r="D1002" s="8"/>
      <c r="E1002" s="8" t="e">
        <f>VLOOKUP(F1002,'Données Registre P-38'!$A$2:$B$19,2,0)</f>
        <v>#N/A</v>
      </c>
      <c r="F1002" s="9"/>
      <c r="G1002" s="10"/>
      <c r="H1002" s="38" t="str">
        <f>IF(G1002&lt;&gt;"",G1002,"")</f>
        <v/>
      </c>
      <c r="I1002" s="30"/>
      <c r="J1002" s="9"/>
      <c r="K1002" s="9"/>
      <c r="L1002" s="9"/>
      <c r="M1002" s="9"/>
      <c r="N1002" s="9"/>
      <c r="O1002" s="17"/>
      <c r="P1002" s="27"/>
    </row>
    <row r="1003" spans="1:16" ht="24.95" customHeight="1" x14ac:dyDescent="0.25">
      <c r="A1003" s="11"/>
      <c r="B1003" s="42"/>
      <c r="C1003" s="19" t="s">
        <v>8</v>
      </c>
      <c r="D1003" s="8"/>
      <c r="E1003" s="8" t="e">
        <f>VLOOKUP(F1003,'Données Registre P-38'!$A$2:$B$19,2,0)</f>
        <v>#N/A</v>
      </c>
      <c r="F1003" s="9"/>
      <c r="G1003" s="10"/>
      <c r="H1003" s="38" t="str">
        <f>IF(G1003&lt;&gt;"",G1003,"")</f>
        <v/>
      </c>
      <c r="I1003" s="30"/>
      <c r="J1003" s="9"/>
      <c r="K1003" s="9"/>
      <c r="L1003" s="9"/>
      <c r="M1003" s="9"/>
      <c r="N1003" s="9"/>
      <c r="O1003" s="17"/>
      <c r="P1003" s="27"/>
    </row>
  </sheetData>
  <autoFilter ref="A5:O1003">
    <filterColumn colId="2" showButton="0"/>
    <sortState caseSensitive="1" ref="A6:O1003">
      <sortCondition ref="E5:E1003"/>
    </sortState>
  </autoFilter>
  <sortState ref="C5:O1003">
    <sortCondition ref="D4"/>
  </sortState>
  <dataConsolidate/>
  <mergeCells count="2">
    <mergeCell ref="A3:O3"/>
    <mergeCell ref="Q3:R3"/>
  </mergeCells>
  <conditionalFormatting sqref="D6:O1003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{07B00649-3736-4B1A-9920-391C729E9FAC}</x14:id>
        </ext>
      </extLst>
    </cfRule>
  </conditionalFormatting>
  <dataValidations count="4">
    <dataValidation type="list" allowBlank="1" showInputMessage="1" showErrorMessage="1" sqref="F1003:F1048576">
      <formula1>$W$6:$W$22</formula1>
    </dataValidation>
    <dataValidation type="list" allowBlank="1" showInputMessage="1" showErrorMessage="1" sqref="K703:K713">
      <formula1>$E$2:$E$9</formula1>
    </dataValidation>
    <dataValidation type="list" allowBlank="1" showInputMessage="1" showErrorMessage="1" sqref="L703:L713 K702">
      <formula1>$F$2:$F$3</formula1>
    </dataValidation>
    <dataValidation type="list" allowBlank="1" showDropDown="1" showInputMessage="1" showErrorMessage="1" sqref="F5">
      <formula1>#REF!</formula1>
    </dataValidation>
  </dataValidations>
  <printOptions horizontalCentered="1"/>
  <pageMargins left="0.25" right="0.25" top="0.75" bottom="0.75" header="0.3" footer="0.3"/>
  <pageSetup paperSize="5" scale="98" fitToHeight="0" orientation="landscape" r:id="rId1"/>
  <headerFooter alignWithMargins="0">
    <oddFooter xml:space="preserve">&amp;L&amp;Z&amp;F&amp;C&amp;D&amp;R&amp;P de &amp;N                                         </oddFooter>
  </headerFooter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7B00649-3736-4B1A-9920-391C729E9FA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D6:O1003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'Données Registre P-38'!$F$2:$F$4</xm:f>
          </x14:formula1>
          <xm:sqref>N689:N921 N6:N361 N362:N688 N922:N1003</xm:sqref>
        </x14:dataValidation>
        <x14:dataValidation type="list" allowBlank="1" showInputMessage="1" showErrorMessage="1">
          <x14:formula1>
            <xm:f>'Données Registre P-38'!$D$2:$D$8</xm:f>
          </x14:formula1>
          <xm:sqref>K689:K701 K6:K361 K362:K688</xm:sqref>
        </x14:dataValidation>
        <x14:dataValidation type="list" allowBlank="1" showInputMessage="1" showErrorMessage="1">
          <x14:formula1>
            <xm:f>'Données Registre P-38'!$C$2:$C$5</xm:f>
          </x14:formula1>
          <xm:sqref>J689:J713 J6:J361 J362:J688</xm:sqref>
        </x14:dataValidation>
        <x14:dataValidation type="list" allowBlank="1" showInputMessage="1" showErrorMessage="1">
          <x14:formula1>
            <xm:f>'Données Registre P-38'!$A$2:$A$19</xm:f>
          </x14:formula1>
          <xm:sqref>F922:F1002 F6:F361 F362:F688 F689:F921</xm:sqref>
        </x14:dataValidation>
        <x14:dataValidation type="list" allowBlank="1" showInputMessage="1" showErrorMessage="1">
          <x14:formula1>
            <xm:f>'Données Registre P-38'!$E$2:$E$3</xm:f>
          </x14:formula1>
          <xm:sqref>L689:L701 L6:L361 L362:L688</xm:sqref>
        </x14:dataValidation>
      </x14:dataValidations>
    </ext>
    <ext xmlns:x14="http://schemas.microsoft.com/office/spreadsheetml/2009/9/main" uri="{05C60535-1F16-4fd2-B633-F4F36F0B64E0}">
      <x14:sparklineGroups xmlns:xm="http://schemas.microsoft.com/office/excel/2006/main">
        <x14:sparklineGroup type="column" dateAxis="1" displayEmptyCellsAs="gap" high="1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m:f>'Registre P-38'!I5:I5</xm:f>
          <x14:sparklines>
            <x14:sparkline>
              <xm:f>'Registre P-38'!I5:I5</xm:f>
              <xm:sqref>I5</xm:sqref>
            </x14:sparkline>
          </x14:sparklines>
        </x14:sparklineGroup>
      </x14:sparklineGroup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workbookViewId="0">
      <selection activeCell="B4" sqref="B4"/>
    </sheetView>
  </sheetViews>
  <sheetFormatPr baseColWidth="10" defaultRowHeight="15" x14ac:dyDescent="0.25"/>
  <cols>
    <col min="1" max="1" width="33.140625" customWidth="1"/>
    <col min="8" max="8" width="33.140625" customWidth="1"/>
  </cols>
  <sheetData>
    <row r="1" spans="1:8" ht="24.95" customHeight="1" x14ac:dyDescent="0.25">
      <c r="A1" s="46" t="s">
        <v>1535</v>
      </c>
      <c r="B1" s="47"/>
    </row>
    <row r="2" spans="1:8" ht="24.95" customHeight="1" x14ac:dyDescent="0.25">
      <c r="A2" s="4"/>
      <c r="B2" s="4"/>
    </row>
    <row r="3" spans="1:8" ht="24.95" customHeight="1" x14ac:dyDescent="0.25">
      <c r="A3" s="25" t="s">
        <v>1533</v>
      </c>
      <c r="B3" s="25" t="s">
        <v>1534</v>
      </c>
    </row>
    <row r="4" spans="1:8" ht="24.95" customHeight="1" x14ac:dyDescent="0.25">
      <c r="A4" s="3" t="s">
        <v>32</v>
      </c>
      <c r="B4" s="45"/>
    </row>
    <row r="5" spans="1:8" ht="24.95" customHeight="1" x14ac:dyDescent="0.25">
      <c r="A5" s="3" t="s">
        <v>33</v>
      </c>
      <c r="B5" s="45"/>
    </row>
    <row r="6" spans="1:8" ht="24.95" customHeight="1" x14ac:dyDescent="0.25">
      <c r="A6" s="3" t="s">
        <v>34</v>
      </c>
      <c r="B6" s="45"/>
    </row>
    <row r="7" spans="1:8" ht="24.95" customHeight="1" x14ac:dyDescent="0.25">
      <c r="A7" s="3" t="s">
        <v>35</v>
      </c>
      <c r="B7" s="45"/>
    </row>
    <row r="8" spans="1:8" ht="24.95" customHeight="1" x14ac:dyDescent="0.25">
      <c r="A8" s="3" t="s">
        <v>36</v>
      </c>
      <c r="B8" s="45"/>
    </row>
    <row r="9" spans="1:8" ht="24.95" customHeight="1" x14ac:dyDescent="0.25">
      <c r="A9" s="3" t="s">
        <v>37</v>
      </c>
      <c r="B9" s="45"/>
    </row>
    <row r="10" spans="1:8" ht="24.95" customHeight="1" x14ac:dyDescent="0.25">
      <c r="A10" s="3" t="s">
        <v>44</v>
      </c>
      <c r="B10" s="45"/>
    </row>
    <row r="11" spans="1:8" ht="24.95" customHeight="1" x14ac:dyDescent="0.25">
      <c r="A11" s="3" t="s">
        <v>46</v>
      </c>
      <c r="B11" s="45"/>
      <c r="G11" s="46"/>
      <c r="H11" s="47"/>
    </row>
    <row r="12" spans="1:8" ht="24.95" customHeight="1" x14ac:dyDescent="0.25">
      <c r="A12" s="3" t="s">
        <v>501</v>
      </c>
      <c r="B12" s="45"/>
      <c r="G12" s="4"/>
      <c r="H12" s="4"/>
    </row>
    <row r="13" spans="1:8" ht="24.95" customHeight="1" x14ac:dyDescent="0.25">
      <c r="A13" s="2" t="s">
        <v>1532</v>
      </c>
      <c r="B13" s="45"/>
      <c r="G13" s="25"/>
      <c r="H13" s="25"/>
    </row>
    <row r="14" spans="1:8" x14ac:dyDescent="0.25">
      <c r="G14" s="3"/>
      <c r="H14" s="45"/>
    </row>
    <row r="15" spans="1:8" x14ac:dyDescent="0.25">
      <c r="G15" s="3"/>
      <c r="H15" s="45"/>
    </row>
    <row r="16" spans="1:8" x14ac:dyDescent="0.25">
      <c r="G16" s="3"/>
      <c r="H16" s="45"/>
    </row>
    <row r="17" spans="7:8" x14ac:dyDescent="0.25">
      <c r="G17" s="3"/>
      <c r="H17" s="45"/>
    </row>
    <row r="18" spans="7:8" x14ac:dyDescent="0.25">
      <c r="G18" s="3"/>
      <c r="H18" s="45"/>
    </row>
    <row r="19" spans="7:8" x14ac:dyDescent="0.25">
      <c r="G19" s="3"/>
      <c r="H19" s="45"/>
    </row>
    <row r="20" spans="7:8" x14ac:dyDescent="0.25">
      <c r="G20" s="3"/>
      <c r="H20" s="45"/>
    </row>
    <row r="21" spans="7:8" x14ac:dyDescent="0.25">
      <c r="G21" s="3"/>
      <c r="H21" s="45"/>
    </row>
    <row r="22" spans="7:8" x14ac:dyDescent="0.25">
      <c r="G22" s="3"/>
      <c r="H22" s="45"/>
    </row>
    <row r="23" spans="7:8" x14ac:dyDescent="0.25">
      <c r="G23" s="2"/>
      <c r="H23" s="45"/>
    </row>
  </sheetData>
  <mergeCells count="2">
    <mergeCell ref="A1:B1"/>
    <mergeCell ref="G11:H11"/>
  </mergeCells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selection activeCell="D13" sqref="D13"/>
    </sheetView>
  </sheetViews>
  <sheetFormatPr baseColWidth="10" defaultRowHeight="15" x14ac:dyDescent="0.25"/>
  <cols>
    <col min="1" max="2" width="23.42578125" customWidth="1"/>
    <col min="3" max="3" width="20.5703125" customWidth="1"/>
    <col min="4" max="4" width="33.140625" customWidth="1"/>
    <col min="8" max="8" width="14.28515625" customWidth="1"/>
    <col min="9" max="9" width="21.140625" customWidth="1"/>
    <col min="10" max="10" width="22.140625" customWidth="1"/>
  </cols>
  <sheetData>
    <row r="1" spans="1:10" s="2" customFormat="1" ht="23.25" customHeight="1" x14ac:dyDescent="0.25">
      <c r="A1" s="25" t="s">
        <v>39</v>
      </c>
      <c r="B1" s="25" t="s">
        <v>1530</v>
      </c>
      <c r="C1" s="25" t="s">
        <v>40</v>
      </c>
      <c r="D1" s="25" t="s">
        <v>4</v>
      </c>
      <c r="E1" s="25" t="s">
        <v>5</v>
      </c>
      <c r="F1" s="25" t="s">
        <v>6</v>
      </c>
      <c r="H1" s="25"/>
      <c r="I1" s="25"/>
      <c r="J1" s="25"/>
    </row>
    <row r="2" spans="1:10" ht="24.95" customHeight="1" x14ac:dyDescent="0.25">
      <c r="A2" s="3" t="s">
        <v>24</v>
      </c>
      <c r="B2" s="1">
        <v>1</v>
      </c>
      <c r="C2" s="1" t="s">
        <v>26</v>
      </c>
      <c r="D2" s="3" t="s">
        <v>32</v>
      </c>
      <c r="E2" s="1" t="s">
        <v>29</v>
      </c>
      <c r="F2" s="1" t="s">
        <v>41</v>
      </c>
      <c r="H2" s="3"/>
      <c r="I2" s="3"/>
      <c r="J2" s="3"/>
    </row>
    <row r="3" spans="1:10" ht="24.95" customHeight="1" x14ac:dyDescent="0.25">
      <c r="A3" s="3" t="s">
        <v>16</v>
      </c>
      <c r="B3" s="1">
        <v>1</v>
      </c>
      <c r="C3" s="1" t="s">
        <v>112</v>
      </c>
      <c r="D3" s="3" t="s">
        <v>33</v>
      </c>
      <c r="E3" s="1" t="s">
        <v>30</v>
      </c>
      <c r="F3" s="1" t="s">
        <v>42</v>
      </c>
      <c r="H3" s="3"/>
      <c r="I3" s="3"/>
      <c r="J3" s="3"/>
    </row>
    <row r="4" spans="1:10" ht="24.95" customHeight="1" x14ac:dyDescent="0.25">
      <c r="A4" s="3" t="s">
        <v>21</v>
      </c>
      <c r="B4" s="1">
        <v>1</v>
      </c>
      <c r="C4" s="1" t="s">
        <v>28</v>
      </c>
      <c r="D4" s="3" t="s">
        <v>34</v>
      </c>
      <c r="E4" s="1"/>
      <c r="F4" s="1" t="s">
        <v>31</v>
      </c>
      <c r="H4" s="3"/>
      <c r="I4" s="3"/>
      <c r="J4" s="3"/>
    </row>
    <row r="5" spans="1:10" ht="24.95" customHeight="1" x14ac:dyDescent="0.25">
      <c r="A5" s="3" t="s">
        <v>13</v>
      </c>
      <c r="B5" s="1">
        <v>1</v>
      </c>
      <c r="C5" s="1" t="s">
        <v>111</v>
      </c>
      <c r="D5" s="3" t="s">
        <v>35</v>
      </c>
      <c r="E5" s="1"/>
      <c r="F5" s="1"/>
      <c r="G5" s="1"/>
      <c r="H5" s="3"/>
      <c r="I5" s="3"/>
      <c r="J5" s="3"/>
    </row>
    <row r="6" spans="1:10" ht="24.95" customHeight="1" x14ac:dyDescent="0.25">
      <c r="A6" s="3" t="s">
        <v>14</v>
      </c>
      <c r="B6" s="1">
        <v>1</v>
      </c>
      <c r="C6" s="1"/>
      <c r="D6" s="3" t="s">
        <v>36</v>
      </c>
      <c r="E6" s="1"/>
      <c r="F6" s="1"/>
      <c r="G6" s="1"/>
      <c r="H6" s="3"/>
      <c r="I6" s="3"/>
    </row>
    <row r="7" spans="1:10" ht="24.95" customHeight="1" x14ac:dyDescent="0.25">
      <c r="A7" s="3" t="s">
        <v>15</v>
      </c>
      <c r="B7" s="1">
        <v>1</v>
      </c>
      <c r="C7" s="1"/>
      <c r="D7" s="3" t="s">
        <v>37</v>
      </c>
      <c r="E7" s="1"/>
      <c r="F7" s="1"/>
      <c r="G7" s="1"/>
      <c r="H7" s="3"/>
      <c r="I7" s="3"/>
    </row>
    <row r="8" spans="1:10" ht="24.95" customHeight="1" x14ac:dyDescent="0.25">
      <c r="A8" s="3" t="s">
        <v>9</v>
      </c>
      <c r="B8" s="1">
        <v>2</v>
      </c>
      <c r="C8" s="1"/>
      <c r="D8" s="3" t="s">
        <v>44</v>
      </c>
      <c r="E8" s="1"/>
      <c r="F8" s="1"/>
      <c r="G8" s="1"/>
      <c r="H8" s="1"/>
      <c r="I8" s="3"/>
    </row>
    <row r="9" spans="1:10" ht="24.95" customHeight="1" x14ac:dyDescent="0.25">
      <c r="A9" s="3" t="s">
        <v>20</v>
      </c>
      <c r="B9" s="1">
        <v>2</v>
      </c>
      <c r="C9" s="1"/>
      <c r="D9" s="3" t="s">
        <v>46</v>
      </c>
      <c r="E9" s="1"/>
      <c r="F9" s="1"/>
      <c r="G9" s="1"/>
      <c r="H9" s="1"/>
    </row>
    <row r="10" spans="1:10" ht="24.95" customHeight="1" x14ac:dyDescent="0.25">
      <c r="A10" s="3" t="s">
        <v>10</v>
      </c>
      <c r="B10" s="1">
        <v>2</v>
      </c>
      <c r="C10" s="1"/>
      <c r="D10" s="3" t="s">
        <v>501</v>
      </c>
      <c r="E10" s="1"/>
      <c r="F10" s="1"/>
      <c r="G10" s="1"/>
      <c r="H10" s="1"/>
    </row>
    <row r="11" spans="1:10" ht="24.95" customHeight="1" x14ac:dyDescent="0.25">
      <c r="A11" s="3" t="s">
        <v>11</v>
      </c>
      <c r="B11" s="1">
        <v>2</v>
      </c>
      <c r="C11" s="1"/>
      <c r="D11" s="1"/>
      <c r="E11" s="1"/>
      <c r="F11" s="1"/>
      <c r="G11" s="1"/>
      <c r="H11" s="1"/>
    </row>
    <row r="12" spans="1:10" ht="24.95" customHeight="1" x14ac:dyDescent="0.25">
      <c r="A12" s="3" t="s">
        <v>12</v>
      </c>
      <c r="B12" s="1">
        <v>2</v>
      </c>
      <c r="C12" s="1"/>
      <c r="D12" s="1"/>
      <c r="E12" s="1"/>
      <c r="F12" s="1"/>
      <c r="G12" s="1"/>
      <c r="H12" s="1"/>
    </row>
    <row r="13" spans="1:10" ht="24.95" customHeight="1" x14ac:dyDescent="0.25">
      <c r="A13" s="3" t="s">
        <v>18</v>
      </c>
      <c r="B13" s="1">
        <v>2</v>
      </c>
      <c r="C13" s="1"/>
      <c r="D13" s="1"/>
      <c r="E13" s="1"/>
      <c r="F13" s="1"/>
      <c r="G13" s="1"/>
      <c r="H13" s="1"/>
    </row>
    <row r="14" spans="1:10" ht="24.95" customHeight="1" x14ac:dyDescent="0.25">
      <c r="A14" s="3" t="s">
        <v>19</v>
      </c>
      <c r="B14" s="1">
        <v>2</v>
      </c>
      <c r="C14" s="1"/>
      <c r="D14" s="1"/>
      <c r="E14" s="1"/>
      <c r="F14" s="1"/>
      <c r="G14" s="1"/>
      <c r="H14" s="1"/>
    </row>
    <row r="15" spans="1:10" ht="24.95" customHeight="1" x14ac:dyDescent="0.25">
      <c r="A15" s="3" t="s">
        <v>23</v>
      </c>
      <c r="B15" s="1">
        <v>3</v>
      </c>
      <c r="C15" s="1"/>
      <c r="D15" s="1"/>
      <c r="E15" s="1"/>
      <c r="F15" s="1"/>
      <c r="G15" s="1"/>
      <c r="H15" s="1"/>
    </row>
    <row r="16" spans="1:10" ht="24.95" customHeight="1" x14ac:dyDescent="0.25">
      <c r="A16" s="3" t="s">
        <v>17</v>
      </c>
      <c r="B16" s="1">
        <v>3</v>
      </c>
      <c r="C16" s="1"/>
      <c r="D16" s="1"/>
      <c r="E16" s="1"/>
      <c r="F16" s="1"/>
      <c r="G16" s="1"/>
      <c r="H16" s="1"/>
    </row>
    <row r="17" spans="1:8" ht="24.95" customHeight="1" x14ac:dyDescent="0.25">
      <c r="A17" s="3" t="s">
        <v>22</v>
      </c>
      <c r="B17" s="1">
        <v>3</v>
      </c>
      <c r="C17" s="1"/>
      <c r="D17" s="1"/>
      <c r="E17" s="1"/>
      <c r="F17" s="1"/>
      <c r="G17" s="1"/>
      <c r="H17" s="1"/>
    </row>
    <row r="18" spans="1:8" ht="24.95" customHeight="1" x14ac:dyDescent="0.25">
      <c r="A18" s="3" t="s">
        <v>25</v>
      </c>
      <c r="B18" s="1">
        <v>3</v>
      </c>
      <c r="C18" s="1"/>
      <c r="D18" s="1"/>
      <c r="E18" s="1"/>
      <c r="F18" s="1"/>
      <c r="G18" s="1"/>
      <c r="H18" s="1"/>
    </row>
    <row r="19" spans="1:8" ht="24.95" customHeight="1" x14ac:dyDescent="0.25">
      <c r="A19" s="3" t="s">
        <v>45</v>
      </c>
      <c r="B19" s="1">
        <v>4</v>
      </c>
      <c r="C19" s="1"/>
      <c r="D19" s="1"/>
      <c r="E19" s="1"/>
      <c r="F19" s="1"/>
      <c r="G19" s="1"/>
      <c r="H19" s="1"/>
    </row>
    <row r="20" spans="1:8" ht="24.95" customHeight="1" x14ac:dyDescent="0.25"/>
    <row r="21" spans="1:8" ht="24.95" customHeight="1" x14ac:dyDescent="0.25"/>
    <row r="22" spans="1:8" ht="24.95" customHeight="1" x14ac:dyDescent="0.25"/>
    <row r="23" spans="1:8" ht="24.95" customHeight="1" x14ac:dyDescent="0.25"/>
    <row r="24" spans="1:8" ht="24.95" customHeight="1" x14ac:dyDescent="0.25"/>
    <row r="25" spans="1:8" ht="24.95" customHeight="1" x14ac:dyDescent="0.25"/>
    <row r="26" spans="1:8" ht="24.95" customHeight="1" x14ac:dyDescent="0.25"/>
    <row r="27" spans="1:8" ht="24.95" customHeight="1" x14ac:dyDescent="0.25"/>
    <row r="28" spans="1:8" ht="24.95" customHeight="1" x14ac:dyDescent="0.25"/>
    <row r="29" spans="1:8" ht="24.95" customHeight="1" x14ac:dyDescent="0.25"/>
    <row r="30" spans="1:8" ht="24.95" customHeight="1" x14ac:dyDescent="0.25"/>
    <row r="31" spans="1:8" ht="24.95" customHeight="1" x14ac:dyDescent="0.25"/>
    <row r="32" spans="1:8" ht="24.95" customHeight="1" x14ac:dyDescent="0.25"/>
    <row r="33" ht="24.95" customHeight="1" x14ac:dyDescent="0.25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2</vt:i4>
      </vt:variant>
    </vt:vector>
  </HeadingPairs>
  <TitlesOfParts>
    <vt:vector size="8" baseType="lpstr">
      <vt:lpstr>Feuil4</vt:lpstr>
      <vt:lpstr>Feuil10</vt:lpstr>
      <vt:lpstr>Feuil11</vt:lpstr>
      <vt:lpstr>Registre P-38</vt:lpstr>
      <vt:lpstr>Statistiques</vt:lpstr>
      <vt:lpstr>Données Registre P-38</vt:lpstr>
      <vt:lpstr>'Registre P-38'!Impression_des_titres</vt:lpstr>
      <vt:lpstr>'Registre P-38'!Zone_d_impression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Danielle Leclaire</dc:creator>
  <cp:lastModifiedBy>Frédéric Lauzière</cp:lastModifiedBy>
  <cp:lastPrinted>2019-10-09T21:07:54Z</cp:lastPrinted>
  <dcterms:created xsi:type="dcterms:W3CDTF">2018-10-04T19:13:21Z</dcterms:created>
  <dcterms:modified xsi:type="dcterms:W3CDTF">2020-11-25T20:50:27Z</dcterms:modified>
</cp:coreProperties>
</file>