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ARD\Desktop\"/>
    </mc:Choice>
  </mc:AlternateContent>
  <xr:revisionPtr revIDLastSave="0" documentId="13_ncr:1_{8BFFF615-A312-4D67-9B74-E6B60FD79F48}" xr6:coauthVersionLast="45" xr6:coauthVersionMax="45" xr10:uidLastSave="{00000000-0000-0000-0000-000000000000}"/>
  <bookViews>
    <workbookView xWindow="0" yWindow="30" windowWidth="18375" windowHeight="20340" xr2:uid="{528689BF-E875-491B-96E1-751A06D98D7D}"/>
  </bookViews>
  <sheets>
    <sheet name="Feuil1" sheetId="1" r:id="rId1"/>
  </sheets>
  <definedNames>
    <definedName name="_xlnm._FilterDatabase" localSheetId="0" hidden="1">Feuil1!$A$20:$Q$20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1" l="1"/>
  <c r="G28" i="1"/>
  <c r="H6" i="1"/>
  <c r="J32" i="1"/>
  <c r="F32" i="1"/>
  <c r="E32" i="1"/>
  <c r="I27" i="1"/>
  <c r="H27" i="1"/>
  <c r="G27" i="1"/>
  <c r="I25" i="1"/>
  <c r="H25" i="1"/>
  <c r="G25" i="1"/>
  <c r="I29" i="1"/>
  <c r="H29" i="1"/>
  <c r="G29" i="1"/>
  <c r="I28" i="1"/>
  <c r="I24" i="1"/>
  <c r="H24" i="1"/>
  <c r="G24" i="1"/>
  <c r="I26" i="1"/>
  <c r="H26" i="1"/>
  <c r="G26" i="1"/>
  <c r="I30" i="1"/>
  <c r="H30" i="1"/>
  <c r="G30" i="1"/>
  <c r="I21" i="1"/>
  <c r="H21" i="1"/>
  <c r="G21" i="1"/>
  <c r="I23" i="1"/>
  <c r="H23" i="1"/>
  <c r="G23" i="1"/>
  <c r="I22" i="1"/>
  <c r="H22" i="1"/>
  <c r="G22" i="1"/>
  <c r="K24" i="1" l="1"/>
  <c r="K22" i="1"/>
  <c r="K25" i="1"/>
  <c r="K30" i="1"/>
  <c r="K28" i="1"/>
  <c r="K23" i="1"/>
  <c r="K26" i="1"/>
  <c r="K27" i="1"/>
  <c r="K29" i="1"/>
  <c r="K21" i="1"/>
  <c r="H10" i="1"/>
  <c r="G4" i="1"/>
  <c r="H9" i="1" l="1"/>
  <c r="I9" i="1" l="1"/>
  <c r="G6" i="1"/>
  <c r="J14" i="1"/>
  <c r="F14" i="1"/>
  <c r="E14" i="1"/>
  <c r="I6" i="1"/>
  <c r="I11" i="1"/>
  <c r="I12" i="1"/>
  <c r="I4" i="1"/>
  <c r="I5" i="1"/>
  <c r="I10" i="1"/>
  <c r="I7" i="1"/>
  <c r="I3" i="1"/>
  <c r="I8" i="1"/>
  <c r="H11" i="1"/>
  <c r="H12" i="1"/>
  <c r="H4" i="1"/>
  <c r="H5" i="1"/>
  <c r="H7" i="1"/>
  <c r="H3" i="1"/>
  <c r="H8" i="1"/>
  <c r="G11" i="1"/>
  <c r="G12" i="1"/>
  <c r="G5" i="1"/>
  <c r="G10" i="1"/>
  <c r="G9" i="1"/>
  <c r="G7" i="1"/>
  <c r="G3" i="1"/>
  <c r="G8" i="1"/>
  <c r="K4" i="1" l="1"/>
  <c r="K8" i="1"/>
  <c r="K5" i="1"/>
  <c r="K9" i="1"/>
  <c r="K11" i="1"/>
  <c r="K12" i="1"/>
  <c r="K3" i="1"/>
  <c r="K10" i="1"/>
  <c r="K7" i="1"/>
  <c r="K6" i="1"/>
</calcChain>
</file>

<file path=xl/sharedStrings.xml><?xml version="1.0" encoding="utf-8"?>
<sst xmlns="http://schemas.openxmlformats.org/spreadsheetml/2006/main" count="43" uniqueCount="22">
  <si>
    <t>ALEPH</t>
  </si>
  <si>
    <t>ARIADNA</t>
  </si>
  <si>
    <t>IE</t>
  </si>
  <si>
    <t>HAQQISLAM</t>
  </si>
  <si>
    <t>NA2</t>
  </si>
  <si>
    <t>NOMADES</t>
  </si>
  <si>
    <t>O-12</t>
  </si>
  <si>
    <t>PANOCEANIE</t>
  </si>
  <si>
    <t>TOHAA</t>
  </si>
  <si>
    <t>YU JING</t>
  </si>
  <si>
    <t>WINS</t>
  </si>
  <si>
    <t>LOSSES</t>
  </si>
  <si>
    <t>DRAWS</t>
  </si>
  <si>
    <t>NB OF PLAYERS</t>
  </si>
  <si>
    <t>VICTORY POINTS</t>
  </si>
  <si>
    <t>VP/NB Player comparison [player efficiency through Pv]</t>
  </si>
  <si>
    <t>Wins/Players comparison [average efficiency per player]</t>
  </si>
  <si>
    <t>Ratio of Wins/Losses  
[if honor is safe &gt;1]</t>
  </si>
  <si>
    <t>Number of Locations Held</t>
  </si>
  <si>
    <t>Optimum
Key</t>
  </si>
  <si>
    <t>ASTEROID BLUES CAMPAIGN : STASTISTICS AT 18:00 10/15/2019</t>
  </si>
  <si>
    <t>* Nb players data: Cazboab 10/14/19 7:55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</si>
</sst>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8"/>
      <color theme="0" tint="-4.9989318521683403E-2"/>
      <name val="Iceland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i/>
      <sz val="12"/>
      <color rgb="FF00206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BCC1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BD5A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0" fontId="0" fillId="0" borderId="0" xfId="0" applyNumberFormat="1"/>
    <xf numFmtId="0" fontId="2" fillId="14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10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11" borderId="1" xfId="0" applyNumberFormat="1" applyFont="1" applyFill="1" applyBorder="1" applyAlignment="1">
      <alignment horizontal="center" vertical="center"/>
    </xf>
    <xf numFmtId="0" fontId="2" fillId="21" borderId="5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 vertical="center"/>
    </xf>
    <xf numFmtId="2" fontId="5" fillId="21" borderId="0" xfId="0" applyNumberFormat="1" applyFont="1" applyFill="1" applyBorder="1" applyAlignment="1">
      <alignment horizontal="center" vertical="center"/>
    </xf>
    <xf numFmtId="164" fontId="5" fillId="21" borderId="0" xfId="0" applyNumberFormat="1" applyFont="1" applyFill="1" applyBorder="1" applyAlignment="1">
      <alignment horizontal="center" vertical="center"/>
    </xf>
    <xf numFmtId="0" fontId="0" fillId="0" borderId="6" xfId="0" applyBorder="1"/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8" xfId="0" applyFill="1" applyBorder="1"/>
    <xf numFmtId="0" fontId="8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/>
    </xf>
    <xf numFmtId="165" fontId="9" fillId="0" borderId="11" xfId="1" applyNumberFormat="1" applyFont="1" applyBorder="1" applyAlignment="1">
      <alignment horizontal="right" vertical="center" indent="2"/>
    </xf>
    <xf numFmtId="165" fontId="9" fillId="0" borderId="3" xfId="1" applyNumberFormat="1" applyFont="1" applyBorder="1" applyAlignment="1">
      <alignment horizontal="right" vertical="center" indent="2"/>
    </xf>
    <xf numFmtId="0" fontId="4" fillId="13" borderId="0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2" fontId="5" fillId="12" borderId="1" xfId="0" applyNumberFormat="1" applyFont="1" applyFill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left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CBD5A7"/>
      <color rgb="FFBCC1EE"/>
      <color rgb="FFFFB7B7"/>
      <color rgb="FFDE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203C0-E8A8-4CD1-BB39-4891EA91DE8E}">
  <dimension ref="A1:Q32"/>
  <sheetViews>
    <sheetView tabSelected="1" zoomScale="70" zoomScaleNormal="70" workbookViewId="0">
      <selection activeCell="I28" sqref="I28"/>
    </sheetView>
  </sheetViews>
  <sheetFormatPr baseColWidth="10" defaultRowHeight="15" x14ac:dyDescent="0.25"/>
  <cols>
    <col min="1" max="1" width="17.140625" customWidth="1"/>
    <col min="2" max="6" width="14.28515625" customWidth="1"/>
    <col min="7" max="10" width="22.85546875" customWidth="1"/>
    <col min="11" max="11" width="12" customWidth="1"/>
  </cols>
  <sheetData>
    <row r="1" spans="1:17" ht="33.75" customHeight="1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7" ht="63.75" customHeight="1" thickBot="1" x14ac:dyDescent="0.3">
      <c r="A2" s="1"/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Q2" s="4"/>
    </row>
    <row r="3" spans="1:17" ht="22.5" customHeight="1" x14ac:dyDescent="0.25">
      <c r="A3" s="45" t="s">
        <v>9</v>
      </c>
      <c r="B3" s="35">
        <v>181</v>
      </c>
      <c r="C3" s="35">
        <v>152</v>
      </c>
      <c r="D3" s="35">
        <v>16</v>
      </c>
      <c r="E3" s="35">
        <v>212</v>
      </c>
      <c r="F3" s="35">
        <v>734</v>
      </c>
      <c r="G3" s="46">
        <f>F3/E3</f>
        <v>3.4622641509433962</v>
      </c>
      <c r="H3" s="36">
        <f>B3/E3</f>
        <v>0.85377358490566035</v>
      </c>
      <c r="I3" s="44">
        <f>B3/C3</f>
        <v>1.1907894736842106</v>
      </c>
      <c r="J3" s="35">
        <v>3</v>
      </c>
      <c r="K3" s="38">
        <f>F3*G3*H3*I3*J3</f>
        <v>7750.9549819892836</v>
      </c>
    </row>
    <row r="4" spans="1:17" ht="22.5" customHeight="1" x14ac:dyDescent="0.25">
      <c r="A4" s="6" t="s">
        <v>3</v>
      </c>
      <c r="B4" s="14">
        <v>192</v>
      </c>
      <c r="C4" s="14">
        <v>193</v>
      </c>
      <c r="D4" s="14">
        <v>29</v>
      </c>
      <c r="E4" s="14">
        <v>230</v>
      </c>
      <c r="F4" s="14">
        <v>791</v>
      </c>
      <c r="G4" s="17">
        <f>F4/E4</f>
        <v>3.4391304347826086</v>
      </c>
      <c r="H4" s="16">
        <f>B4/E4</f>
        <v>0.83478260869565213</v>
      </c>
      <c r="I4" s="20">
        <f>B4/C4</f>
        <v>0.99481865284974091</v>
      </c>
      <c r="J4" s="14">
        <v>3</v>
      </c>
      <c r="K4" s="39">
        <f>F4*G4*H4*I4*J4</f>
        <v>6777.4090474744598</v>
      </c>
    </row>
    <row r="5" spans="1:17" ht="22.5" customHeight="1" x14ac:dyDescent="0.25">
      <c r="A5" s="7" t="s">
        <v>4</v>
      </c>
      <c r="B5" s="14">
        <v>182</v>
      </c>
      <c r="C5" s="14">
        <v>141</v>
      </c>
      <c r="D5" s="14">
        <v>12</v>
      </c>
      <c r="E5" s="14">
        <v>225</v>
      </c>
      <c r="F5" s="14">
        <v>763</v>
      </c>
      <c r="G5" s="22">
        <f>F5/E5</f>
        <v>3.391111111111111</v>
      </c>
      <c r="H5" s="16">
        <f>B5/E5</f>
        <v>0.80888888888888888</v>
      </c>
      <c r="I5" s="17">
        <f>B5/C5</f>
        <v>1.2907801418439717</v>
      </c>
      <c r="J5" s="14">
        <v>1</v>
      </c>
      <c r="K5" s="39">
        <f>F5*G5*H5*I5*1.5</f>
        <v>4052.2754832676651</v>
      </c>
    </row>
    <row r="6" spans="1:17" ht="22.5" customHeight="1" x14ac:dyDescent="0.25">
      <c r="A6" s="13" t="s">
        <v>8</v>
      </c>
      <c r="B6" s="14">
        <v>76</v>
      </c>
      <c r="C6" s="14">
        <v>60</v>
      </c>
      <c r="D6" s="14">
        <v>4</v>
      </c>
      <c r="E6" s="14">
        <v>84</v>
      </c>
      <c r="F6" s="14">
        <v>379</v>
      </c>
      <c r="G6" s="15">
        <f>F6/E6</f>
        <v>4.5119047619047619</v>
      </c>
      <c r="H6" s="16">
        <f>B6/E6</f>
        <v>0.90476190476190477</v>
      </c>
      <c r="I6" s="17">
        <f>B6/C6</f>
        <v>1.2666666666666666</v>
      </c>
      <c r="J6" s="14">
        <v>2</v>
      </c>
      <c r="K6" s="39">
        <f>F6*G6*H6*I6*J6</f>
        <v>3919.4558578987153</v>
      </c>
    </row>
    <row r="7" spans="1:17" ht="22.5" customHeight="1" x14ac:dyDescent="0.25">
      <c r="A7" s="10" t="s">
        <v>7</v>
      </c>
      <c r="B7" s="14">
        <v>170</v>
      </c>
      <c r="C7" s="14">
        <v>171</v>
      </c>
      <c r="D7" s="14">
        <v>17</v>
      </c>
      <c r="E7" s="14">
        <v>241</v>
      </c>
      <c r="F7" s="14">
        <v>563</v>
      </c>
      <c r="G7" s="23">
        <f>F7/E7</f>
        <v>2.3360995850622408</v>
      </c>
      <c r="H7" s="16">
        <f>B7/E7</f>
        <v>0.70539419087136934</v>
      </c>
      <c r="I7" s="24">
        <f>B7/C7</f>
        <v>0.99415204678362568</v>
      </c>
      <c r="J7" s="14">
        <v>3</v>
      </c>
      <c r="K7" s="39">
        <f>F7*G7*H7*I7*J7</f>
        <v>2766.9779077434814</v>
      </c>
    </row>
    <row r="8" spans="1:17" ht="22.5" customHeight="1" x14ac:dyDescent="0.25">
      <c r="A8" s="5" t="s">
        <v>0</v>
      </c>
      <c r="B8" s="14">
        <v>128</v>
      </c>
      <c r="C8" s="14">
        <v>125</v>
      </c>
      <c r="D8" s="14">
        <v>15</v>
      </c>
      <c r="E8" s="14">
        <v>172</v>
      </c>
      <c r="F8" s="14">
        <v>533</v>
      </c>
      <c r="G8" s="19">
        <f>F8/E8</f>
        <v>3.0988372093023258</v>
      </c>
      <c r="H8" s="16">
        <f>B8/E8</f>
        <v>0.7441860465116279</v>
      </c>
      <c r="I8" s="20">
        <f>B8/C8</f>
        <v>1.024</v>
      </c>
      <c r="J8" s="14">
        <v>2</v>
      </c>
      <c r="K8" s="39">
        <f>F8*G8*H8*I8*J8</f>
        <v>2517.3143190914006</v>
      </c>
    </row>
    <row r="9" spans="1:17" ht="22.5" customHeight="1" x14ac:dyDescent="0.25">
      <c r="A9" s="9" t="s">
        <v>6</v>
      </c>
      <c r="B9" s="14">
        <v>66</v>
      </c>
      <c r="C9" s="14">
        <v>47</v>
      </c>
      <c r="D9" s="14">
        <v>8</v>
      </c>
      <c r="E9" s="14">
        <v>127</v>
      </c>
      <c r="F9" s="14">
        <v>333</v>
      </c>
      <c r="G9" s="18">
        <f>F9/E9</f>
        <v>2.622047244094488</v>
      </c>
      <c r="H9" s="16">
        <f>B9/E9</f>
        <v>0.51968503937007871</v>
      </c>
      <c r="I9" s="17">
        <f>B9/C9</f>
        <v>1.4042553191489362</v>
      </c>
      <c r="J9" s="14">
        <v>1</v>
      </c>
      <c r="K9" s="39">
        <f>F9*G9*H9*I9*1.5</f>
        <v>955.78959268556832</v>
      </c>
    </row>
    <row r="10" spans="1:17" ht="22.5" customHeight="1" x14ac:dyDescent="0.25">
      <c r="A10" s="8" t="s">
        <v>5</v>
      </c>
      <c r="B10" s="14">
        <v>135</v>
      </c>
      <c r="C10" s="14">
        <v>193</v>
      </c>
      <c r="D10" s="14">
        <v>21</v>
      </c>
      <c r="E10" s="14">
        <v>272</v>
      </c>
      <c r="F10" s="14">
        <v>450</v>
      </c>
      <c r="G10" s="24">
        <f>F10/E10</f>
        <v>1.6544117647058822</v>
      </c>
      <c r="H10" s="16">
        <f>B10/E10</f>
        <v>0.49632352941176472</v>
      </c>
      <c r="I10" s="24">
        <f>B10/C10</f>
        <v>0.69948186528497414</v>
      </c>
      <c r="J10" s="14">
        <v>3</v>
      </c>
      <c r="K10" s="39">
        <f>F10*G10*H10*I10*J10</f>
        <v>775.38733343268723</v>
      </c>
    </row>
    <row r="11" spans="1:17" ht="22.5" customHeight="1" x14ac:dyDescent="0.25">
      <c r="A11" s="11" t="s">
        <v>1</v>
      </c>
      <c r="B11" s="14">
        <v>169</v>
      </c>
      <c r="C11" s="14">
        <v>171</v>
      </c>
      <c r="D11" s="14">
        <v>16</v>
      </c>
      <c r="E11" s="14">
        <v>271</v>
      </c>
      <c r="F11" s="14">
        <v>547</v>
      </c>
      <c r="G11" s="25">
        <f>F11/E11</f>
        <v>2.018450184501845</v>
      </c>
      <c r="H11" s="16">
        <f>B11/E11</f>
        <v>0.62361623616236161</v>
      </c>
      <c r="I11" s="20">
        <f>B11/C11</f>
        <v>0.98830409356725146</v>
      </c>
      <c r="J11" s="14">
        <v>0</v>
      </c>
      <c r="K11" s="39">
        <f>F11*G11*H11*I11</f>
        <v>680.47687314899952</v>
      </c>
    </row>
    <row r="12" spans="1:17" ht="22.5" customHeight="1" x14ac:dyDescent="0.25">
      <c r="A12" s="41" t="s">
        <v>2</v>
      </c>
      <c r="B12" s="14">
        <v>148</v>
      </c>
      <c r="C12" s="14">
        <v>193</v>
      </c>
      <c r="D12" s="14">
        <v>16</v>
      </c>
      <c r="E12" s="14">
        <v>275</v>
      </c>
      <c r="F12" s="14">
        <v>451</v>
      </c>
      <c r="G12" s="42">
        <f>F12/E12</f>
        <v>1.64</v>
      </c>
      <c r="H12" s="16">
        <f>B12/E12</f>
        <v>0.53818181818181821</v>
      </c>
      <c r="I12" s="24">
        <f>B12/C12</f>
        <v>0.76683937823834192</v>
      </c>
      <c r="J12" s="14">
        <v>0</v>
      </c>
      <c r="K12" s="39">
        <f>F12*G12*H12*I12</f>
        <v>305.24869637305699</v>
      </c>
    </row>
    <row r="13" spans="1:17" ht="22.5" customHeight="1" x14ac:dyDescent="0.25">
      <c r="A13" s="26"/>
      <c r="B13" s="27"/>
      <c r="C13" s="27"/>
      <c r="D13" s="27"/>
      <c r="E13" s="27"/>
      <c r="F13" s="27"/>
      <c r="G13" s="28"/>
      <c r="H13" s="29"/>
      <c r="I13" s="28"/>
      <c r="J13" s="27"/>
      <c r="K13" s="30"/>
    </row>
    <row r="14" spans="1:17" ht="46.5" customHeight="1" thickBot="1" x14ac:dyDescent="0.3">
      <c r="A14" s="31"/>
      <c r="B14" s="32"/>
      <c r="C14" s="32"/>
      <c r="D14" s="32"/>
      <c r="E14" s="34">
        <f>SUM(E3:E12)</f>
        <v>2109</v>
      </c>
      <c r="F14" s="34">
        <f>SUM(F3:F12)</f>
        <v>5544</v>
      </c>
      <c r="G14" s="34"/>
      <c r="H14" s="34"/>
      <c r="I14" s="34"/>
      <c r="J14" s="34">
        <f>SUM(J3:J12)</f>
        <v>18</v>
      </c>
      <c r="K14" s="33"/>
    </row>
    <row r="19" spans="1:11" ht="33" customHeight="1" x14ac:dyDescent="0.25">
      <c r="A19" s="40" t="s">
        <v>20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63.75" customHeight="1" thickBot="1" x14ac:dyDescent="0.3">
      <c r="A20" s="1"/>
      <c r="B20" s="2" t="s">
        <v>10</v>
      </c>
      <c r="C20" s="2" t="s">
        <v>11</v>
      </c>
      <c r="D20" s="2" t="s">
        <v>12</v>
      </c>
      <c r="E20" s="2" t="s">
        <v>13</v>
      </c>
      <c r="F20" s="2" t="s">
        <v>14</v>
      </c>
      <c r="G20" s="3" t="s">
        <v>15</v>
      </c>
      <c r="H20" s="3" t="s">
        <v>16</v>
      </c>
      <c r="I20" s="3" t="s">
        <v>17</v>
      </c>
      <c r="J20" s="3" t="s">
        <v>18</v>
      </c>
      <c r="K20" s="3" t="s">
        <v>19</v>
      </c>
    </row>
    <row r="21" spans="1:11" ht="23.25" customHeight="1" x14ac:dyDescent="0.25">
      <c r="A21" s="47" t="s">
        <v>5</v>
      </c>
      <c r="B21" s="35">
        <v>135</v>
      </c>
      <c r="C21" s="35">
        <v>193</v>
      </c>
      <c r="D21" s="35">
        <v>21</v>
      </c>
      <c r="E21" s="35">
        <v>80</v>
      </c>
      <c r="F21" s="35">
        <v>450</v>
      </c>
      <c r="G21" s="37">
        <f>F21/E21</f>
        <v>5.625</v>
      </c>
      <c r="H21" s="36">
        <f>B21/E21</f>
        <v>1.6875</v>
      </c>
      <c r="I21" s="37">
        <f>B21/C21</f>
        <v>0.69948186528497414</v>
      </c>
      <c r="J21" s="35">
        <v>3</v>
      </c>
      <c r="K21" s="38">
        <f>F21*G21*H21*I21*J21</f>
        <v>8963.4775744818653</v>
      </c>
    </row>
    <row r="22" spans="1:11" ht="23.25" customHeight="1" x14ac:dyDescent="0.25">
      <c r="A22" s="41" t="s">
        <v>2</v>
      </c>
      <c r="B22" s="14">
        <v>148</v>
      </c>
      <c r="C22" s="14">
        <v>193</v>
      </c>
      <c r="D22" s="14">
        <v>16</v>
      </c>
      <c r="E22" s="14">
        <v>91</v>
      </c>
      <c r="F22" s="14">
        <v>451</v>
      </c>
      <c r="G22" s="42">
        <f>F22/E22</f>
        <v>4.9560439560439562</v>
      </c>
      <c r="H22" s="16">
        <f>B22/E22</f>
        <v>1.6263736263736264</v>
      </c>
      <c r="I22" s="24">
        <f>B22/C22</f>
        <v>0.76683937823834192</v>
      </c>
      <c r="J22" s="14">
        <v>0</v>
      </c>
      <c r="K22" s="39">
        <f>F22*G22*H22*I22</f>
        <v>2787.6382880343481</v>
      </c>
    </row>
    <row r="23" spans="1:11" ht="23.25" customHeight="1" x14ac:dyDescent="0.25">
      <c r="A23" s="11" t="s">
        <v>1</v>
      </c>
      <c r="B23" s="14">
        <v>169</v>
      </c>
      <c r="C23" s="14">
        <v>171</v>
      </c>
      <c r="D23" s="14">
        <v>16</v>
      </c>
      <c r="E23" s="14">
        <v>80</v>
      </c>
      <c r="F23" s="14">
        <v>547</v>
      </c>
      <c r="G23" s="25">
        <f>F23/E23</f>
        <v>6.8375000000000004</v>
      </c>
      <c r="H23" s="16">
        <f>B23/E23</f>
        <v>2.1124999999999998</v>
      </c>
      <c r="I23" s="20">
        <f>B23/C23</f>
        <v>0.98830409356725146</v>
      </c>
      <c r="J23" s="14">
        <v>0</v>
      </c>
      <c r="K23" s="39">
        <f>F23*G23*H23*I23</f>
        <v>7808.5784438961982</v>
      </c>
    </row>
    <row r="24" spans="1:11" ht="23.25" customHeight="1" x14ac:dyDescent="0.25">
      <c r="A24" s="10" t="s">
        <v>7</v>
      </c>
      <c r="B24" s="14">
        <v>170</v>
      </c>
      <c r="C24" s="14">
        <v>171</v>
      </c>
      <c r="D24" s="14">
        <v>17</v>
      </c>
      <c r="E24" s="14">
        <v>76</v>
      </c>
      <c r="F24" s="14">
        <v>563</v>
      </c>
      <c r="G24" s="23">
        <f>F24/E24</f>
        <v>7.4078947368421053</v>
      </c>
      <c r="H24" s="16">
        <f>B24/E24</f>
        <v>2.236842105263158</v>
      </c>
      <c r="I24" s="24">
        <f>B24/C24</f>
        <v>0.99415204678362568</v>
      </c>
      <c r="J24" s="14">
        <v>3</v>
      </c>
      <c r="K24" s="39">
        <f>F24*G24*H24*I24*J24</f>
        <v>27823.553299800747</v>
      </c>
    </row>
    <row r="25" spans="1:11" ht="23.25" customHeight="1" x14ac:dyDescent="0.25">
      <c r="A25" s="6" t="s">
        <v>3</v>
      </c>
      <c r="B25" s="14">
        <v>192</v>
      </c>
      <c r="C25" s="14">
        <v>193</v>
      </c>
      <c r="D25" s="14">
        <v>29</v>
      </c>
      <c r="E25" s="14">
        <v>76</v>
      </c>
      <c r="F25" s="14">
        <v>791</v>
      </c>
      <c r="G25" s="17">
        <f>F25/E25</f>
        <v>10.407894736842104</v>
      </c>
      <c r="H25" s="16">
        <f>B25/E25</f>
        <v>2.5263157894736841</v>
      </c>
      <c r="I25" s="20">
        <f>B25/C25</f>
        <v>0.99481865284974091</v>
      </c>
      <c r="J25" s="14">
        <v>3</v>
      </c>
      <c r="K25" s="39">
        <f>F25*G25*H25*I25*J25</f>
        <v>62071.492141862691</v>
      </c>
    </row>
    <row r="26" spans="1:11" ht="23.25" customHeight="1" x14ac:dyDescent="0.25">
      <c r="A26" s="5" t="s">
        <v>0</v>
      </c>
      <c r="B26" s="14">
        <v>128</v>
      </c>
      <c r="C26" s="14">
        <v>125</v>
      </c>
      <c r="D26" s="14">
        <v>15</v>
      </c>
      <c r="E26" s="14">
        <v>56</v>
      </c>
      <c r="F26" s="14">
        <v>533</v>
      </c>
      <c r="G26" s="19">
        <f>F26/E26</f>
        <v>9.5178571428571423</v>
      </c>
      <c r="H26" s="16">
        <f>B26/E26</f>
        <v>2.2857142857142856</v>
      </c>
      <c r="I26" s="20">
        <f>B26/C26</f>
        <v>1.024</v>
      </c>
      <c r="J26" s="14">
        <v>2</v>
      </c>
      <c r="K26" s="39">
        <f>F26*G26*H26*I26*J26</f>
        <v>23747.521306122449</v>
      </c>
    </row>
    <row r="27" spans="1:11" ht="23.25" customHeight="1" x14ac:dyDescent="0.25">
      <c r="A27" s="12" t="s">
        <v>9</v>
      </c>
      <c r="B27" s="14">
        <v>181</v>
      </c>
      <c r="C27" s="14">
        <v>152</v>
      </c>
      <c r="D27" s="14">
        <v>16</v>
      </c>
      <c r="E27" s="14">
        <v>72</v>
      </c>
      <c r="F27" s="14">
        <v>734</v>
      </c>
      <c r="G27" s="21">
        <f>F27/E27</f>
        <v>10.194444444444445</v>
      </c>
      <c r="H27" s="16">
        <f>B27/E27</f>
        <v>2.5138888888888888</v>
      </c>
      <c r="I27" s="17">
        <f>B27/C27</f>
        <v>1.1907894736842106</v>
      </c>
      <c r="J27" s="14">
        <v>3</v>
      </c>
      <c r="K27" s="39">
        <f>F27*G27*H27*I27*J27</f>
        <v>67198.865877802149</v>
      </c>
    </row>
    <row r="28" spans="1:11" ht="23.25" customHeight="1" x14ac:dyDescent="0.25">
      <c r="A28" s="13" t="s">
        <v>8</v>
      </c>
      <c r="B28" s="14">
        <v>76</v>
      </c>
      <c r="C28" s="14">
        <v>60</v>
      </c>
      <c r="D28" s="14">
        <v>4</v>
      </c>
      <c r="E28" s="14">
        <v>26</v>
      </c>
      <c r="F28" s="14">
        <v>379</v>
      </c>
      <c r="G28" s="15">
        <f>F28/E28</f>
        <v>14.576923076923077</v>
      </c>
      <c r="H28" s="16">
        <f>B28/E28</f>
        <v>2.9230769230769229</v>
      </c>
      <c r="I28" s="17">
        <f>B28/C28</f>
        <v>1.2666666666666666</v>
      </c>
      <c r="J28" s="14">
        <v>2</v>
      </c>
      <c r="K28" s="39">
        <f>F28*G28*H28*I28*J28</f>
        <v>40910.770019723859</v>
      </c>
    </row>
    <row r="29" spans="1:11" ht="23.25" customHeight="1" x14ac:dyDescent="0.25">
      <c r="A29" s="7" t="s">
        <v>4</v>
      </c>
      <c r="B29" s="14">
        <v>182</v>
      </c>
      <c r="C29" s="14">
        <v>141</v>
      </c>
      <c r="D29" s="14">
        <v>12</v>
      </c>
      <c r="E29" s="14">
        <v>85</v>
      </c>
      <c r="F29" s="14">
        <v>763</v>
      </c>
      <c r="G29" s="22">
        <f>F29/E29</f>
        <v>8.9764705882352942</v>
      </c>
      <c r="H29" s="16">
        <f>B29/E29</f>
        <v>2.1411764705882352</v>
      </c>
      <c r="I29" s="17">
        <f>B29/C29</f>
        <v>1.2907801418439717</v>
      </c>
      <c r="J29" s="14">
        <v>1</v>
      </c>
      <c r="K29" s="39">
        <f>F29*G29*H29*I29*1.5</f>
        <v>28393.971811823605</v>
      </c>
    </row>
    <row r="30" spans="1:11" ht="23.25" customHeight="1" x14ac:dyDescent="0.25">
      <c r="A30" s="9" t="s">
        <v>6</v>
      </c>
      <c r="B30" s="14">
        <v>66</v>
      </c>
      <c r="C30" s="14">
        <v>47</v>
      </c>
      <c r="D30" s="14">
        <v>8</v>
      </c>
      <c r="E30" s="14">
        <v>35</v>
      </c>
      <c r="F30" s="14">
        <v>333</v>
      </c>
      <c r="G30" s="18">
        <f>F30/E30</f>
        <v>9.5142857142857142</v>
      </c>
      <c r="H30" s="16">
        <f>B30/E30</f>
        <v>1.8857142857142857</v>
      </c>
      <c r="I30" s="17">
        <f>B30/C30</f>
        <v>1.4042553191489362</v>
      </c>
      <c r="J30" s="14">
        <v>1</v>
      </c>
      <c r="K30" s="39">
        <f>F30*G30*H30*I30*1.5</f>
        <v>12584.432930959618</v>
      </c>
    </row>
    <row r="31" spans="1:11" ht="23.25" customHeight="1" x14ac:dyDescent="0.25">
      <c r="A31" s="26"/>
      <c r="B31" s="27"/>
      <c r="C31" s="27"/>
      <c r="D31" s="27"/>
      <c r="E31" s="27"/>
      <c r="F31" s="27"/>
      <c r="G31" s="28"/>
      <c r="H31" s="29"/>
      <c r="I31" s="28"/>
      <c r="J31" s="27"/>
      <c r="K31" s="30"/>
    </row>
    <row r="32" spans="1:11" ht="46.5" customHeight="1" thickBot="1" x14ac:dyDescent="0.3">
      <c r="A32" s="43" t="s">
        <v>21</v>
      </c>
      <c r="B32" s="32"/>
      <c r="C32" s="32"/>
      <c r="D32" s="32"/>
      <c r="E32" s="34">
        <f>SUM(E21:E30)</f>
        <v>677</v>
      </c>
      <c r="F32" s="34">
        <f>SUM(F21:F30)</f>
        <v>5544</v>
      </c>
      <c r="G32" s="34"/>
      <c r="H32" s="34"/>
      <c r="I32" s="34"/>
      <c r="J32" s="34">
        <f>SUM(J21:J30)</f>
        <v>18</v>
      </c>
      <c r="K32" s="33"/>
    </row>
  </sheetData>
  <autoFilter ref="A20:Q20" xr:uid="{08D11F1B-5523-4A04-A694-49D73D95114D}">
    <sortState ref="A21:Q30">
      <sortCondition ref="I20"/>
    </sortState>
  </autoFilter>
  <sortState ref="A3:J12">
    <sortCondition ref="A3:A12"/>
  </sortState>
  <mergeCells count="2">
    <mergeCell ref="A1:K1"/>
    <mergeCell ref="A19:K19"/>
  </mergeCells>
  <phoneticPr fontId="7" type="noConversion"/>
  <conditionalFormatting sqref="H3:H1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1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1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1:H3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:G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:I3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:F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:J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2019-10-13T15:49:05Z</dcterms:created>
  <dcterms:modified xsi:type="dcterms:W3CDTF">2019-10-15T18:21:43Z</dcterms:modified>
</cp:coreProperties>
</file>