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cola\OneDrive\mpfe\"/>
    </mc:Choice>
  </mc:AlternateContent>
  <xr:revisionPtr revIDLastSave="2" documentId="8_{2571FF45-299A-4A6F-9428-910B12F7BE74}" xr6:coauthVersionLast="37" xr6:coauthVersionMax="37" xr10:uidLastSave="{3B821B6A-AF5F-4786-A795-64349A672626}"/>
  <bookViews>
    <workbookView xWindow="0" yWindow="0" windowWidth="21570" windowHeight="7980" tabRatio="856" xr2:uid="{00000000-000D-0000-FFFF-FFFF00000000}"/>
  </bookViews>
  <sheets>
    <sheet name="Planning" sheetId="1" r:id="rId1"/>
    <sheet name="Horaires" sheetId="19" r:id="rId2"/>
  </sheets>
  <definedNames>
    <definedName name="JF">Horaires!$B$13:$B$15</definedName>
    <definedName name="_xlnm.Print_Area" localSheetId="0">Planning!$A$1:$BN$40</definedName>
  </definedNames>
  <calcPr calcId="162913"/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B8" i="1" l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BB35" i="1" s="1"/>
  <c r="BB36" i="1" s="1"/>
  <c r="BB37" i="1" s="1"/>
  <c r="BB38" i="1" s="1"/>
  <c r="AO8" i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B8" i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A8" i="1"/>
  <c r="BB4" i="1"/>
  <c r="AO4" i="1"/>
  <c r="AB4" i="1"/>
  <c r="O4" i="1"/>
  <c r="A4" i="1"/>
  <c r="A9" i="1" l="1"/>
  <c r="B8" i="1"/>
  <c r="B9" i="1" l="1"/>
  <c r="A10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B37" i="1" l="1"/>
  <c r="A38" i="1"/>
  <c r="B38" i="1" s="1"/>
</calcChain>
</file>

<file path=xl/sharedStrings.xml><?xml version="1.0" encoding="utf-8"?>
<sst xmlns="http://schemas.openxmlformats.org/spreadsheetml/2006/main" count="515" uniqueCount="84">
  <si>
    <t>C.Barbosa</t>
  </si>
  <si>
    <t>Préparatrice en pharmacie</t>
  </si>
  <si>
    <t>L.Prost</t>
  </si>
  <si>
    <t>A.Slaski</t>
  </si>
  <si>
    <t>M.Raby</t>
  </si>
  <si>
    <t>M.Lecland</t>
  </si>
  <si>
    <t>A.Paladino</t>
  </si>
  <si>
    <t>Aide préparatrices</t>
  </si>
  <si>
    <t>Préparateur en pharmacie</t>
  </si>
  <si>
    <t>J.Lebié</t>
  </si>
  <si>
    <t>Magasinier</t>
  </si>
  <si>
    <t>S.Moine</t>
  </si>
  <si>
    <t xml:space="preserve">Préparatrice en pharmacie </t>
  </si>
  <si>
    <t>C.Terrade</t>
  </si>
  <si>
    <t>Pharmacien</t>
  </si>
  <si>
    <t>F.Berthelon</t>
  </si>
  <si>
    <t>M Borgotti</t>
  </si>
  <si>
    <t xml:space="preserve">Pharmacien </t>
  </si>
  <si>
    <t>Apprentie en pharmacie</t>
  </si>
  <si>
    <t xml:space="preserve">Remplaçante Préparatrice  pharmacie </t>
  </si>
  <si>
    <t>33H00</t>
  </si>
  <si>
    <t>Récup</t>
  </si>
  <si>
    <t>CP</t>
  </si>
  <si>
    <t>35H00</t>
  </si>
  <si>
    <t>35H</t>
  </si>
  <si>
    <t>29H00</t>
  </si>
  <si>
    <t>27H00</t>
  </si>
  <si>
    <t>38h00</t>
  </si>
  <si>
    <t>RTT</t>
  </si>
  <si>
    <t>Théorique</t>
  </si>
  <si>
    <t>Réel</t>
  </si>
  <si>
    <t>Différence</t>
  </si>
  <si>
    <t>Motif</t>
  </si>
  <si>
    <t>récup</t>
  </si>
  <si>
    <t>M.TOURNAY</t>
  </si>
  <si>
    <t>L.Mazoyer</t>
  </si>
  <si>
    <t>9h-16h30</t>
  </si>
  <si>
    <t>8h30-16h30</t>
  </si>
  <si>
    <t>8h30-12h30</t>
  </si>
  <si>
    <t>9h-17h</t>
  </si>
  <si>
    <t>8h-15h30</t>
  </si>
  <si>
    <t>8h30-17h</t>
  </si>
  <si>
    <t>8h-16h30</t>
  </si>
  <si>
    <t>8h-15h</t>
  </si>
  <si>
    <t>8h-16h</t>
  </si>
  <si>
    <t>8h-12h30</t>
  </si>
  <si>
    <t>9h-16h</t>
  </si>
  <si>
    <t>8h-12h</t>
  </si>
  <si>
    <t>8h-17h</t>
  </si>
  <si>
    <t>9h-14h30</t>
  </si>
  <si>
    <t>24H00</t>
  </si>
  <si>
    <t>8h30-15h</t>
  </si>
  <si>
    <t>8h30-15h30</t>
  </si>
  <si>
    <t>9h15-11h45</t>
  </si>
  <si>
    <t>Repos</t>
  </si>
  <si>
    <t>8h30-11h30</t>
  </si>
  <si>
    <t xml:space="preserve">Repos </t>
  </si>
  <si>
    <t>8h30-14h30</t>
  </si>
  <si>
    <t>8h-11h30</t>
  </si>
  <si>
    <t>8h-30-17h</t>
  </si>
  <si>
    <t>9h30-17h</t>
  </si>
  <si>
    <t>9h15-11h15</t>
  </si>
  <si>
    <t>9h15-12h15</t>
  </si>
  <si>
    <t>8h30 17h</t>
  </si>
  <si>
    <t>8h 16h30</t>
  </si>
  <si>
    <t>S MANIÈRE</t>
  </si>
  <si>
    <t>AM VALOT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</si>
  <si>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</si>
  <si>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</si>
  <si>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</si>
  <si>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</si>
  <si>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</si>
  <si>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</si>
  <si>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</si>
  <si>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</si>
  <si>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</si>
  <si>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</si>
  <si>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</si>
  <si>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janvier </t>
  </si>
  <si>
    <t>Semaine paire / impaire</t>
  </si>
  <si>
    <t>semaine paire</t>
  </si>
  <si>
    <t>semaine impaire</t>
  </si>
  <si>
    <t>RABY</t>
  </si>
  <si>
    <t>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</si>
</sst>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4" xfId="0" applyNumberFormat="1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4" xfId="0" applyNumberFormat="1" applyFont="1" applyFill="1" applyBorder="1"/>
    <xf numFmtId="0" fontId="0" fillId="0" borderId="15" xfId="0" applyFill="1" applyBorder="1"/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1" fillId="0" borderId="20" xfId="0" applyNumberFormat="1" applyFont="1" applyFill="1" applyBorder="1"/>
    <xf numFmtId="0" fontId="0" fillId="0" borderId="21" xfId="0" applyFill="1" applyBorder="1"/>
    <xf numFmtId="0" fontId="0" fillId="0" borderId="22" xfId="0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4" xfId="0" applyFill="1" applyBorder="1"/>
    <xf numFmtId="0" fontId="0" fillId="0" borderId="25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1" fillId="0" borderId="26" xfId="0" applyNumberFormat="1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" xfId="0" applyFont="1" applyFill="1" applyBorder="1"/>
    <xf numFmtId="0" fontId="0" fillId="0" borderId="29" xfId="0" applyFont="1" applyFill="1" applyBorder="1"/>
    <xf numFmtId="0" fontId="0" fillId="0" borderId="30" xfId="0" applyFill="1" applyBorder="1"/>
    <xf numFmtId="0" fontId="0" fillId="0" borderId="29" xfId="0" applyFill="1" applyBorder="1"/>
    <xf numFmtId="0" fontId="0" fillId="0" borderId="26" xfId="0" applyFill="1" applyBorder="1"/>
    <xf numFmtId="0" fontId="0" fillId="0" borderId="27" xfId="0" applyFont="1" applyFill="1" applyBorder="1"/>
    <xf numFmtId="0" fontId="0" fillId="0" borderId="28" xfId="0" applyFont="1" applyFill="1" applyBorder="1"/>
    <xf numFmtId="0" fontId="0" fillId="0" borderId="30" xfId="0" applyFont="1" applyFill="1" applyBorder="1"/>
    <xf numFmtId="0" fontId="1" fillId="2" borderId="44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left"/>
    </xf>
    <xf numFmtId="0" fontId="1" fillId="2" borderId="42" xfId="0" applyFont="1" applyFill="1" applyBorder="1"/>
    <xf numFmtId="0" fontId="2" fillId="2" borderId="43" xfId="0" applyFont="1" applyFill="1" applyBorder="1"/>
    <xf numFmtId="0" fontId="0" fillId="0" borderId="36" xfId="0" applyFill="1" applyBorder="1"/>
    <xf numFmtId="0" fontId="0" fillId="0" borderId="38" xfId="0" applyFill="1" applyBorder="1"/>
    <xf numFmtId="0" fontId="0" fillId="0" borderId="36" xfId="0" applyFill="1" applyBorder="1" applyAlignment="1">
      <alignment horizontal="center"/>
    </xf>
    <xf numFmtId="0" fontId="0" fillId="0" borderId="33" xfId="0" applyFill="1" applyBorder="1"/>
    <xf numFmtId="0" fontId="0" fillId="0" borderId="31" xfId="0" applyFill="1" applyBorder="1" applyAlignment="1">
      <alignment horizontal="center"/>
    </xf>
    <xf numFmtId="0" fontId="0" fillId="0" borderId="32" xfId="0" applyFill="1" applyBorder="1"/>
    <xf numFmtId="0" fontId="0" fillId="0" borderId="31" xfId="0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0" fillId="0" borderId="32" xfId="0" applyFont="1" applyFill="1" applyBorder="1"/>
    <xf numFmtId="0" fontId="0" fillId="0" borderId="0" xfId="0" applyFill="1"/>
    <xf numFmtId="164" fontId="0" fillId="0" borderId="0" xfId="0" applyNumberFormat="1"/>
    <xf numFmtId="164" fontId="1" fillId="0" borderId="14" xfId="0" applyNumberFormat="1" applyFont="1" applyFill="1" applyBorder="1"/>
    <xf numFmtId="0" fontId="0" fillId="0" borderId="39" xfId="0" applyFill="1" applyBorder="1"/>
    <xf numFmtId="0" fontId="0" fillId="0" borderId="34" xfId="0" applyFill="1" applyBorder="1"/>
    <xf numFmtId="0" fontId="2" fillId="0" borderId="36" xfId="0" applyFont="1" applyFill="1" applyBorder="1"/>
    <xf numFmtId="0" fontId="2" fillId="0" borderId="37" xfId="0" applyFont="1" applyFill="1" applyBorder="1"/>
    <xf numFmtId="0" fontId="2" fillId="0" borderId="38" xfId="0" applyFont="1" applyFill="1" applyBorder="1"/>
    <xf numFmtId="0" fontId="0" fillId="0" borderId="35" xfId="0" applyFill="1" applyBorder="1"/>
    <xf numFmtId="0" fontId="4" fillId="0" borderId="36" xfId="0" applyFont="1" applyFill="1" applyBorder="1"/>
    <xf numFmtId="0" fontId="4" fillId="0" borderId="38" xfId="0" applyFont="1" applyFill="1" applyBorder="1"/>
    <xf numFmtId="0" fontId="2" fillId="0" borderId="31" xfId="0" applyFont="1" applyFill="1" applyBorder="1"/>
    <xf numFmtId="0" fontId="2" fillId="0" borderId="32" xfId="0" applyFont="1" applyFill="1" applyBorder="1"/>
    <xf numFmtId="0" fontId="0" fillId="0" borderId="31" xfId="0" applyFont="1" applyFill="1" applyBorder="1"/>
    <xf numFmtId="0" fontId="0" fillId="0" borderId="37" xfId="0" applyFill="1" applyBorder="1"/>
    <xf numFmtId="0" fontId="0" fillId="0" borderId="37" xfId="0" applyFill="1" applyBorder="1" applyAlignment="1">
      <alignment horizontal="center"/>
    </xf>
    <xf numFmtId="0" fontId="0" fillId="0" borderId="38" xfId="0" applyFont="1" applyFill="1" applyBorder="1"/>
    <xf numFmtId="0" fontId="3" fillId="0" borderId="36" xfId="0" applyFont="1" applyFill="1" applyBorder="1"/>
    <xf numFmtId="0" fontId="2" fillId="0" borderId="35" xfId="0" applyFont="1" applyFill="1" applyBorder="1"/>
    <xf numFmtId="0" fontId="0" fillId="0" borderId="22" xfId="0" applyFill="1" applyBorder="1"/>
    <xf numFmtId="0" fontId="0" fillId="0" borderId="37" xfId="0" applyFont="1" applyFill="1" applyBorder="1"/>
    <xf numFmtId="0" fontId="1" fillId="0" borderId="36" xfId="0" applyFont="1" applyFill="1" applyBorder="1" applyAlignment="1">
      <alignment horizontal="left"/>
    </xf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44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2" xfId="0" applyFont="1" applyFill="1" applyBorder="1"/>
    <xf numFmtId="0" fontId="2" fillId="0" borderId="43" xfId="0" applyFont="1" applyFill="1" applyBorder="1"/>
    <xf numFmtId="0" fontId="1" fillId="0" borderId="45" xfId="0" applyFont="1" applyFill="1" applyBorder="1" applyAlignment="1">
      <alignment horizontal="left"/>
    </xf>
    <xf numFmtId="0" fontId="1" fillId="0" borderId="45" xfId="0" applyFont="1" applyFill="1" applyBorder="1"/>
    <xf numFmtId="0" fontId="1" fillId="0" borderId="46" xfId="0" applyFont="1" applyFill="1" applyBorder="1"/>
    <xf numFmtId="0" fontId="1" fillId="0" borderId="41" xfId="0" applyFont="1" applyFill="1" applyBorder="1"/>
    <xf numFmtId="0" fontId="1" fillId="0" borderId="43" xfId="0" applyFont="1" applyFill="1" applyBorder="1"/>
    <xf numFmtId="164" fontId="1" fillId="0" borderId="40" xfId="0" applyNumberFormat="1" applyFont="1" applyFill="1" applyBorder="1"/>
    <xf numFmtId="164" fontId="1" fillId="0" borderId="4" xfId="0" applyNumberFormat="1" applyFont="1" applyFill="1" applyBorder="1"/>
    <xf numFmtId="164" fontId="1" fillId="0" borderId="20" xfId="0" applyNumberFormat="1" applyFont="1" applyFill="1" applyBorder="1"/>
    <xf numFmtId="164" fontId="2" fillId="0" borderId="26" xfId="0" applyNumberFormat="1" applyFont="1" applyFill="1" applyBorder="1"/>
    <xf numFmtId="164" fontId="0" fillId="0" borderId="0" xfId="0" applyNumberFormat="1" applyFill="1"/>
    <xf numFmtId="164" fontId="1" fillId="0" borderId="26" xfId="0" applyNumberFormat="1" applyFont="1" applyFill="1" applyBorder="1"/>
    <xf numFmtId="164" fontId="1" fillId="3" borderId="14" xfId="0" applyNumberFormat="1" applyFont="1" applyFill="1" applyBorder="1"/>
    <xf numFmtId="164" fontId="1" fillId="3" borderId="40" xfId="0" applyNumberFormat="1" applyFont="1" applyFill="1" applyBorder="1"/>
    <xf numFmtId="1" fontId="0" fillId="0" borderId="0" xfId="0" applyNumberFormat="1"/>
    <xf numFmtId="1" fontId="1" fillId="0" borderId="0" xfId="0" applyNumberFormat="1" applyFont="1" applyFill="1" applyBorder="1"/>
    <xf numFmtId="1" fontId="0" fillId="0" borderId="0" xfId="0" applyNumberFormat="1" applyFill="1"/>
    <xf numFmtId="1" fontId="1" fillId="3" borderId="47" xfId="0" applyNumberFormat="1" applyFont="1" applyFill="1" applyBorder="1"/>
    <xf numFmtId="0" fontId="0" fillId="0" borderId="0" xfId="0" applyFill="1" applyBorder="1"/>
    <xf numFmtId="0" fontId="0" fillId="0" borderId="48" xfId="0" applyFill="1" applyBorder="1"/>
    <xf numFmtId="0" fontId="1" fillId="0" borderId="39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0" fontId="1" fillId="0" borderId="31" xfId="0" applyFont="1" applyFill="1" applyBorder="1"/>
    <xf numFmtId="0" fontId="1" fillId="0" borderId="32" xfId="0" applyFont="1" applyFill="1" applyBorder="1"/>
    <xf numFmtId="1" fontId="1" fillId="3" borderId="49" xfId="0" applyNumberFormat="1" applyFont="1" applyFill="1" applyBorder="1"/>
    <xf numFmtId="164" fontId="1" fillId="3" borderId="50" xfId="0" applyNumberFormat="1" applyFont="1" applyFill="1" applyBorder="1"/>
    <xf numFmtId="0" fontId="0" fillId="0" borderId="50" xfId="0" applyFill="1" applyBorder="1"/>
    <xf numFmtId="1" fontId="1" fillId="0" borderId="51" xfId="0" applyNumberFormat="1" applyFont="1" applyFill="1" applyBorder="1"/>
    <xf numFmtId="0" fontId="0" fillId="4" borderId="8" xfId="0" applyFill="1" applyBorder="1"/>
    <xf numFmtId="0" fontId="0" fillId="4" borderId="39" xfId="0" applyFill="1" applyBorder="1"/>
    <xf numFmtId="0" fontId="0" fillId="4" borderId="36" xfId="0" applyFill="1" applyBorder="1"/>
    <xf numFmtId="0" fontId="0" fillId="4" borderId="38" xfId="0" applyFill="1" applyBorder="1"/>
    <xf numFmtId="0" fontId="2" fillId="4" borderId="34" xfId="0" applyFont="1" applyFill="1" applyBorder="1" applyAlignment="1">
      <alignment horizontal="left"/>
    </xf>
    <xf numFmtId="0" fontId="0" fillId="4" borderId="36" xfId="0" applyFill="1" applyBorder="1" applyAlignment="1">
      <alignment horizontal="center"/>
    </xf>
    <xf numFmtId="0" fontId="0" fillId="4" borderId="18" xfId="0" applyFill="1" applyBorder="1"/>
    <xf numFmtId="0" fontId="0" fillId="4" borderId="22" xfId="0" applyFill="1" applyBorder="1"/>
    <xf numFmtId="0" fontId="0" fillId="4" borderId="35" xfId="0" applyFill="1" applyBorder="1"/>
    <xf numFmtId="0" fontId="0" fillId="4" borderId="37" xfId="0" applyFill="1" applyBorder="1" applyAlignment="1">
      <alignment horizontal="center"/>
    </xf>
    <xf numFmtId="0" fontId="0" fillId="4" borderId="38" xfId="0" applyFont="1" applyFill="1" applyBorder="1"/>
    <xf numFmtId="0" fontId="4" fillId="4" borderId="36" xfId="0" applyFont="1" applyFill="1" applyBorder="1"/>
    <xf numFmtId="0" fontId="4" fillId="4" borderId="38" xfId="0" applyFont="1" applyFill="1" applyBorder="1"/>
    <xf numFmtId="0" fontId="0" fillId="4" borderId="31" xfId="0" applyFill="1" applyBorder="1"/>
    <xf numFmtId="0" fontId="0" fillId="4" borderId="32" xfId="0" applyFill="1" applyBorder="1"/>
    <xf numFmtId="0" fontId="4" fillId="4" borderId="31" xfId="0" applyFont="1" applyFill="1" applyBorder="1"/>
    <xf numFmtId="0" fontId="4" fillId="4" borderId="32" xfId="0" applyFont="1" applyFill="1" applyBorder="1"/>
    <xf numFmtId="0" fontId="2" fillId="4" borderId="31" xfId="0" applyFont="1" applyFill="1" applyBorder="1"/>
    <xf numFmtId="0" fontId="2" fillId="4" borderId="32" xfId="0" applyFont="1" applyFill="1" applyBorder="1"/>
    <xf numFmtId="0" fontId="2" fillId="4" borderId="36" xfId="0" applyFont="1" applyFill="1" applyBorder="1"/>
    <xf numFmtId="0" fontId="2" fillId="4" borderId="38" xfId="0" applyFont="1" applyFill="1" applyBorder="1"/>
    <xf numFmtId="0" fontId="3" fillId="4" borderId="39" xfId="0" applyFont="1" applyFill="1" applyBorder="1"/>
    <xf numFmtId="0" fontId="0" fillId="4" borderId="31" xfId="0" applyFill="1" applyBorder="1" applyAlignment="1">
      <alignment horizontal="center"/>
    </xf>
    <xf numFmtId="0" fontId="0" fillId="4" borderId="37" xfId="0" applyFill="1" applyBorder="1"/>
    <xf numFmtId="0" fontId="0" fillId="4" borderId="34" xfId="0" applyFill="1" applyBorder="1"/>
    <xf numFmtId="0" fontId="0" fillId="4" borderId="31" xfId="0" applyFont="1" applyFill="1" applyBorder="1"/>
    <xf numFmtId="0" fontId="0" fillId="4" borderId="32" xfId="0" applyFont="1" applyFill="1" applyBorder="1"/>
    <xf numFmtId="0" fontId="0" fillId="4" borderId="33" xfId="0" applyFill="1" applyBorder="1"/>
    <xf numFmtId="0" fontId="0" fillId="4" borderId="3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wrapText="1"/>
    </xf>
    <xf numFmtId="0" fontId="1" fillId="0" borderId="52" xfId="0" applyNumberFormat="1" applyFont="1" applyFill="1" applyBorder="1"/>
    <xf numFmtId="0" fontId="1" fillId="5" borderId="31" xfId="0" applyFont="1" applyFill="1" applyBorder="1"/>
    <xf numFmtId="0" fontId="1" fillId="5" borderId="34" xfId="0" applyFont="1" applyFill="1" applyBorder="1"/>
    <xf numFmtId="1" fontId="1" fillId="3" borderId="3" xfId="0" applyNumberFormat="1" applyFont="1" applyFill="1" applyBorder="1"/>
    <xf numFmtId="164" fontId="1" fillId="3" borderId="36" xfId="0" applyNumberFormat="1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0" fillId="5" borderId="0" xfId="0" applyFill="1" applyAlignment="1">
      <alignment horizontal="left"/>
    </xf>
    <xf numFmtId="0" fontId="7" fillId="4" borderId="34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164" fontId="1" fillId="3" borderId="55" xfId="0" applyNumberFormat="1" applyFont="1" applyFill="1" applyBorder="1"/>
    <xf numFmtId="0" fontId="0" fillId="4" borderId="53" xfId="0" applyFill="1" applyBorder="1"/>
    <xf numFmtId="1" fontId="1" fillId="3" borderId="26" xfId="0" applyNumberFormat="1" applyFont="1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53" xfId="0" applyFill="1" applyBorder="1" applyAlignment="1">
      <alignment horizontal="left"/>
    </xf>
    <xf numFmtId="0" fontId="0" fillId="0" borderId="51" xfId="0" applyFill="1" applyBorder="1" applyAlignment="1">
      <alignment horizontal="left"/>
    </xf>
    <xf numFmtId="0" fontId="0" fillId="0" borderId="54" xfId="0" applyFill="1" applyBorder="1" applyAlignment="1">
      <alignment horizontal="left"/>
    </xf>
  </cellXfs>
  <cellStyles count="1">
    <cellStyle name="Normal" xfId="0" builtinId="0"/>
  </cellStyles>
  <dxfs count="22">
    <dxf>
      <fill>
        <patternFill>
          <bgColor rgb="FFF89992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89992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00B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899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5" fmlaLink="$A$1" fmlaRange="$C$44:$C$55" noThreeD="1" sel="7" val="4"/>
</file>

<file path=xl/ctrlProps/ctrlProp2.xml><?xml version="1.0" encoding="utf-8"?>
<formControlPr xmlns="http://schemas.microsoft.com/office/spreadsheetml/2009/9/main" objectType="Drop" dropStyle="combo" dx="25" fmlaLink="$A$2" fmlaRange="$E$44:$E$5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1</xdr:col>
          <xdr:colOff>28575</xdr:colOff>
          <xdr:row>1</xdr:row>
          <xdr:rowOff>28575</xdr:rowOff>
        </xdr:to>
        <xdr:sp macro="" textlink="">
          <xdr:nvSpPr>
            <xdr:cNvPr id="3073" name="Drop Down 1" descr="mois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66675</xdr:rowOff>
        </xdr:from>
        <xdr:to>
          <xdr:col>1</xdr:col>
          <xdr:colOff>38100</xdr:colOff>
          <xdr:row>2</xdr:row>
          <xdr:rowOff>66675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C00000"/>
  </sheetPr>
  <dimension ref="A1:BN55"/>
  <sheetViews>
    <sheetView tabSelected="1" view="pageBreakPreview" zoomScale="90" zoomScaleNormal="90" zoomScaleSheetLayoutView="90" workbookViewId="0">
      <selection activeCell="C8" sqref="C8"/>
    </sheetView>
  </sheetViews>
  <sheetFormatPr baseColWidth="10" defaultRowHeight="15" x14ac:dyDescent="0.25"/>
  <cols>
    <col min="1" max="1" width="15.5703125" customWidth="1"/>
    <col min="2" max="2" width="12.42578125" style="88" customWidth="1"/>
    <col min="15" max="15" width="15.5703125" customWidth="1"/>
    <col min="28" max="28" width="15.5703125" style="47" customWidth="1"/>
    <col min="41" max="41" width="15.5703125" style="47" customWidth="1"/>
    <col min="54" max="54" width="15.5703125" style="47" customWidth="1"/>
    <col min="55" max="55" width="12.42578125" customWidth="1"/>
  </cols>
  <sheetData>
    <row r="1" spans="1:66" ht="20.100000000000001" customHeight="1" x14ac:dyDescent="0.25">
      <c r="A1">
        <v>7</v>
      </c>
    </row>
    <row r="2" spans="1:66" ht="20.100000000000001" customHeight="1" x14ac:dyDescent="0.25">
      <c r="A2">
        <v>1</v>
      </c>
    </row>
    <row r="3" spans="1:66" ht="20.100000000000001" customHeight="1" thickBot="1" x14ac:dyDescent="0.3"/>
    <row r="4" spans="1:66" ht="18.75" thickBot="1" x14ac:dyDescent="0.3">
      <c r="A4" s="153" t="str">
        <f>"Période du "&amp;TEXT(DATE(A2+2017,A1,16),"jj mmmm aaaa")&amp;" au "&amp;TEXT(DATE(A2+2017,A1+1,16)-1,"jj mmmm aaaa")</f>
        <v>Période du 16 juillet 2018 au 15 août 2018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  <c r="O4" s="153" t="str">
        <f>"Période du "&amp;TEXT(DATE(A2+2017,A1,16),"jj mmmm aaaa")&amp;" au "&amp;TEXT(DATE(A2+2017,A1+1,16)-1,"jj mmmm aaaa")</f>
        <v>Période du 16 juillet 2018 au 15 août 2018</v>
      </c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5"/>
      <c r="AB4" s="153" t="str">
        <f>"Période du "&amp;TEXT(DATE(A2+2017,A1,16),"jj mmmm aaaa")&amp;" au "&amp;TEXT(DATE(A2+2017,A1+1,16)-1,"jj mmmm aaaa")</f>
        <v>Période du 16 juillet 2018 au 15 août 2018</v>
      </c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5"/>
      <c r="AO4" s="153" t="str">
        <f>"Période du "&amp;TEXT(DATE(A2+2017,A1,16),"jj mmmm aaaa")&amp;" au "&amp;TEXT(DATE(A2+2017,A1+1,16)-1,"jj mmmm aaaa")</f>
        <v>Période du 16 juillet 2018 au 15 août 2018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5"/>
      <c r="BB4" s="153" t="str">
        <f>"Période du "&amp;TEXT(DATE(A2+2017,A1,16),"jj mmmm aaaa")&amp;" au "&amp;TEXT(DATE(A2+2017,A1+1,16)-1,"jj mmmm aaaa")</f>
        <v>Période du 16 juillet 2018 au 15 août 2018</v>
      </c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5"/>
    </row>
    <row r="5" spans="1:66" x14ac:dyDescent="0.25">
      <c r="A5" s="132"/>
      <c r="B5" s="101"/>
      <c r="C5" s="133" t="s">
        <v>4</v>
      </c>
      <c r="D5" s="156" t="s">
        <v>1</v>
      </c>
      <c r="E5" s="157"/>
      <c r="F5" s="158"/>
      <c r="G5" s="134" t="s">
        <v>2</v>
      </c>
      <c r="H5" s="156" t="s">
        <v>1</v>
      </c>
      <c r="I5" s="157"/>
      <c r="J5" s="158"/>
      <c r="K5" s="134" t="s">
        <v>3</v>
      </c>
      <c r="L5" s="156" t="s">
        <v>1</v>
      </c>
      <c r="M5" s="157"/>
      <c r="N5" s="158"/>
      <c r="O5" s="1"/>
      <c r="P5" s="2" t="s">
        <v>0</v>
      </c>
      <c r="Q5" s="147" t="s">
        <v>1</v>
      </c>
      <c r="R5" s="148"/>
      <c r="S5" s="148"/>
      <c r="T5" s="4" t="s">
        <v>5</v>
      </c>
      <c r="U5" s="147" t="s">
        <v>1</v>
      </c>
      <c r="V5" s="148"/>
      <c r="W5" s="149"/>
      <c r="X5" s="3" t="s">
        <v>6</v>
      </c>
      <c r="Y5" s="147" t="s">
        <v>7</v>
      </c>
      <c r="Z5" s="148"/>
      <c r="AA5" s="149"/>
      <c r="AB5" s="81"/>
      <c r="AC5" s="2" t="s">
        <v>35</v>
      </c>
      <c r="AD5" s="147" t="s">
        <v>8</v>
      </c>
      <c r="AE5" s="148"/>
      <c r="AF5" s="149"/>
      <c r="AG5" s="3" t="s">
        <v>9</v>
      </c>
      <c r="AH5" s="147" t="s">
        <v>10</v>
      </c>
      <c r="AI5" s="148"/>
      <c r="AJ5" s="149"/>
      <c r="AK5" s="3" t="s">
        <v>11</v>
      </c>
      <c r="AL5" s="150" t="s">
        <v>12</v>
      </c>
      <c r="AM5" s="148"/>
      <c r="AN5" s="149"/>
      <c r="AO5" s="81"/>
      <c r="AP5" s="3" t="s">
        <v>13</v>
      </c>
      <c r="AQ5" s="147" t="s">
        <v>14</v>
      </c>
      <c r="AR5" s="148"/>
      <c r="AS5" s="149"/>
      <c r="AT5" s="5" t="s">
        <v>15</v>
      </c>
      <c r="AU5" s="151" t="s">
        <v>14</v>
      </c>
      <c r="AV5" s="152"/>
      <c r="AW5" s="152"/>
      <c r="AX5" s="3" t="s">
        <v>16</v>
      </c>
      <c r="AY5" s="147" t="s">
        <v>17</v>
      </c>
      <c r="AZ5" s="148"/>
      <c r="BA5" s="149"/>
      <c r="BB5" s="81"/>
      <c r="BC5" s="2" t="s">
        <v>34</v>
      </c>
      <c r="BD5" s="147" t="s">
        <v>18</v>
      </c>
      <c r="BE5" s="148"/>
      <c r="BF5" s="148"/>
      <c r="BG5" s="3" t="s">
        <v>65</v>
      </c>
      <c r="BH5" s="147" t="s">
        <v>18</v>
      </c>
      <c r="BI5" s="148"/>
      <c r="BJ5" s="148"/>
      <c r="BK5" s="3" t="s">
        <v>66</v>
      </c>
      <c r="BL5" s="147" t="s">
        <v>19</v>
      </c>
      <c r="BM5" s="148"/>
      <c r="BN5" s="149"/>
    </row>
    <row r="6" spans="1:66" s="46" customFormat="1" ht="15.75" thickBot="1" x14ac:dyDescent="0.3">
      <c r="A6" s="6"/>
      <c r="B6" s="89"/>
      <c r="C6" s="65" t="s">
        <v>23</v>
      </c>
      <c r="D6" s="11" t="s">
        <v>21</v>
      </c>
      <c r="E6" s="9"/>
      <c r="F6" s="12" t="s">
        <v>22</v>
      </c>
      <c r="G6" s="10" t="s">
        <v>23</v>
      </c>
      <c r="H6" s="11" t="s">
        <v>21</v>
      </c>
      <c r="I6" s="9"/>
      <c r="J6" s="12" t="s">
        <v>22</v>
      </c>
      <c r="K6" s="10" t="s">
        <v>23</v>
      </c>
      <c r="L6" s="11" t="s">
        <v>21</v>
      </c>
      <c r="M6" s="9"/>
      <c r="N6" s="12" t="s">
        <v>22</v>
      </c>
      <c r="O6" s="13"/>
      <c r="P6" s="7" t="s">
        <v>20</v>
      </c>
      <c r="Q6" s="8" t="s">
        <v>21</v>
      </c>
      <c r="R6" s="9"/>
      <c r="S6" s="8" t="s">
        <v>22</v>
      </c>
      <c r="T6" s="10" t="s">
        <v>24</v>
      </c>
      <c r="U6" s="11" t="s">
        <v>21</v>
      </c>
      <c r="V6" s="9"/>
      <c r="W6" s="8" t="s">
        <v>22</v>
      </c>
      <c r="X6" s="10" t="s">
        <v>25</v>
      </c>
      <c r="Y6" s="11" t="s">
        <v>21</v>
      </c>
      <c r="Z6" s="9"/>
      <c r="AA6" s="12" t="s">
        <v>22</v>
      </c>
      <c r="AB6" s="82"/>
      <c r="AC6" s="7" t="s">
        <v>50</v>
      </c>
      <c r="AD6" s="11" t="s">
        <v>21</v>
      </c>
      <c r="AE6" s="9"/>
      <c r="AF6" s="12" t="s">
        <v>22</v>
      </c>
      <c r="AG6" s="14" t="s">
        <v>23</v>
      </c>
      <c r="AH6" s="15" t="s">
        <v>21</v>
      </c>
      <c r="AI6" s="16"/>
      <c r="AJ6" s="17" t="s">
        <v>22</v>
      </c>
      <c r="AK6" s="14" t="s">
        <v>23</v>
      </c>
      <c r="AL6" s="15" t="s">
        <v>21</v>
      </c>
      <c r="AM6" s="16"/>
      <c r="AN6" s="17" t="s">
        <v>22</v>
      </c>
      <c r="AO6" s="48"/>
      <c r="AP6" s="14" t="s">
        <v>26</v>
      </c>
      <c r="AQ6" s="15" t="s">
        <v>21</v>
      </c>
      <c r="AR6" s="16"/>
      <c r="AS6" s="17" t="s">
        <v>22</v>
      </c>
      <c r="AT6" s="18" t="s">
        <v>27</v>
      </c>
      <c r="AU6" s="15" t="s">
        <v>21</v>
      </c>
      <c r="AV6" s="16"/>
      <c r="AW6" s="19" t="s">
        <v>22</v>
      </c>
      <c r="AX6" s="20" t="s">
        <v>28</v>
      </c>
      <c r="AY6" s="15" t="s">
        <v>21</v>
      </c>
      <c r="AZ6" s="16"/>
      <c r="BA6" s="17" t="s">
        <v>22</v>
      </c>
      <c r="BB6" s="48"/>
      <c r="BC6" s="18" t="s">
        <v>23</v>
      </c>
      <c r="BD6" s="15" t="s">
        <v>21</v>
      </c>
      <c r="BE6" s="16"/>
      <c r="BF6" s="19" t="s">
        <v>22</v>
      </c>
      <c r="BG6" s="14" t="s">
        <v>23</v>
      </c>
      <c r="BH6" s="15" t="s">
        <v>21</v>
      </c>
      <c r="BI6" s="16"/>
      <c r="BJ6" s="19" t="s">
        <v>22</v>
      </c>
      <c r="BK6" s="14"/>
      <c r="BL6" s="15" t="s">
        <v>21</v>
      </c>
      <c r="BM6" s="16"/>
      <c r="BN6" s="17" t="s">
        <v>22</v>
      </c>
    </row>
    <row r="7" spans="1:66" s="46" customFormat="1" ht="26.45" customHeight="1" thickBot="1" x14ac:dyDescent="0.3">
      <c r="A7" s="21"/>
      <c r="B7" s="131" t="s">
        <v>79</v>
      </c>
      <c r="C7" s="27" t="s">
        <v>29</v>
      </c>
      <c r="D7" s="23" t="s">
        <v>30</v>
      </c>
      <c r="E7" s="23" t="s">
        <v>31</v>
      </c>
      <c r="F7" s="26" t="s">
        <v>32</v>
      </c>
      <c r="G7" s="25" t="s">
        <v>29</v>
      </c>
      <c r="H7" s="23" t="s">
        <v>30</v>
      </c>
      <c r="I7" s="23" t="s">
        <v>31</v>
      </c>
      <c r="J7" s="26" t="s">
        <v>32</v>
      </c>
      <c r="K7" s="22" t="s">
        <v>29</v>
      </c>
      <c r="L7" s="23" t="s">
        <v>30</v>
      </c>
      <c r="M7" s="23" t="s">
        <v>31</v>
      </c>
      <c r="N7" s="26" t="s">
        <v>32</v>
      </c>
      <c r="O7" s="21"/>
      <c r="P7" s="22" t="s">
        <v>29</v>
      </c>
      <c r="Q7" s="23" t="s">
        <v>30</v>
      </c>
      <c r="R7" s="23" t="s">
        <v>31</v>
      </c>
      <c r="S7" s="24" t="s">
        <v>32</v>
      </c>
      <c r="T7" s="27" t="s">
        <v>29</v>
      </c>
      <c r="U7" s="23" t="s">
        <v>30</v>
      </c>
      <c r="V7" s="23" t="s">
        <v>31</v>
      </c>
      <c r="W7" s="26" t="s">
        <v>32</v>
      </c>
      <c r="X7" s="27" t="s">
        <v>29</v>
      </c>
      <c r="Y7" s="23" t="s">
        <v>30</v>
      </c>
      <c r="Z7" s="23" t="s">
        <v>31</v>
      </c>
      <c r="AA7" s="26" t="s">
        <v>32</v>
      </c>
      <c r="AB7" s="83"/>
      <c r="AC7" s="28" t="s">
        <v>29</v>
      </c>
      <c r="AD7" s="22" t="s">
        <v>30</v>
      </c>
      <c r="AE7" s="23" t="s">
        <v>31</v>
      </c>
      <c r="AF7" s="26" t="s">
        <v>32</v>
      </c>
      <c r="AG7" s="27" t="s">
        <v>29</v>
      </c>
      <c r="AH7" s="23" t="s">
        <v>30</v>
      </c>
      <c r="AI7" s="23" t="s">
        <v>31</v>
      </c>
      <c r="AJ7" s="26" t="s">
        <v>32</v>
      </c>
      <c r="AK7" s="27" t="s">
        <v>29</v>
      </c>
      <c r="AL7" s="23" t="s">
        <v>30</v>
      </c>
      <c r="AM7" s="23" t="s">
        <v>31</v>
      </c>
      <c r="AN7" s="26" t="s">
        <v>32</v>
      </c>
      <c r="AO7" s="85"/>
      <c r="AP7" s="27" t="s">
        <v>29</v>
      </c>
      <c r="AQ7" s="23" t="s">
        <v>30</v>
      </c>
      <c r="AR7" s="23" t="s">
        <v>31</v>
      </c>
      <c r="AS7" s="26" t="s">
        <v>32</v>
      </c>
      <c r="AT7" s="27" t="s">
        <v>29</v>
      </c>
      <c r="AU7" s="23" t="s">
        <v>30</v>
      </c>
      <c r="AV7" s="23" t="s">
        <v>31</v>
      </c>
      <c r="AW7" s="26" t="s">
        <v>32</v>
      </c>
      <c r="AX7" s="27" t="s">
        <v>29</v>
      </c>
      <c r="AY7" s="23" t="s">
        <v>30</v>
      </c>
      <c r="AZ7" s="23" t="s">
        <v>31</v>
      </c>
      <c r="BA7" s="26" t="s">
        <v>32</v>
      </c>
      <c r="BB7" s="80"/>
      <c r="BC7" s="29" t="s">
        <v>29</v>
      </c>
      <c r="BD7" s="30" t="s">
        <v>30</v>
      </c>
      <c r="BE7" s="30" t="s">
        <v>31</v>
      </c>
      <c r="BF7" s="31" t="s">
        <v>32</v>
      </c>
      <c r="BG7" s="27" t="s">
        <v>29</v>
      </c>
      <c r="BH7" s="23" t="s">
        <v>30</v>
      </c>
      <c r="BI7" s="23" t="s">
        <v>31</v>
      </c>
      <c r="BJ7" s="26" t="s">
        <v>32</v>
      </c>
      <c r="BK7" s="27" t="s">
        <v>29</v>
      </c>
      <c r="BL7" s="23" t="s">
        <v>30</v>
      </c>
      <c r="BM7" s="23" t="s">
        <v>31</v>
      </c>
      <c r="BN7" s="26" t="s">
        <v>32</v>
      </c>
    </row>
    <row r="8" spans="1:66" s="46" customFormat="1" ht="15.75" thickBot="1" x14ac:dyDescent="0.3">
      <c r="A8" s="86">
        <f>DATE(A2+2017,A1,2+14)</f>
        <v>43297</v>
      </c>
      <c r="B8" s="91">
        <f>WEEKNUM(A8,2)</f>
        <v>29</v>
      </c>
      <c r="C8" s="129" t="str">
        <f ca="1">IF(WEEKDAY($A8,2)&lt;6,OFFSET(Horaires!$B$1,WEEKDAY(Planning!$A8,2)+IF(ISEVEN(_xlfn.ISOWEEKNUM(Planning!$A8)),0,6),0),"")</f>
        <v>9h-16h30</v>
      </c>
      <c r="D8" s="115"/>
      <c r="E8" s="115"/>
      <c r="F8" s="145"/>
      <c r="G8" s="102" t="s">
        <v>44</v>
      </c>
      <c r="H8" s="115"/>
      <c r="I8" s="115"/>
      <c r="J8" s="145"/>
      <c r="K8" s="102" t="s">
        <v>46</v>
      </c>
      <c r="L8" s="115"/>
      <c r="M8" s="124"/>
      <c r="N8" s="115"/>
      <c r="O8" s="144">
        <f>DATE(A2+2017,A1,2+14)</f>
        <v>43297</v>
      </c>
      <c r="P8" s="103" t="s">
        <v>36</v>
      </c>
      <c r="Q8" s="104"/>
      <c r="R8" s="104"/>
      <c r="S8" s="105"/>
      <c r="T8" s="108" t="s">
        <v>41</v>
      </c>
      <c r="U8" s="104"/>
      <c r="V8" s="104"/>
      <c r="W8" s="105"/>
      <c r="X8" s="103" t="s">
        <v>53</v>
      </c>
      <c r="Y8" s="104"/>
      <c r="Z8" s="104"/>
      <c r="AA8" s="105"/>
      <c r="AB8" s="86">
        <f>DATE(A2+2017,A1,2+14)</f>
        <v>43297</v>
      </c>
      <c r="AC8" s="103" t="s">
        <v>56</v>
      </c>
      <c r="AD8" s="104"/>
      <c r="AE8" s="104"/>
      <c r="AF8" s="105"/>
      <c r="AG8" s="103" t="s">
        <v>40</v>
      </c>
      <c r="AH8" s="104"/>
      <c r="AI8" s="104"/>
      <c r="AJ8" s="105"/>
      <c r="AK8" s="103" t="s">
        <v>39</v>
      </c>
      <c r="AL8" s="104"/>
      <c r="AM8" s="104"/>
      <c r="AN8" s="105"/>
      <c r="AO8" s="86">
        <f>DATE(A2+2017,A1,2+14)</f>
        <v>43297</v>
      </c>
      <c r="AP8" s="103" t="s">
        <v>54</v>
      </c>
      <c r="AQ8" s="104"/>
      <c r="AR8" s="104"/>
      <c r="AS8" s="105"/>
      <c r="AT8" s="103" t="s">
        <v>42</v>
      </c>
      <c r="AU8" s="104"/>
      <c r="AV8" s="104"/>
      <c r="AW8" s="105"/>
      <c r="AX8" s="103" t="s">
        <v>39</v>
      </c>
      <c r="AY8" s="104"/>
      <c r="AZ8" s="104"/>
      <c r="BA8" s="105"/>
      <c r="BB8" s="86">
        <f>DATE(A2+2017,A1,2+14)</f>
        <v>43297</v>
      </c>
      <c r="BC8" s="103" t="s">
        <v>36</v>
      </c>
      <c r="BD8" s="104"/>
      <c r="BE8" s="104"/>
      <c r="BF8" s="105"/>
      <c r="BG8" s="103" t="s">
        <v>60</v>
      </c>
      <c r="BH8" s="104"/>
      <c r="BI8" s="104"/>
      <c r="BJ8" s="125"/>
      <c r="BK8" s="103"/>
      <c r="BL8" s="104"/>
      <c r="BM8" s="104"/>
      <c r="BN8" s="105"/>
    </row>
    <row r="9" spans="1:66" s="46" customFormat="1" ht="15.75" thickBot="1" x14ac:dyDescent="0.3">
      <c r="A9" s="86">
        <f>A8+1</f>
        <v>43298</v>
      </c>
      <c r="B9" s="91">
        <f t="shared" ref="B9:B38" si="0">WEEKNUM(A9,2)</f>
        <v>29</v>
      </c>
      <c r="C9" s="129" t="str">
        <f ca="1">IF(WEEKDAY($A9,2)&lt;6,OFFSET(Horaires!$B$1,WEEKDAY(Planning!$A9,2)+IF(ISEVEN(_xlfn.ISOWEEKNUM(Planning!$A9)),0,6),0),"")</f>
        <v>8h30-16h30</v>
      </c>
      <c r="D9" s="104"/>
      <c r="E9" s="104"/>
      <c r="F9" s="125"/>
      <c r="G9" s="103" t="s">
        <v>42</v>
      </c>
      <c r="H9" s="104"/>
      <c r="I9" s="104"/>
      <c r="J9" s="125"/>
      <c r="K9" s="143" t="s">
        <v>42</v>
      </c>
      <c r="L9" s="104"/>
      <c r="M9" s="104"/>
      <c r="N9" s="104"/>
      <c r="O9" s="99">
        <f>O8+1</f>
        <v>43298</v>
      </c>
      <c r="P9" s="103" t="s">
        <v>37</v>
      </c>
      <c r="Q9" s="104"/>
      <c r="R9" s="104"/>
      <c r="S9" s="105"/>
      <c r="T9" s="103" t="s">
        <v>41</v>
      </c>
      <c r="U9" s="104"/>
      <c r="V9" s="104"/>
      <c r="W9" s="105"/>
      <c r="X9" s="103" t="s">
        <v>61</v>
      </c>
      <c r="Y9" s="104"/>
      <c r="Z9" s="104"/>
      <c r="AA9" s="105"/>
      <c r="AB9" s="87">
        <f>AB8+1</f>
        <v>43298</v>
      </c>
      <c r="AC9" s="103" t="s">
        <v>41</v>
      </c>
      <c r="AD9" s="104"/>
      <c r="AE9" s="104"/>
      <c r="AF9" s="105"/>
      <c r="AG9" s="103" t="s">
        <v>40</v>
      </c>
      <c r="AH9" s="104"/>
      <c r="AI9" s="104"/>
      <c r="AJ9" s="105"/>
      <c r="AK9" s="103" t="s">
        <v>57</v>
      </c>
      <c r="AL9" s="104"/>
      <c r="AM9" s="104"/>
      <c r="AN9" s="105"/>
      <c r="AO9" s="87">
        <f>AO8+1</f>
        <v>43298</v>
      </c>
      <c r="AP9" s="103" t="s">
        <v>43</v>
      </c>
      <c r="AQ9" s="104"/>
      <c r="AR9" s="104"/>
      <c r="AS9" s="105"/>
      <c r="AT9" s="103" t="s">
        <v>48</v>
      </c>
      <c r="AU9" s="104"/>
      <c r="AV9" s="104"/>
      <c r="AW9" s="105"/>
      <c r="AX9" s="123" t="s">
        <v>58</v>
      </c>
      <c r="AY9" s="104"/>
      <c r="AZ9" s="104"/>
      <c r="BA9" s="105"/>
      <c r="BB9" s="87">
        <f>BB8+1</f>
        <v>43298</v>
      </c>
      <c r="BC9" s="126" t="s">
        <v>36</v>
      </c>
      <c r="BD9" s="104"/>
      <c r="BE9" s="104"/>
      <c r="BF9" s="105"/>
      <c r="BG9" s="103" t="s">
        <v>60</v>
      </c>
      <c r="BH9" s="104"/>
      <c r="BI9" s="104"/>
      <c r="BJ9" s="105"/>
      <c r="BK9" s="103" t="s">
        <v>63</v>
      </c>
      <c r="BL9" s="104"/>
      <c r="BM9" s="104"/>
      <c r="BN9" s="105"/>
    </row>
    <row r="10" spans="1:66" s="46" customFormat="1" ht="15.75" thickBot="1" x14ac:dyDescent="0.3">
      <c r="A10" s="86">
        <f t="shared" ref="A10:A38" si="1">A9+1</f>
        <v>43299</v>
      </c>
      <c r="B10" s="91">
        <f t="shared" si="0"/>
        <v>29</v>
      </c>
      <c r="C10" s="129" t="str">
        <f ca="1">IF(WEEKDAY($A10,2)&lt;6,OFFSET(Horaires!$B$1,WEEKDAY(Planning!$A10,2)+IF(ISEVEN(_xlfn.ISOWEEKNUM(Planning!$A10)),0,6),0),"")</f>
        <v>8h30-12h30</v>
      </c>
      <c r="D10" s="104"/>
      <c r="E10" s="104"/>
      <c r="F10" s="125"/>
      <c r="G10" s="103" t="s">
        <v>41</v>
      </c>
      <c r="H10" s="104"/>
      <c r="I10" s="104"/>
      <c r="J10" s="125"/>
      <c r="K10" s="103" t="s">
        <v>47</v>
      </c>
      <c r="L10" s="104"/>
      <c r="M10" s="104"/>
      <c r="N10" s="104"/>
      <c r="O10" s="99">
        <f t="shared" ref="O10:O38" si="2">O9+1</f>
        <v>43299</v>
      </c>
      <c r="P10" s="103" t="s">
        <v>38</v>
      </c>
      <c r="Q10" s="104"/>
      <c r="R10" s="104"/>
      <c r="S10" s="105"/>
      <c r="T10" s="103" t="s">
        <v>51</v>
      </c>
      <c r="U10" s="104"/>
      <c r="V10" s="104"/>
      <c r="W10" s="105"/>
      <c r="X10" s="103" t="s">
        <v>62</v>
      </c>
      <c r="Y10" s="104"/>
      <c r="Z10" s="104"/>
      <c r="AA10" s="105"/>
      <c r="AB10" s="87">
        <f t="shared" ref="AB10:AB38" si="3">AB9+1</f>
        <v>43299</v>
      </c>
      <c r="AC10" s="103" t="s">
        <v>41</v>
      </c>
      <c r="AD10" s="104"/>
      <c r="AE10" s="104"/>
      <c r="AF10" s="105"/>
      <c r="AG10" s="103" t="s">
        <v>40</v>
      </c>
      <c r="AH10" s="104"/>
      <c r="AI10" s="104"/>
      <c r="AJ10" s="105"/>
      <c r="AK10" s="103" t="s">
        <v>42</v>
      </c>
      <c r="AL10" s="104"/>
      <c r="AM10" s="104"/>
      <c r="AN10" s="105"/>
      <c r="AO10" s="87">
        <f t="shared" ref="AO10:AO38" si="4">AO9+1</f>
        <v>43299</v>
      </c>
      <c r="AP10" s="103" t="s">
        <v>41</v>
      </c>
      <c r="AQ10" s="104"/>
      <c r="AR10" s="104"/>
      <c r="AS10" s="105"/>
      <c r="AT10" s="103" t="s">
        <v>48</v>
      </c>
      <c r="AU10" s="104"/>
      <c r="AV10" s="104"/>
      <c r="AW10" s="105"/>
      <c r="AX10" s="103" t="s">
        <v>54</v>
      </c>
      <c r="AY10" s="104"/>
      <c r="AZ10" s="104"/>
      <c r="BA10" s="105"/>
      <c r="BB10" s="87">
        <f t="shared" ref="BB10:BB38" si="5">BB9+1</f>
        <v>43299</v>
      </c>
      <c r="BC10" s="103" t="s">
        <v>36</v>
      </c>
      <c r="BD10" s="104"/>
      <c r="BE10" s="104"/>
      <c r="BF10" s="105"/>
      <c r="BG10" s="103" t="s">
        <v>60</v>
      </c>
      <c r="BH10" s="104"/>
      <c r="BI10" s="104"/>
      <c r="BJ10" s="105"/>
      <c r="BK10" s="103" t="s">
        <v>63</v>
      </c>
      <c r="BL10" s="104"/>
      <c r="BM10" s="104"/>
      <c r="BN10" s="105"/>
    </row>
    <row r="11" spans="1:66" s="46" customFormat="1" ht="15.75" thickBot="1" x14ac:dyDescent="0.3">
      <c r="A11" s="86">
        <f t="shared" si="1"/>
        <v>43300</v>
      </c>
      <c r="B11" s="91">
        <f t="shared" si="0"/>
        <v>29</v>
      </c>
      <c r="C11" s="129" t="str">
        <f ca="1">IF(WEEKDAY($A11,2)&lt;6,OFFSET(Horaires!$B$1,WEEKDAY(Planning!$A11,2)+IF(ISEVEN(_xlfn.ISOWEEKNUM(Planning!$A11)),0,6),0),"")</f>
        <v>9h-17h</v>
      </c>
      <c r="D11" s="104"/>
      <c r="E11" s="104"/>
      <c r="F11" s="125"/>
      <c r="G11" s="103" t="s">
        <v>45</v>
      </c>
      <c r="H11" s="104"/>
      <c r="I11" s="104"/>
      <c r="J11" s="125"/>
      <c r="K11" s="103" t="s">
        <v>44</v>
      </c>
      <c r="L11" s="104"/>
      <c r="M11" s="104"/>
      <c r="N11" s="104"/>
      <c r="O11" s="99">
        <f t="shared" si="2"/>
        <v>43300</v>
      </c>
      <c r="P11" s="103" t="s">
        <v>39</v>
      </c>
      <c r="Q11" s="104"/>
      <c r="R11" s="104"/>
      <c r="S11" s="105"/>
      <c r="T11" s="103" t="s">
        <v>52</v>
      </c>
      <c r="U11" s="104"/>
      <c r="V11" s="104"/>
      <c r="W11" s="105"/>
      <c r="X11" s="103" t="s">
        <v>54</v>
      </c>
      <c r="Y11" s="104"/>
      <c r="Z11" s="104"/>
      <c r="AA11" s="105"/>
      <c r="AB11" s="87">
        <f t="shared" si="3"/>
        <v>43300</v>
      </c>
      <c r="AC11" s="103" t="s">
        <v>56</v>
      </c>
      <c r="AD11" s="104"/>
      <c r="AE11" s="104"/>
      <c r="AF11" s="105"/>
      <c r="AG11" s="103" t="s">
        <v>40</v>
      </c>
      <c r="AH11" s="104"/>
      <c r="AI11" s="104"/>
      <c r="AJ11" s="105"/>
      <c r="AK11" s="103" t="s">
        <v>39</v>
      </c>
      <c r="AL11" s="104"/>
      <c r="AM11" s="104"/>
      <c r="AN11" s="105"/>
      <c r="AO11" s="87">
        <f t="shared" si="4"/>
        <v>43300</v>
      </c>
      <c r="AP11" s="103" t="s">
        <v>41</v>
      </c>
      <c r="AQ11" s="104"/>
      <c r="AR11" s="104"/>
      <c r="AS11" s="105"/>
      <c r="AT11" s="103" t="s">
        <v>42</v>
      </c>
      <c r="AU11" s="104"/>
      <c r="AV11" s="104"/>
      <c r="AW11" s="105"/>
      <c r="AX11" s="103" t="s">
        <v>54</v>
      </c>
      <c r="AY11" s="104"/>
      <c r="AZ11" s="104"/>
      <c r="BA11" s="105"/>
      <c r="BB11" s="87">
        <f t="shared" si="5"/>
        <v>43300</v>
      </c>
      <c r="BC11" s="103" t="s">
        <v>36</v>
      </c>
      <c r="BD11" s="104"/>
      <c r="BE11" s="104"/>
      <c r="BF11" s="105"/>
      <c r="BG11" s="103" t="s">
        <v>60</v>
      </c>
      <c r="BH11" s="104"/>
      <c r="BI11" s="104"/>
      <c r="BJ11" s="105"/>
      <c r="BK11" s="103"/>
      <c r="BL11" s="104"/>
      <c r="BM11" s="104"/>
      <c r="BN11" s="105"/>
    </row>
    <row r="12" spans="1:66" s="46" customFormat="1" ht="15.75" thickBot="1" x14ac:dyDescent="0.3">
      <c r="A12" s="86">
        <f t="shared" si="1"/>
        <v>43301</v>
      </c>
      <c r="B12" s="146">
        <f t="shared" si="0"/>
        <v>29</v>
      </c>
      <c r="C12" s="129" t="str">
        <f ca="1">IF(WEEKDAY($A12,2)&lt;6,OFFSET(Horaires!$B$1,WEEKDAY(Planning!$A12,2)+IF(ISEVEN(_xlfn.ISOWEEKNUM(Planning!$A12)),0,6),0),"")</f>
        <v>9h-16h30</v>
      </c>
      <c r="D12" s="104"/>
      <c r="E12" s="104"/>
      <c r="F12" s="125"/>
      <c r="G12" s="103" t="s">
        <v>43</v>
      </c>
      <c r="H12" s="104"/>
      <c r="I12" s="104"/>
      <c r="J12" s="125"/>
      <c r="K12" s="103" t="s">
        <v>39</v>
      </c>
      <c r="L12" s="104"/>
      <c r="M12" s="104"/>
      <c r="N12" s="104"/>
      <c r="O12" s="99">
        <f t="shared" si="2"/>
        <v>43301</v>
      </c>
      <c r="P12" s="103" t="s">
        <v>36</v>
      </c>
      <c r="Q12" s="104"/>
      <c r="R12" s="104"/>
      <c r="S12" s="105"/>
      <c r="T12" s="103" t="s">
        <v>43</v>
      </c>
      <c r="U12" s="104"/>
      <c r="V12" s="104"/>
      <c r="W12" s="105"/>
      <c r="X12" s="103" t="s">
        <v>55</v>
      </c>
      <c r="Y12" s="104"/>
      <c r="Z12" s="104"/>
      <c r="AA12" s="105"/>
      <c r="AB12" s="87">
        <f t="shared" si="3"/>
        <v>43301</v>
      </c>
      <c r="AC12" s="103" t="s">
        <v>41</v>
      </c>
      <c r="AD12" s="104"/>
      <c r="AE12" s="104"/>
      <c r="AF12" s="105"/>
      <c r="AG12" s="103" t="s">
        <v>40</v>
      </c>
      <c r="AH12" s="104"/>
      <c r="AI12" s="104"/>
      <c r="AJ12" s="105"/>
      <c r="AK12" s="103" t="s">
        <v>46</v>
      </c>
      <c r="AL12" s="104"/>
      <c r="AM12" s="104"/>
      <c r="AN12" s="105"/>
      <c r="AO12" s="87">
        <f t="shared" si="4"/>
        <v>43301</v>
      </c>
      <c r="AP12" s="103" t="s">
        <v>45</v>
      </c>
      <c r="AQ12" s="104"/>
      <c r="AR12" s="104"/>
      <c r="AS12" s="105"/>
      <c r="AT12" s="103" t="s">
        <v>57</v>
      </c>
      <c r="AU12" s="104"/>
      <c r="AV12" s="104"/>
      <c r="AW12" s="105"/>
      <c r="AX12" s="103" t="s">
        <v>59</v>
      </c>
      <c r="AY12" s="104"/>
      <c r="AZ12" s="104"/>
      <c r="BA12" s="105"/>
      <c r="BB12" s="87">
        <f t="shared" si="5"/>
        <v>43301</v>
      </c>
      <c r="BC12" s="103" t="s">
        <v>36</v>
      </c>
      <c r="BD12" s="104"/>
      <c r="BE12" s="104"/>
      <c r="BF12" s="105"/>
      <c r="BG12" s="103" t="s">
        <v>60</v>
      </c>
      <c r="BH12" s="104"/>
      <c r="BI12" s="104"/>
      <c r="BJ12" s="105"/>
      <c r="BK12" s="103" t="s">
        <v>64</v>
      </c>
      <c r="BL12" s="104"/>
      <c r="BM12" s="104"/>
      <c r="BN12" s="105"/>
    </row>
    <row r="13" spans="1:66" s="46" customFormat="1" ht="15.75" thickBot="1" x14ac:dyDescent="0.3">
      <c r="A13" s="86">
        <f t="shared" si="1"/>
        <v>43302</v>
      </c>
      <c r="B13" s="91">
        <f t="shared" si="0"/>
        <v>29</v>
      </c>
      <c r="C13" s="50" t="str">
        <f ca="1">IF(WEEKDAY($A13,2)&lt;6,OFFSET(Horaires!$B$1,WEEKDAY(Planning!$A13,2)+IF(ISEVEN(_xlfn.ISOWEEKNUM(Planning!$A13)),0,6),0),"")</f>
        <v/>
      </c>
      <c r="D13" s="40"/>
      <c r="E13" s="40"/>
      <c r="F13" s="41"/>
      <c r="G13" s="50">
        <v>2</v>
      </c>
      <c r="H13" s="42"/>
      <c r="I13" s="42"/>
      <c r="J13" s="41"/>
      <c r="K13" s="10">
        <v>2</v>
      </c>
      <c r="L13" s="42"/>
      <c r="M13" s="42"/>
      <c r="N13" s="41"/>
      <c r="O13" s="87">
        <f t="shared" si="2"/>
        <v>43302</v>
      </c>
      <c r="P13" s="49">
        <v>1</v>
      </c>
      <c r="Q13" s="51"/>
      <c r="R13" s="52"/>
      <c r="S13" s="53"/>
      <c r="T13" s="49">
        <v>1</v>
      </c>
      <c r="U13" s="36"/>
      <c r="V13" s="36"/>
      <c r="W13" s="37"/>
      <c r="X13" s="49">
        <v>1</v>
      </c>
      <c r="Y13" s="55"/>
      <c r="Z13" s="55"/>
      <c r="AA13" s="56"/>
      <c r="AB13" s="87">
        <f t="shared" si="3"/>
        <v>43302</v>
      </c>
      <c r="AC13" s="103"/>
      <c r="AD13" s="115"/>
      <c r="AE13" s="115"/>
      <c r="AF13" s="116"/>
      <c r="AG13" s="103"/>
      <c r="AH13" s="115"/>
      <c r="AI13" s="115"/>
      <c r="AJ13" s="116"/>
      <c r="AK13" s="103"/>
      <c r="AL13" s="119"/>
      <c r="AM13" s="119"/>
      <c r="AN13" s="120"/>
      <c r="AO13" s="87">
        <f t="shared" si="4"/>
        <v>43302</v>
      </c>
      <c r="AP13" s="103"/>
      <c r="AQ13" s="104"/>
      <c r="AR13" s="104"/>
      <c r="AS13" s="105"/>
      <c r="AT13" s="103"/>
      <c r="AU13" s="104"/>
      <c r="AV13" s="115"/>
      <c r="AW13" s="116"/>
      <c r="AX13" s="103"/>
      <c r="AY13" s="115"/>
      <c r="AZ13" s="115"/>
      <c r="BA13" s="116"/>
      <c r="BB13" s="87">
        <f t="shared" si="5"/>
        <v>43302</v>
      </c>
      <c r="BC13" s="103"/>
      <c r="BD13" s="127"/>
      <c r="BE13" s="127"/>
      <c r="BF13" s="128"/>
      <c r="BG13" s="103"/>
      <c r="BH13" s="115"/>
      <c r="BI13" s="115"/>
      <c r="BJ13" s="116"/>
      <c r="BK13" s="103"/>
      <c r="BL13" s="115"/>
      <c r="BM13" s="115"/>
      <c r="BN13" s="116"/>
    </row>
    <row r="14" spans="1:66" s="46" customFormat="1" ht="15.75" thickBot="1" x14ac:dyDescent="0.3">
      <c r="A14" s="86">
        <f t="shared" si="1"/>
        <v>43303</v>
      </c>
      <c r="B14" s="91">
        <f t="shared" si="0"/>
        <v>29</v>
      </c>
      <c r="C14" s="49" t="str">
        <f ca="1">IF(WEEKDAY($A14,2)&lt;6,OFFSET(Horaires!$B$1,WEEKDAY(Planning!$A14,2)+IF(ISEVEN(_xlfn.ISOWEEKNUM(Planning!$A14)),0,6),0),"")</f>
        <v/>
      </c>
      <c r="D14" s="43"/>
      <c r="E14" s="43"/>
      <c r="F14" s="44"/>
      <c r="G14" s="49"/>
      <c r="H14" s="36"/>
      <c r="I14" s="36"/>
      <c r="J14" s="37"/>
      <c r="K14" s="49"/>
      <c r="L14" s="39"/>
      <c r="M14" s="42"/>
      <c r="N14" s="41"/>
      <c r="O14" s="87">
        <f t="shared" si="2"/>
        <v>43303</v>
      </c>
      <c r="AB14" s="87">
        <f t="shared" si="3"/>
        <v>43303</v>
      </c>
      <c r="AO14" s="87">
        <f t="shared" si="4"/>
        <v>43303</v>
      </c>
      <c r="BB14" s="87">
        <f t="shared" si="5"/>
        <v>43303</v>
      </c>
    </row>
    <row r="15" spans="1:66" s="46" customFormat="1" ht="15.75" thickBot="1" x14ac:dyDescent="0.3">
      <c r="A15" s="86">
        <f t="shared" si="1"/>
        <v>43304</v>
      </c>
      <c r="B15" s="91">
        <f t="shared" si="0"/>
        <v>30</v>
      </c>
      <c r="C15" s="103" t="str">
        <f ca="1">IF(WEEKDAY($A15,2)&lt;6,OFFSET(Horaires!$B$1,WEEKDAY(Planning!$A15,2)+IF(ISEVEN(_xlfn.ISOWEEKNUM(Planning!$A15)),0,6),0),"")</f>
        <v>8h-16h</v>
      </c>
      <c r="D15" s="104"/>
      <c r="E15" s="104"/>
      <c r="F15" s="105"/>
      <c r="G15" s="103" t="s">
        <v>44</v>
      </c>
      <c r="H15" s="104"/>
      <c r="I15" s="104"/>
      <c r="J15" s="105"/>
      <c r="K15" s="103" t="s">
        <v>46</v>
      </c>
      <c r="L15" s="104"/>
      <c r="M15" s="107"/>
      <c r="N15" s="105"/>
      <c r="O15" s="87">
        <f t="shared" si="2"/>
        <v>43304</v>
      </c>
      <c r="P15" s="103" t="s">
        <v>36</v>
      </c>
      <c r="Q15" s="104"/>
      <c r="R15" s="104"/>
      <c r="S15" s="105"/>
      <c r="T15" s="108" t="s">
        <v>41</v>
      </c>
      <c r="U15" s="104"/>
      <c r="V15" s="104"/>
      <c r="W15" s="105"/>
      <c r="X15" s="103" t="s">
        <v>53</v>
      </c>
      <c r="Y15" s="104"/>
      <c r="Z15" s="104"/>
      <c r="AA15" s="105"/>
      <c r="AB15" s="87">
        <f t="shared" si="3"/>
        <v>43304</v>
      </c>
      <c r="AC15" s="103" t="s">
        <v>56</v>
      </c>
      <c r="AD15" s="104"/>
      <c r="AE15" s="104"/>
      <c r="AF15" s="105"/>
      <c r="AG15" s="103" t="s">
        <v>40</v>
      </c>
      <c r="AH15" s="104"/>
      <c r="AI15" s="104"/>
      <c r="AJ15" s="105"/>
      <c r="AK15" s="103" t="s">
        <v>39</v>
      </c>
      <c r="AL15" s="104"/>
      <c r="AM15" s="104"/>
      <c r="AN15" s="105"/>
      <c r="AO15" s="87">
        <f t="shared" si="4"/>
        <v>43304</v>
      </c>
      <c r="AP15" s="103" t="s">
        <v>54</v>
      </c>
      <c r="AQ15" s="104"/>
      <c r="AR15" s="104"/>
      <c r="AS15" s="105"/>
      <c r="AT15" s="103" t="s">
        <v>42</v>
      </c>
      <c r="AU15" s="104"/>
      <c r="AV15" s="104"/>
      <c r="AW15" s="105"/>
      <c r="AX15" s="103" t="s">
        <v>39</v>
      </c>
      <c r="AY15" s="104"/>
      <c r="AZ15" s="104"/>
      <c r="BA15" s="105"/>
      <c r="BB15" s="87">
        <f t="shared" si="5"/>
        <v>43304</v>
      </c>
      <c r="BC15" s="103" t="s">
        <v>36</v>
      </c>
      <c r="BD15" s="104"/>
      <c r="BE15" s="104"/>
      <c r="BF15" s="105"/>
      <c r="BG15" s="103" t="s">
        <v>60</v>
      </c>
      <c r="BH15" s="104"/>
      <c r="BI15" s="104"/>
      <c r="BJ15" s="125"/>
      <c r="BK15" s="103"/>
      <c r="BL15" s="104"/>
      <c r="BM15" s="104"/>
      <c r="BN15" s="105"/>
    </row>
    <row r="16" spans="1:66" s="46" customFormat="1" ht="15.75" thickBot="1" x14ac:dyDescent="0.3">
      <c r="A16" s="86">
        <f t="shared" si="1"/>
        <v>43305</v>
      </c>
      <c r="B16" s="91">
        <f t="shared" si="0"/>
        <v>30</v>
      </c>
      <c r="C16" s="103" t="str">
        <f ca="1">IF(WEEKDAY($A16,2)&lt;6,OFFSET(Horaires!$B$1,WEEKDAY(Planning!$A16,2)+IF(ISEVEN(_xlfn.ISOWEEKNUM(Planning!$A16)),0,6),0),"")</f>
        <v>8h-17h</v>
      </c>
      <c r="D16" s="104"/>
      <c r="E16" s="104"/>
      <c r="F16" s="105"/>
      <c r="G16" s="103" t="s">
        <v>42</v>
      </c>
      <c r="H16" s="104"/>
      <c r="I16" s="104"/>
      <c r="J16" s="105"/>
      <c r="K16" s="142" t="s">
        <v>42</v>
      </c>
      <c r="L16" s="104"/>
      <c r="M16" s="104"/>
      <c r="N16" s="105"/>
      <c r="O16" s="87">
        <f t="shared" si="2"/>
        <v>43305</v>
      </c>
      <c r="P16" s="103" t="s">
        <v>37</v>
      </c>
      <c r="Q16" s="104"/>
      <c r="R16" s="104"/>
      <c r="S16" s="105"/>
      <c r="T16" s="103" t="s">
        <v>41</v>
      </c>
      <c r="U16" s="104"/>
      <c r="V16" s="104"/>
      <c r="W16" s="105"/>
      <c r="X16" s="103" t="s">
        <v>61</v>
      </c>
      <c r="Y16" s="104"/>
      <c r="Z16" s="104"/>
      <c r="AA16" s="105"/>
      <c r="AB16" s="87">
        <f t="shared" si="3"/>
        <v>43305</v>
      </c>
      <c r="AC16" s="103" t="s">
        <v>41</v>
      </c>
      <c r="AD16" s="104"/>
      <c r="AE16" s="104"/>
      <c r="AF16" s="105"/>
      <c r="AG16" s="103" t="s">
        <v>40</v>
      </c>
      <c r="AH16" s="104"/>
      <c r="AI16" s="104"/>
      <c r="AJ16" s="105"/>
      <c r="AK16" s="103" t="s">
        <v>57</v>
      </c>
      <c r="AL16" s="104"/>
      <c r="AM16" s="104"/>
      <c r="AN16" s="105"/>
      <c r="AO16" s="87">
        <f t="shared" si="4"/>
        <v>43305</v>
      </c>
      <c r="AP16" s="103" t="s">
        <v>43</v>
      </c>
      <c r="AQ16" s="104"/>
      <c r="AR16" s="104"/>
      <c r="AS16" s="105"/>
      <c r="AT16" s="103" t="s">
        <v>48</v>
      </c>
      <c r="AU16" s="104"/>
      <c r="AV16" s="104"/>
      <c r="AW16" s="105"/>
      <c r="AX16" s="123" t="s">
        <v>58</v>
      </c>
      <c r="AY16" s="104"/>
      <c r="AZ16" s="104"/>
      <c r="BA16" s="105"/>
      <c r="BB16" s="87">
        <f t="shared" si="5"/>
        <v>43305</v>
      </c>
      <c r="BC16" s="126" t="s">
        <v>36</v>
      </c>
      <c r="BD16" s="104"/>
      <c r="BE16" s="104"/>
      <c r="BF16" s="105"/>
      <c r="BG16" s="103" t="s">
        <v>60</v>
      </c>
      <c r="BH16" s="104"/>
      <c r="BI16" s="104"/>
      <c r="BJ16" s="105"/>
      <c r="BK16" s="103" t="s">
        <v>63</v>
      </c>
      <c r="BL16" s="104"/>
      <c r="BM16" s="104"/>
      <c r="BN16" s="105"/>
    </row>
    <row r="17" spans="1:66" s="46" customFormat="1" ht="15.75" thickBot="1" x14ac:dyDescent="0.3">
      <c r="A17" s="86">
        <f t="shared" si="1"/>
        <v>43306</v>
      </c>
      <c r="B17" s="91">
        <f t="shared" si="0"/>
        <v>30</v>
      </c>
      <c r="C17" s="103" t="str">
        <f ca="1">IF(WEEKDAY($A17,2)&lt;6,OFFSET(Horaires!$B$1,WEEKDAY(Planning!$A17,2)+IF(ISEVEN(_xlfn.ISOWEEKNUM(Planning!$A17)),0,6),0),"")</f>
        <v>9h-16h</v>
      </c>
      <c r="D17" s="104"/>
      <c r="E17" s="104"/>
      <c r="F17" s="105"/>
      <c r="G17" s="103" t="s">
        <v>41</v>
      </c>
      <c r="H17" s="104"/>
      <c r="I17" s="104"/>
      <c r="J17" s="105"/>
      <c r="K17" s="103" t="s">
        <v>47</v>
      </c>
      <c r="L17" s="104"/>
      <c r="M17" s="104"/>
      <c r="N17" s="105"/>
      <c r="O17" s="87">
        <f t="shared" si="2"/>
        <v>43306</v>
      </c>
      <c r="P17" s="103" t="s">
        <v>38</v>
      </c>
      <c r="Q17" s="104"/>
      <c r="R17" s="104"/>
      <c r="S17" s="105"/>
      <c r="T17" s="103" t="s">
        <v>51</v>
      </c>
      <c r="U17" s="104"/>
      <c r="V17" s="104"/>
      <c r="W17" s="105"/>
      <c r="X17" s="103" t="s">
        <v>62</v>
      </c>
      <c r="Y17" s="104"/>
      <c r="Z17" s="104"/>
      <c r="AA17" s="105"/>
      <c r="AB17" s="87">
        <f t="shared" si="3"/>
        <v>43306</v>
      </c>
      <c r="AC17" s="103" t="s">
        <v>41</v>
      </c>
      <c r="AD17" s="104"/>
      <c r="AE17" s="104"/>
      <c r="AF17" s="105"/>
      <c r="AG17" s="103" t="s">
        <v>40</v>
      </c>
      <c r="AH17" s="104"/>
      <c r="AI17" s="104"/>
      <c r="AJ17" s="105"/>
      <c r="AK17" s="103" t="s">
        <v>42</v>
      </c>
      <c r="AL17" s="104"/>
      <c r="AM17" s="104"/>
      <c r="AN17" s="105"/>
      <c r="AO17" s="87">
        <f t="shared" si="4"/>
        <v>43306</v>
      </c>
      <c r="AP17" s="103" t="s">
        <v>41</v>
      </c>
      <c r="AQ17" s="104"/>
      <c r="AR17" s="104"/>
      <c r="AS17" s="105"/>
      <c r="AT17" s="103" t="s">
        <v>48</v>
      </c>
      <c r="AU17" s="104"/>
      <c r="AV17" s="104"/>
      <c r="AW17" s="105"/>
      <c r="AX17" s="103" t="s">
        <v>54</v>
      </c>
      <c r="AY17" s="104"/>
      <c r="AZ17" s="104"/>
      <c r="BA17" s="105"/>
      <c r="BB17" s="87">
        <f t="shared" si="5"/>
        <v>43306</v>
      </c>
      <c r="BC17" s="103" t="s">
        <v>36</v>
      </c>
      <c r="BD17" s="104"/>
      <c r="BE17" s="104"/>
      <c r="BF17" s="105"/>
      <c r="BG17" s="103" t="s">
        <v>60</v>
      </c>
      <c r="BH17" s="104"/>
      <c r="BI17" s="104"/>
      <c r="BJ17" s="105"/>
      <c r="BK17" s="103" t="s">
        <v>63</v>
      </c>
      <c r="BL17" s="104"/>
      <c r="BM17" s="104"/>
      <c r="BN17" s="105"/>
    </row>
    <row r="18" spans="1:66" s="46" customFormat="1" ht="15.75" thickBot="1" x14ac:dyDescent="0.3">
      <c r="A18" s="86">
        <f t="shared" si="1"/>
        <v>43307</v>
      </c>
      <c r="B18" s="91">
        <f t="shared" si="0"/>
        <v>30</v>
      </c>
      <c r="C18" s="103" t="str">
        <f ca="1">IF(WEEKDAY($A18,2)&lt;6,OFFSET(Horaires!$B$1,WEEKDAY(Planning!$A18,2)+IF(ISEVEN(_xlfn.ISOWEEKNUM(Planning!$A18)),0,6),0),"")</f>
        <v>8h-17h</v>
      </c>
      <c r="D18" s="104"/>
      <c r="E18" s="104"/>
      <c r="F18" s="105"/>
      <c r="G18" s="103" t="s">
        <v>45</v>
      </c>
      <c r="H18" s="104"/>
      <c r="I18" s="104"/>
      <c r="J18" s="105"/>
      <c r="K18" s="103" t="s">
        <v>44</v>
      </c>
      <c r="L18" s="104"/>
      <c r="M18" s="104"/>
      <c r="N18" s="105"/>
      <c r="O18" s="87">
        <f t="shared" si="2"/>
        <v>43307</v>
      </c>
      <c r="P18" s="103" t="s">
        <v>39</v>
      </c>
      <c r="Q18" s="104"/>
      <c r="R18" s="104"/>
      <c r="S18" s="105"/>
      <c r="T18" s="103" t="s">
        <v>52</v>
      </c>
      <c r="U18" s="104"/>
      <c r="V18" s="104"/>
      <c r="W18" s="105"/>
      <c r="X18" s="103" t="s">
        <v>54</v>
      </c>
      <c r="Y18" s="104"/>
      <c r="Z18" s="104"/>
      <c r="AA18" s="105"/>
      <c r="AB18" s="87">
        <f t="shared" si="3"/>
        <v>43307</v>
      </c>
      <c r="AC18" s="103" t="s">
        <v>56</v>
      </c>
      <c r="AD18" s="104"/>
      <c r="AE18" s="104"/>
      <c r="AF18" s="105"/>
      <c r="AG18" s="103" t="s">
        <v>40</v>
      </c>
      <c r="AH18" s="104"/>
      <c r="AI18" s="104"/>
      <c r="AJ18" s="105"/>
      <c r="AK18" s="103" t="s">
        <v>39</v>
      </c>
      <c r="AL18" s="104"/>
      <c r="AM18" s="104"/>
      <c r="AN18" s="105"/>
      <c r="AO18" s="87">
        <f t="shared" si="4"/>
        <v>43307</v>
      </c>
      <c r="AP18" s="103" t="s">
        <v>41</v>
      </c>
      <c r="AQ18" s="104"/>
      <c r="AR18" s="104"/>
      <c r="AS18" s="105"/>
      <c r="AT18" s="103" t="s">
        <v>42</v>
      </c>
      <c r="AU18" s="104"/>
      <c r="AV18" s="104"/>
      <c r="AW18" s="105"/>
      <c r="AX18" s="103" t="s">
        <v>54</v>
      </c>
      <c r="AY18" s="104"/>
      <c r="AZ18" s="104"/>
      <c r="BA18" s="105"/>
      <c r="BB18" s="87">
        <f t="shared" si="5"/>
        <v>43307</v>
      </c>
      <c r="BC18" s="103" t="s">
        <v>36</v>
      </c>
      <c r="BD18" s="104"/>
      <c r="BE18" s="104"/>
      <c r="BF18" s="105"/>
      <c r="BG18" s="103" t="s">
        <v>60</v>
      </c>
      <c r="BH18" s="104"/>
      <c r="BI18" s="104"/>
      <c r="BJ18" s="105"/>
      <c r="BK18" s="103"/>
      <c r="BL18" s="104"/>
      <c r="BM18" s="104"/>
      <c r="BN18" s="105"/>
    </row>
    <row r="19" spans="1:66" s="46" customFormat="1" ht="15.75" thickBot="1" x14ac:dyDescent="0.3">
      <c r="A19" s="86">
        <f t="shared" si="1"/>
        <v>43308</v>
      </c>
      <c r="B19" s="91">
        <f t="shared" si="0"/>
        <v>30</v>
      </c>
      <c r="C19" s="103" t="str">
        <f ca="1">IF(WEEKDAY($A19,2)&lt;6,OFFSET(Horaires!$B$1,WEEKDAY(Planning!$A19,2)+IF(ISEVEN(_xlfn.ISOWEEKNUM(Planning!$A19)),0,6),0),"")</f>
        <v>9h-14h30</v>
      </c>
      <c r="D19" s="104"/>
      <c r="E19" s="104"/>
      <c r="F19" s="105"/>
      <c r="G19" s="103" t="s">
        <v>43</v>
      </c>
      <c r="H19" s="104"/>
      <c r="I19" s="104"/>
      <c r="J19" s="105"/>
      <c r="K19" s="103" t="s">
        <v>39</v>
      </c>
      <c r="L19" s="104"/>
      <c r="M19" s="104"/>
      <c r="N19" s="105"/>
      <c r="O19" s="87">
        <f t="shared" si="2"/>
        <v>43308</v>
      </c>
      <c r="P19" s="103" t="s">
        <v>36</v>
      </c>
      <c r="Q19" s="104"/>
      <c r="R19" s="104"/>
      <c r="S19" s="105"/>
      <c r="T19" s="103" t="s">
        <v>43</v>
      </c>
      <c r="U19" s="104"/>
      <c r="V19" s="104"/>
      <c r="W19" s="105"/>
      <c r="X19" s="103" t="s">
        <v>55</v>
      </c>
      <c r="Y19" s="104"/>
      <c r="Z19" s="104"/>
      <c r="AA19" s="105"/>
      <c r="AB19" s="87">
        <f t="shared" si="3"/>
        <v>43308</v>
      </c>
      <c r="AC19" s="103" t="s">
        <v>41</v>
      </c>
      <c r="AD19" s="104"/>
      <c r="AE19" s="104"/>
      <c r="AF19" s="105"/>
      <c r="AG19" s="103" t="s">
        <v>40</v>
      </c>
      <c r="AH19" s="104"/>
      <c r="AI19" s="104"/>
      <c r="AJ19" s="105"/>
      <c r="AK19" s="103" t="s">
        <v>46</v>
      </c>
      <c r="AL19" s="104"/>
      <c r="AM19" s="104"/>
      <c r="AN19" s="105"/>
      <c r="AO19" s="87">
        <f t="shared" si="4"/>
        <v>43308</v>
      </c>
      <c r="AP19" s="103" t="s">
        <v>45</v>
      </c>
      <c r="AQ19" s="104"/>
      <c r="AR19" s="104"/>
      <c r="AS19" s="105"/>
      <c r="AT19" s="103" t="s">
        <v>57</v>
      </c>
      <c r="AU19" s="104"/>
      <c r="AV19" s="104"/>
      <c r="AW19" s="105"/>
      <c r="AX19" s="103" t="s">
        <v>59</v>
      </c>
      <c r="AY19" s="104"/>
      <c r="AZ19" s="104"/>
      <c r="BA19" s="105"/>
      <c r="BB19" s="87">
        <f t="shared" si="5"/>
        <v>43308</v>
      </c>
      <c r="BC19" s="103" t="s">
        <v>36</v>
      </c>
      <c r="BD19" s="104"/>
      <c r="BE19" s="104"/>
      <c r="BF19" s="105"/>
      <c r="BG19" s="103" t="s">
        <v>60</v>
      </c>
      <c r="BH19" s="104"/>
      <c r="BI19" s="104"/>
      <c r="BJ19" s="105"/>
      <c r="BK19" s="103" t="s">
        <v>64</v>
      </c>
      <c r="BL19" s="104"/>
      <c r="BM19" s="104"/>
      <c r="BN19" s="105"/>
    </row>
    <row r="20" spans="1:66" s="46" customFormat="1" ht="15.75" thickBot="1" x14ac:dyDescent="0.3">
      <c r="A20" s="86">
        <f t="shared" si="1"/>
        <v>43309</v>
      </c>
      <c r="B20" s="98">
        <f t="shared" si="0"/>
        <v>30</v>
      </c>
      <c r="C20" s="36" t="str">
        <f ca="1">IF(WEEKDAY($A20,2)&lt;6,OFFSET(Horaires!$B$1,WEEKDAY(Planning!$A20,2)+IF(ISEVEN(_xlfn.ISOWEEKNUM(Planning!$A20)),0,6),0),"")</f>
        <v/>
      </c>
      <c r="D20" s="36"/>
      <c r="E20" s="60"/>
      <c r="F20" s="100"/>
      <c r="G20" s="54"/>
      <c r="H20" s="36"/>
      <c r="I20" s="60"/>
      <c r="J20" s="100"/>
      <c r="K20" s="54"/>
      <c r="L20" s="36"/>
      <c r="M20" s="36"/>
      <c r="N20" s="36"/>
      <c r="O20" s="99">
        <f t="shared" si="2"/>
        <v>43309</v>
      </c>
      <c r="P20" s="49">
        <v>2</v>
      </c>
      <c r="Q20" s="54"/>
      <c r="R20" s="61"/>
      <c r="S20" s="62"/>
      <c r="T20" s="49">
        <v>2</v>
      </c>
      <c r="U20" s="36"/>
      <c r="V20" s="36"/>
      <c r="W20" s="37"/>
      <c r="X20" s="49">
        <v>2</v>
      </c>
      <c r="Y20" s="36"/>
      <c r="Z20" s="55"/>
      <c r="AA20" s="56"/>
      <c r="AB20" s="87">
        <f t="shared" si="3"/>
        <v>43309</v>
      </c>
      <c r="AC20" s="103"/>
      <c r="AD20" s="117"/>
      <c r="AE20" s="117"/>
      <c r="AF20" s="118"/>
      <c r="AG20" s="103"/>
      <c r="AH20" s="110"/>
      <c r="AI20" s="117"/>
      <c r="AJ20" s="118"/>
      <c r="AK20" s="103"/>
      <c r="AL20" s="110"/>
      <c r="AM20" s="121"/>
      <c r="AN20" s="122"/>
      <c r="AO20" s="87">
        <f t="shared" si="4"/>
        <v>43309</v>
      </c>
      <c r="AP20" s="49"/>
      <c r="AQ20" s="55"/>
      <c r="AR20" s="55"/>
      <c r="AS20" s="56"/>
      <c r="AT20" s="49"/>
      <c r="AU20" s="55"/>
      <c r="AV20" s="43"/>
      <c r="AW20" s="44"/>
      <c r="AX20" s="49"/>
      <c r="AY20" s="42"/>
      <c r="AZ20" s="57"/>
      <c r="BA20" s="58"/>
      <c r="BB20" s="87">
        <f t="shared" si="5"/>
        <v>43309</v>
      </c>
      <c r="BC20" s="49"/>
      <c r="BD20" s="59"/>
      <c r="BE20" s="59"/>
      <c r="BF20" s="45"/>
      <c r="BG20" s="50"/>
      <c r="BH20" s="42"/>
      <c r="BI20" s="57"/>
      <c r="BJ20" s="58"/>
      <c r="BK20" s="49"/>
      <c r="BL20" s="42"/>
      <c r="BM20" s="42"/>
      <c r="BN20" s="41"/>
    </row>
    <row r="21" spans="1:66" s="46" customFormat="1" ht="15.75" thickBot="1" x14ac:dyDescent="0.3">
      <c r="A21" s="86">
        <f t="shared" si="1"/>
        <v>43310</v>
      </c>
      <c r="B21" s="98">
        <f t="shared" si="0"/>
        <v>30</v>
      </c>
      <c r="C21" s="36" t="str">
        <f ca="1">IF(WEEKDAY($A21,2)&lt;6,OFFSET(Horaires!$B$1,WEEKDAY(Planning!$A21,2)+IF(ISEVEN(_xlfn.ISOWEEKNUM(Planning!$A21)),0,6),0),"")</f>
        <v/>
      </c>
      <c r="D21" s="36"/>
      <c r="E21" s="60"/>
      <c r="F21" s="100"/>
      <c r="G21" s="54"/>
      <c r="H21" s="36"/>
      <c r="I21" s="60"/>
      <c r="J21" s="100"/>
      <c r="K21" s="54"/>
      <c r="L21" s="36"/>
      <c r="M21" s="36"/>
      <c r="N21" s="36"/>
      <c r="O21" s="99">
        <f t="shared" si="2"/>
        <v>43310</v>
      </c>
      <c r="AB21" s="87">
        <f t="shared" si="3"/>
        <v>43310</v>
      </c>
      <c r="AO21" s="87">
        <f t="shared" si="4"/>
        <v>43310</v>
      </c>
      <c r="BB21" s="87">
        <f t="shared" si="5"/>
        <v>43310</v>
      </c>
    </row>
    <row r="22" spans="1:66" s="46" customFormat="1" ht="15.75" thickBot="1" x14ac:dyDescent="0.3">
      <c r="A22" s="86">
        <f t="shared" si="1"/>
        <v>43311</v>
      </c>
      <c r="B22" s="91">
        <f t="shared" si="0"/>
        <v>31</v>
      </c>
      <c r="C22" s="103" t="str">
        <f ca="1">IF(WEEKDAY($A22,2)&lt;6,OFFSET(Horaires!$B$1,WEEKDAY(Planning!$A22,2)+IF(ISEVEN(_xlfn.ISOWEEKNUM(Planning!$A22)),0,6),0),"")</f>
        <v>9h-16h30</v>
      </c>
      <c r="D22" s="104"/>
      <c r="E22" s="104"/>
      <c r="F22" s="105"/>
      <c r="G22" s="103" t="s">
        <v>44</v>
      </c>
      <c r="H22" s="104"/>
      <c r="I22" s="104"/>
      <c r="J22" s="105"/>
      <c r="K22" s="103" t="s">
        <v>46</v>
      </c>
      <c r="L22" s="104"/>
      <c r="M22" s="107"/>
      <c r="N22" s="105"/>
      <c r="O22" s="87">
        <f t="shared" si="2"/>
        <v>43311</v>
      </c>
      <c r="P22" s="103" t="s">
        <v>36</v>
      </c>
      <c r="Q22" s="104"/>
      <c r="R22" s="104"/>
      <c r="S22" s="105"/>
      <c r="T22" s="103" t="s">
        <v>41</v>
      </c>
      <c r="U22" s="104"/>
      <c r="V22" s="104"/>
      <c r="W22" s="105"/>
      <c r="X22" s="103" t="s">
        <v>53</v>
      </c>
      <c r="Y22" s="104"/>
      <c r="Z22" s="104"/>
      <c r="AA22" s="105"/>
      <c r="AB22" s="87">
        <f t="shared" si="3"/>
        <v>43311</v>
      </c>
      <c r="AC22" s="103" t="s">
        <v>56</v>
      </c>
      <c r="AD22" s="104"/>
      <c r="AE22" s="104"/>
      <c r="AF22" s="105"/>
      <c r="AG22" s="103" t="s">
        <v>40</v>
      </c>
      <c r="AH22" s="104"/>
      <c r="AI22" s="104"/>
      <c r="AJ22" s="105"/>
      <c r="AK22" s="103" t="s">
        <v>39</v>
      </c>
      <c r="AL22" s="104"/>
      <c r="AM22" s="104"/>
      <c r="AN22" s="105"/>
      <c r="AO22" s="87">
        <f t="shared" si="4"/>
        <v>43311</v>
      </c>
      <c r="AP22" s="103" t="s">
        <v>54</v>
      </c>
      <c r="AQ22" s="104"/>
      <c r="AR22" s="104"/>
      <c r="AS22" s="105"/>
      <c r="AT22" s="103" t="s">
        <v>42</v>
      </c>
      <c r="AU22" s="104"/>
      <c r="AV22" s="104"/>
      <c r="AW22" s="105"/>
      <c r="AX22" s="103" t="s">
        <v>39</v>
      </c>
      <c r="AY22" s="104"/>
      <c r="AZ22" s="104"/>
      <c r="BA22" s="105"/>
      <c r="BB22" s="87">
        <f t="shared" si="5"/>
        <v>43311</v>
      </c>
      <c r="BC22" s="103" t="s">
        <v>60</v>
      </c>
      <c r="BD22" s="104"/>
      <c r="BE22" s="104"/>
      <c r="BF22" s="105"/>
      <c r="BG22" s="103" t="s">
        <v>36</v>
      </c>
      <c r="BH22" s="104"/>
      <c r="BI22" s="104"/>
      <c r="BJ22" s="125"/>
      <c r="BK22" s="103"/>
      <c r="BL22" s="104"/>
      <c r="BM22" s="104"/>
      <c r="BN22" s="105"/>
    </row>
    <row r="23" spans="1:66" s="46" customFormat="1" ht="15" customHeight="1" thickBot="1" x14ac:dyDescent="0.3">
      <c r="A23" s="86">
        <f t="shared" si="1"/>
        <v>43312</v>
      </c>
      <c r="B23" s="91">
        <f t="shared" si="0"/>
        <v>31</v>
      </c>
      <c r="C23" s="103" t="str">
        <f ca="1">IF(WEEKDAY($A23,2)&lt;6,OFFSET(Horaires!$B$1,WEEKDAY(Planning!$A23,2)+IF(ISEVEN(_xlfn.ISOWEEKNUM(Planning!$A23)),0,6),0),"")</f>
        <v>8h30-16h30</v>
      </c>
      <c r="D23" s="104"/>
      <c r="E23" s="104"/>
      <c r="F23" s="105"/>
      <c r="G23" s="103" t="s">
        <v>42</v>
      </c>
      <c r="H23" s="104"/>
      <c r="I23" s="104"/>
      <c r="J23" s="105"/>
      <c r="K23" s="142" t="s">
        <v>42</v>
      </c>
      <c r="L23" s="104"/>
      <c r="M23" s="104"/>
      <c r="N23" s="105"/>
      <c r="O23" s="87">
        <f t="shared" si="2"/>
        <v>43312</v>
      </c>
      <c r="P23" s="103" t="s">
        <v>37</v>
      </c>
      <c r="Q23" s="104"/>
      <c r="R23" s="104"/>
      <c r="S23" s="105"/>
      <c r="T23" s="103" t="s">
        <v>41</v>
      </c>
      <c r="U23" s="104"/>
      <c r="V23" s="104"/>
      <c r="W23" s="105"/>
      <c r="X23" s="103" t="s">
        <v>61</v>
      </c>
      <c r="Y23" s="104"/>
      <c r="Z23" s="104"/>
      <c r="AA23" s="105"/>
      <c r="AB23" s="87">
        <f t="shared" si="3"/>
        <v>43312</v>
      </c>
      <c r="AC23" s="103" t="s">
        <v>41</v>
      </c>
      <c r="AD23" s="104"/>
      <c r="AE23" s="104"/>
      <c r="AF23" s="105"/>
      <c r="AG23" s="103" t="s">
        <v>40</v>
      </c>
      <c r="AH23" s="104"/>
      <c r="AI23" s="104"/>
      <c r="AJ23" s="105"/>
      <c r="AK23" s="103" t="s">
        <v>57</v>
      </c>
      <c r="AL23" s="104"/>
      <c r="AM23" s="104"/>
      <c r="AN23" s="105"/>
      <c r="AO23" s="87">
        <f t="shared" si="4"/>
        <v>43312</v>
      </c>
      <c r="AP23" s="103" t="s">
        <v>43</v>
      </c>
      <c r="AQ23" s="104"/>
      <c r="AR23" s="104"/>
      <c r="AS23" s="105"/>
      <c r="AT23" s="103" t="s">
        <v>48</v>
      </c>
      <c r="AU23" s="104"/>
      <c r="AV23" s="104"/>
      <c r="AW23" s="105"/>
      <c r="AX23" s="123" t="s">
        <v>58</v>
      </c>
      <c r="AY23" s="104"/>
      <c r="AZ23" s="104"/>
      <c r="BA23" s="105"/>
      <c r="BB23" s="87">
        <f t="shared" si="5"/>
        <v>43312</v>
      </c>
      <c r="BC23" s="103" t="s">
        <v>60</v>
      </c>
      <c r="BD23" s="104"/>
      <c r="BE23" s="104"/>
      <c r="BF23" s="105"/>
      <c r="BG23" s="126" t="s">
        <v>36</v>
      </c>
      <c r="BH23" s="104"/>
      <c r="BI23" s="104"/>
      <c r="BJ23" s="105"/>
      <c r="BK23" s="103" t="s">
        <v>63</v>
      </c>
      <c r="BL23" s="104"/>
      <c r="BM23" s="104"/>
      <c r="BN23" s="105"/>
    </row>
    <row r="24" spans="1:66" s="46" customFormat="1" ht="15.75" customHeight="1" thickBot="1" x14ac:dyDescent="0.3">
      <c r="A24" s="86">
        <f t="shared" si="1"/>
        <v>43313</v>
      </c>
      <c r="B24" s="91">
        <f t="shared" si="0"/>
        <v>31</v>
      </c>
      <c r="C24" s="103" t="str">
        <f ca="1">IF(WEEKDAY($A24,2)&lt;6,OFFSET(Horaires!$B$1,WEEKDAY(Planning!$A24,2)+IF(ISEVEN(_xlfn.ISOWEEKNUM(Planning!$A24)),0,6),0),"")</f>
        <v>8h30-12h30</v>
      </c>
      <c r="D24" s="104"/>
      <c r="E24" s="104"/>
      <c r="F24" s="105"/>
      <c r="G24" s="103" t="s">
        <v>41</v>
      </c>
      <c r="H24" s="104"/>
      <c r="I24" s="104"/>
      <c r="J24" s="105"/>
      <c r="K24" s="103" t="s">
        <v>47</v>
      </c>
      <c r="L24" s="104"/>
      <c r="M24" s="104"/>
      <c r="N24" s="105"/>
      <c r="O24" s="87">
        <f t="shared" si="2"/>
        <v>43313</v>
      </c>
      <c r="P24" s="103" t="s">
        <v>38</v>
      </c>
      <c r="Q24" s="104"/>
      <c r="R24" s="104"/>
      <c r="S24" s="105"/>
      <c r="T24" s="103" t="s">
        <v>51</v>
      </c>
      <c r="U24" s="104"/>
      <c r="V24" s="104"/>
      <c r="W24" s="105"/>
      <c r="X24" s="103" t="s">
        <v>62</v>
      </c>
      <c r="Y24" s="104"/>
      <c r="Z24" s="104"/>
      <c r="AA24" s="105"/>
      <c r="AB24" s="87">
        <f t="shared" si="3"/>
        <v>43313</v>
      </c>
      <c r="AC24" s="103" t="s">
        <v>41</v>
      </c>
      <c r="AD24" s="104"/>
      <c r="AE24" s="104"/>
      <c r="AF24" s="105"/>
      <c r="AG24" s="103" t="s">
        <v>40</v>
      </c>
      <c r="AH24" s="104"/>
      <c r="AI24" s="104"/>
      <c r="AJ24" s="105"/>
      <c r="AK24" s="103" t="s">
        <v>42</v>
      </c>
      <c r="AL24" s="104"/>
      <c r="AM24" s="104"/>
      <c r="AN24" s="105"/>
      <c r="AO24" s="87">
        <f t="shared" si="4"/>
        <v>43313</v>
      </c>
      <c r="AP24" s="103" t="s">
        <v>41</v>
      </c>
      <c r="AQ24" s="104"/>
      <c r="AR24" s="104"/>
      <c r="AS24" s="105"/>
      <c r="AT24" s="103" t="s">
        <v>48</v>
      </c>
      <c r="AU24" s="104"/>
      <c r="AV24" s="104"/>
      <c r="AW24" s="105"/>
      <c r="AX24" s="103" t="s">
        <v>54</v>
      </c>
      <c r="AY24" s="104"/>
      <c r="AZ24" s="104"/>
      <c r="BA24" s="105"/>
      <c r="BB24" s="87">
        <f t="shared" si="5"/>
        <v>43313</v>
      </c>
      <c r="BC24" s="103" t="s">
        <v>60</v>
      </c>
      <c r="BD24" s="104"/>
      <c r="BE24" s="104"/>
      <c r="BF24" s="105"/>
      <c r="BG24" s="103" t="s">
        <v>36</v>
      </c>
      <c r="BH24" s="104"/>
      <c r="BI24" s="104"/>
      <c r="BJ24" s="105"/>
      <c r="BK24" s="103" t="s">
        <v>63</v>
      </c>
      <c r="BL24" s="104"/>
      <c r="BM24" s="104"/>
      <c r="BN24" s="105"/>
    </row>
    <row r="25" spans="1:66" s="46" customFormat="1" ht="15.75" thickBot="1" x14ac:dyDescent="0.3">
      <c r="A25" s="86">
        <f t="shared" si="1"/>
        <v>43314</v>
      </c>
      <c r="B25" s="91">
        <f t="shared" si="0"/>
        <v>31</v>
      </c>
      <c r="C25" s="103" t="str">
        <f ca="1">IF(WEEKDAY($A25,2)&lt;6,OFFSET(Horaires!$B$1,WEEKDAY(Planning!$A25,2)+IF(ISEVEN(_xlfn.ISOWEEKNUM(Planning!$A25)),0,6),0),"")</f>
        <v>9h-17h</v>
      </c>
      <c r="D25" s="104"/>
      <c r="E25" s="104"/>
      <c r="F25" s="105"/>
      <c r="G25" s="103" t="s">
        <v>45</v>
      </c>
      <c r="H25" s="104"/>
      <c r="I25" s="104"/>
      <c r="J25" s="105"/>
      <c r="K25" s="103" t="s">
        <v>44</v>
      </c>
      <c r="L25" s="104"/>
      <c r="M25" s="104"/>
      <c r="N25" s="105"/>
      <c r="O25" s="87">
        <f t="shared" si="2"/>
        <v>43314</v>
      </c>
      <c r="P25" s="103" t="s">
        <v>39</v>
      </c>
      <c r="Q25" s="104"/>
      <c r="R25" s="104"/>
      <c r="S25" s="105"/>
      <c r="T25" s="103" t="s">
        <v>52</v>
      </c>
      <c r="U25" s="104"/>
      <c r="V25" s="104"/>
      <c r="W25" s="105"/>
      <c r="X25" s="103" t="s">
        <v>54</v>
      </c>
      <c r="Y25" s="104"/>
      <c r="Z25" s="104"/>
      <c r="AA25" s="105"/>
      <c r="AB25" s="87">
        <f t="shared" si="3"/>
        <v>43314</v>
      </c>
      <c r="AC25" s="103" t="s">
        <v>56</v>
      </c>
      <c r="AD25" s="104"/>
      <c r="AE25" s="104"/>
      <c r="AF25" s="105"/>
      <c r="AG25" s="103" t="s">
        <v>40</v>
      </c>
      <c r="AH25" s="104"/>
      <c r="AI25" s="104"/>
      <c r="AJ25" s="105"/>
      <c r="AK25" s="103" t="s">
        <v>39</v>
      </c>
      <c r="AL25" s="104"/>
      <c r="AM25" s="104"/>
      <c r="AN25" s="105"/>
      <c r="AO25" s="87">
        <f t="shared" si="4"/>
        <v>43314</v>
      </c>
      <c r="AP25" s="103" t="s">
        <v>41</v>
      </c>
      <c r="AQ25" s="104"/>
      <c r="AR25" s="104"/>
      <c r="AS25" s="105"/>
      <c r="AT25" s="103" t="s">
        <v>42</v>
      </c>
      <c r="AU25" s="104"/>
      <c r="AV25" s="104"/>
      <c r="AW25" s="105"/>
      <c r="AX25" s="103" t="s">
        <v>54</v>
      </c>
      <c r="AY25" s="104"/>
      <c r="AZ25" s="104"/>
      <c r="BA25" s="105"/>
      <c r="BB25" s="87">
        <f t="shared" si="5"/>
        <v>43314</v>
      </c>
      <c r="BC25" s="103" t="s">
        <v>60</v>
      </c>
      <c r="BD25" s="104"/>
      <c r="BE25" s="104"/>
      <c r="BF25" s="105"/>
      <c r="BG25" s="103" t="s">
        <v>36</v>
      </c>
      <c r="BH25" s="104"/>
      <c r="BI25" s="104"/>
      <c r="BJ25" s="105"/>
      <c r="BK25" s="103"/>
      <c r="BL25" s="104"/>
      <c r="BM25" s="104"/>
      <c r="BN25" s="105"/>
    </row>
    <row r="26" spans="1:66" s="46" customFormat="1" ht="15.75" thickBot="1" x14ac:dyDescent="0.3">
      <c r="A26" s="86">
        <f t="shared" si="1"/>
        <v>43315</v>
      </c>
      <c r="B26" s="91">
        <f t="shared" si="0"/>
        <v>31</v>
      </c>
      <c r="C26" s="103" t="str">
        <f ca="1">IF(WEEKDAY($A26,2)&lt;6,OFFSET(Horaires!$B$1,WEEKDAY(Planning!$A26,2)+IF(ISEVEN(_xlfn.ISOWEEKNUM(Planning!$A26)),0,6),0),"")</f>
        <v>9h-16h30</v>
      </c>
      <c r="D26" s="104"/>
      <c r="E26" s="104"/>
      <c r="F26" s="105"/>
      <c r="G26" s="103" t="s">
        <v>43</v>
      </c>
      <c r="H26" s="104"/>
      <c r="I26" s="104"/>
      <c r="J26" s="105"/>
      <c r="K26" s="103" t="s">
        <v>39</v>
      </c>
      <c r="L26" s="104"/>
      <c r="M26" s="104"/>
      <c r="N26" s="105"/>
      <c r="O26" s="87">
        <f t="shared" si="2"/>
        <v>43315</v>
      </c>
      <c r="P26" s="103" t="s">
        <v>36</v>
      </c>
      <c r="Q26" s="104"/>
      <c r="R26" s="104"/>
      <c r="S26" s="105"/>
      <c r="T26" s="103" t="s">
        <v>43</v>
      </c>
      <c r="U26" s="104"/>
      <c r="V26" s="104"/>
      <c r="W26" s="105"/>
      <c r="X26" s="103" t="s">
        <v>55</v>
      </c>
      <c r="Y26" s="104"/>
      <c r="Z26" s="104"/>
      <c r="AA26" s="105"/>
      <c r="AB26" s="87">
        <f t="shared" si="3"/>
        <v>43315</v>
      </c>
      <c r="AC26" s="103" t="s">
        <v>41</v>
      </c>
      <c r="AD26" s="104"/>
      <c r="AE26" s="104"/>
      <c r="AF26" s="105"/>
      <c r="AG26" s="103" t="s">
        <v>40</v>
      </c>
      <c r="AH26" s="104"/>
      <c r="AI26" s="104"/>
      <c r="AJ26" s="105"/>
      <c r="AK26" s="103" t="s">
        <v>46</v>
      </c>
      <c r="AL26" s="104"/>
      <c r="AM26" s="104"/>
      <c r="AN26" s="105"/>
      <c r="AO26" s="87">
        <f t="shared" si="4"/>
        <v>43315</v>
      </c>
      <c r="AP26" s="103" t="s">
        <v>45</v>
      </c>
      <c r="AQ26" s="104"/>
      <c r="AR26" s="104"/>
      <c r="AS26" s="105"/>
      <c r="AT26" s="103" t="s">
        <v>57</v>
      </c>
      <c r="AU26" s="104"/>
      <c r="AV26" s="104"/>
      <c r="AW26" s="105"/>
      <c r="AX26" s="103" t="s">
        <v>59</v>
      </c>
      <c r="AY26" s="104"/>
      <c r="AZ26" s="104"/>
      <c r="BA26" s="105"/>
      <c r="BB26" s="87">
        <f t="shared" si="5"/>
        <v>43315</v>
      </c>
      <c r="BC26" s="103" t="s">
        <v>60</v>
      </c>
      <c r="BD26" s="104"/>
      <c r="BE26" s="104"/>
      <c r="BF26" s="105"/>
      <c r="BG26" s="103" t="s">
        <v>36</v>
      </c>
      <c r="BH26" s="104"/>
      <c r="BI26" s="104"/>
      <c r="BJ26" s="105"/>
      <c r="BK26" s="103" t="s">
        <v>64</v>
      </c>
      <c r="BL26" s="104"/>
      <c r="BM26" s="104"/>
      <c r="BN26" s="105"/>
    </row>
    <row r="27" spans="1:66" s="46" customFormat="1" ht="15.75" thickBot="1" x14ac:dyDescent="0.3">
      <c r="A27" s="86">
        <f t="shared" si="1"/>
        <v>43316</v>
      </c>
      <c r="B27" s="91">
        <f t="shared" si="0"/>
        <v>31</v>
      </c>
      <c r="C27" s="49" t="str">
        <f ca="1">IF(WEEKDAY($A27,2)&lt;6,OFFSET(Horaires!$B$1,WEEKDAY(Planning!$A27,2)+IF(ISEVEN(_xlfn.ISOWEEKNUM(Planning!$A27)),0,6),0),"")</f>
        <v/>
      </c>
      <c r="D27" s="38"/>
      <c r="E27" s="38"/>
      <c r="F27" s="37"/>
      <c r="G27" s="49">
        <v>2</v>
      </c>
      <c r="H27" s="36"/>
      <c r="I27" s="36"/>
      <c r="J27" s="37"/>
      <c r="K27" s="14">
        <v>2</v>
      </c>
      <c r="L27" s="36"/>
      <c r="M27" s="36"/>
      <c r="N27" s="37"/>
      <c r="O27" s="87">
        <f t="shared" si="2"/>
        <v>43316</v>
      </c>
      <c r="P27" s="49">
        <v>1</v>
      </c>
      <c r="Q27" s="63"/>
      <c r="R27" s="61"/>
      <c r="S27" s="62"/>
      <c r="T27" s="49">
        <v>1</v>
      </c>
      <c r="U27" s="63"/>
      <c r="V27" s="36"/>
      <c r="W27" s="37"/>
      <c r="X27" s="49">
        <v>1</v>
      </c>
      <c r="Y27" s="63"/>
      <c r="Z27" s="55"/>
      <c r="AA27" s="56"/>
      <c r="AB27" s="87">
        <f t="shared" si="3"/>
        <v>43316</v>
      </c>
      <c r="AC27" s="49"/>
      <c r="AD27" s="42"/>
      <c r="AE27" s="42"/>
      <c r="AF27" s="41"/>
      <c r="AG27" s="49"/>
      <c r="AH27" s="51"/>
      <c r="AI27" s="42"/>
      <c r="AJ27" s="41"/>
      <c r="AK27" s="49"/>
      <c r="AL27" s="64"/>
      <c r="AM27" s="36"/>
      <c r="AN27" s="37"/>
      <c r="AO27" s="87">
        <f t="shared" si="4"/>
        <v>43316</v>
      </c>
      <c r="AP27" s="49"/>
      <c r="AQ27" s="36"/>
      <c r="AR27" s="36"/>
      <c r="AS27" s="37"/>
      <c r="AT27" s="49"/>
      <c r="AU27" s="36"/>
      <c r="AV27" s="42"/>
      <c r="AW27" s="41"/>
      <c r="AX27" s="49"/>
      <c r="AY27" s="42"/>
      <c r="AZ27" s="42"/>
      <c r="BA27" s="41"/>
      <c r="BB27" s="87">
        <f t="shared" si="5"/>
        <v>43316</v>
      </c>
      <c r="BC27" s="49"/>
      <c r="BD27" s="59"/>
      <c r="BE27" s="59"/>
      <c r="BF27" s="45"/>
      <c r="BG27" s="49"/>
      <c r="BH27" s="42"/>
      <c r="BI27" s="42"/>
      <c r="BJ27" s="41"/>
      <c r="BK27" s="49"/>
      <c r="BL27" s="42"/>
      <c r="BM27" s="42"/>
      <c r="BN27" s="41"/>
    </row>
    <row r="28" spans="1:66" s="46" customFormat="1" ht="15.75" thickBot="1" x14ac:dyDescent="0.3">
      <c r="A28" s="86">
        <f t="shared" si="1"/>
        <v>43317</v>
      </c>
      <c r="B28" s="91">
        <f t="shared" si="0"/>
        <v>31</v>
      </c>
      <c r="C28" s="49" t="str">
        <f ca="1">IF(WEEKDAY($A28,2)&lt;6,OFFSET(Horaires!$B$1,WEEKDAY(Planning!$A28,2)+IF(ISEVEN(_xlfn.ISOWEEKNUM(Planning!$A28)),0,6),0),"")</f>
        <v/>
      </c>
      <c r="D28" s="36"/>
      <c r="E28" s="36"/>
      <c r="F28" s="37"/>
      <c r="G28" s="49"/>
      <c r="H28" s="36"/>
      <c r="I28" s="36"/>
      <c r="J28" s="37"/>
      <c r="K28" s="49"/>
      <c r="L28" s="36"/>
      <c r="M28" s="36"/>
      <c r="N28" s="37"/>
      <c r="O28" s="87">
        <f t="shared" si="2"/>
        <v>43317</v>
      </c>
      <c r="AB28" s="87">
        <f t="shared" si="3"/>
        <v>43317</v>
      </c>
      <c r="AO28" s="87">
        <f t="shared" si="4"/>
        <v>43317</v>
      </c>
      <c r="BB28" s="87">
        <f t="shared" si="5"/>
        <v>43317</v>
      </c>
    </row>
    <row r="29" spans="1:66" s="46" customFormat="1" ht="15.75" thickBot="1" x14ac:dyDescent="0.3">
      <c r="A29" s="86">
        <f t="shared" si="1"/>
        <v>43318</v>
      </c>
      <c r="B29" s="91">
        <f t="shared" si="0"/>
        <v>32</v>
      </c>
      <c r="C29" s="103" t="str">
        <f ca="1">IF(WEEKDAY($A29,2)&lt;6,OFFSET(Horaires!$B$1,WEEKDAY(Planning!$A29,2)+IF(ISEVEN(_xlfn.ISOWEEKNUM(Planning!$A29)),0,6),0),"")</f>
        <v>8h-16h</v>
      </c>
      <c r="D29" s="104"/>
      <c r="E29" s="104"/>
      <c r="F29" s="105"/>
      <c r="G29" s="103" t="s">
        <v>44</v>
      </c>
      <c r="H29" s="104"/>
      <c r="I29" s="104"/>
      <c r="J29" s="105"/>
      <c r="K29" s="103" t="s">
        <v>46</v>
      </c>
      <c r="L29" s="104"/>
      <c r="M29" s="107"/>
      <c r="N29" s="105"/>
      <c r="O29" s="87">
        <f t="shared" si="2"/>
        <v>43318</v>
      </c>
      <c r="P29" s="103" t="s">
        <v>36</v>
      </c>
      <c r="Q29" s="104"/>
      <c r="R29" s="104"/>
      <c r="S29" s="105"/>
      <c r="T29" s="108" t="s">
        <v>41</v>
      </c>
      <c r="U29" s="104"/>
      <c r="V29" s="104"/>
      <c r="W29" s="105"/>
      <c r="X29" s="103" t="s">
        <v>53</v>
      </c>
      <c r="Y29" s="104"/>
      <c r="Z29" s="104"/>
      <c r="AA29" s="105"/>
      <c r="AB29" s="87">
        <f t="shared" si="3"/>
        <v>43318</v>
      </c>
      <c r="AC29" s="103" t="s">
        <v>56</v>
      </c>
      <c r="AD29" s="104"/>
      <c r="AE29" s="104"/>
      <c r="AF29" s="105"/>
      <c r="AG29" s="103" t="s">
        <v>40</v>
      </c>
      <c r="AH29" s="104"/>
      <c r="AI29" s="104"/>
      <c r="AJ29" s="105"/>
      <c r="AK29" s="103" t="s">
        <v>39</v>
      </c>
      <c r="AL29" s="104"/>
      <c r="AM29" s="104"/>
      <c r="AN29" s="105"/>
      <c r="AO29" s="87">
        <f t="shared" si="4"/>
        <v>43318</v>
      </c>
      <c r="AP29" s="103" t="s">
        <v>54</v>
      </c>
      <c r="AQ29" s="104"/>
      <c r="AR29" s="104"/>
      <c r="AS29" s="105"/>
      <c r="AT29" s="103" t="s">
        <v>42</v>
      </c>
      <c r="AU29" s="104"/>
      <c r="AV29" s="104"/>
      <c r="AW29" s="105"/>
      <c r="AX29" s="103" t="s">
        <v>39</v>
      </c>
      <c r="AY29" s="104"/>
      <c r="AZ29" s="104"/>
      <c r="BA29" s="105"/>
      <c r="BB29" s="87">
        <f t="shared" si="5"/>
        <v>43318</v>
      </c>
      <c r="BC29" s="103" t="s">
        <v>36</v>
      </c>
      <c r="BD29" s="104"/>
      <c r="BE29" s="104"/>
      <c r="BF29" s="105"/>
      <c r="BG29" s="103" t="s">
        <v>60</v>
      </c>
      <c r="BH29" s="104"/>
      <c r="BI29" s="104"/>
      <c r="BJ29" s="125"/>
      <c r="BK29" s="103"/>
      <c r="BL29" s="104"/>
      <c r="BM29" s="104"/>
      <c r="BN29" s="105"/>
    </row>
    <row r="30" spans="1:66" s="46" customFormat="1" ht="15.75" thickBot="1" x14ac:dyDescent="0.3">
      <c r="A30" s="86">
        <f t="shared" si="1"/>
        <v>43319</v>
      </c>
      <c r="B30" s="91">
        <f t="shared" si="0"/>
        <v>32</v>
      </c>
      <c r="C30" s="103" t="str">
        <f ca="1">IF(WEEKDAY($A30,2)&lt;6,OFFSET(Horaires!$B$1,WEEKDAY(Planning!$A30,2)+IF(ISEVEN(_xlfn.ISOWEEKNUM(Planning!$A30)),0,6),0),"")</f>
        <v>8h-17h</v>
      </c>
      <c r="D30" s="104"/>
      <c r="E30" s="104"/>
      <c r="F30" s="105"/>
      <c r="G30" s="103" t="s">
        <v>42</v>
      </c>
      <c r="H30" s="104"/>
      <c r="I30" s="104"/>
      <c r="J30" s="105"/>
      <c r="K30" s="142" t="s">
        <v>42</v>
      </c>
      <c r="L30" s="104"/>
      <c r="M30" s="104"/>
      <c r="N30" s="105"/>
      <c r="O30" s="87">
        <f t="shared" si="2"/>
        <v>43319</v>
      </c>
      <c r="P30" s="103" t="s">
        <v>37</v>
      </c>
      <c r="Q30" s="104"/>
      <c r="R30" s="104"/>
      <c r="S30" s="105"/>
      <c r="T30" s="103" t="s">
        <v>41</v>
      </c>
      <c r="U30" s="104"/>
      <c r="V30" s="104"/>
      <c r="W30" s="105"/>
      <c r="X30" s="103" t="s">
        <v>61</v>
      </c>
      <c r="Y30" s="104"/>
      <c r="Z30" s="104"/>
      <c r="AA30" s="105"/>
      <c r="AB30" s="87">
        <f t="shared" si="3"/>
        <v>43319</v>
      </c>
      <c r="AC30" s="103" t="s">
        <v>41</v>
      </c>
      <c r="AD30" s="104"/>
      <c r="AE30" s="104"/>
      <c r="AF30" s="105"/>
      <c r="AG30" s="103" t="s">
        <v>40</v>
      </c>
      <c r="AH30" s="104"/>
      <c r="AI30" s="104"/>
      <c r="AJ30" s="105"/>
      <c r="AK30" s="103" t="s">
        <v>57</v>
      </c>
      <c r="AL30" s="104"/>
      <c r="AM30" s="104"/>
      <c r="AN30" s="105"/>
      <c r="AO30" s="87">
        <f t="shared" si="4"/>
        <v>43319</v>
      </c>
      <c r="AP30" s="103" t="s">
        <v>43</v>
      </c>
      <c r="AQ30" s="104"/>
      <c r="AR30" s="104"/>
      <c r="AS30" s="105"/>
      <c r="AT30" s="103" t="s">
        <v>48</v>
      </c>
      <c r="AU30" s="104"/>
      <c r="AV30" s="104"/>
      <c r="AW30" s="105"/>
      <c r="AX30" s="123" t="s">
        <v>58</v>
      </c>
      <c r="AY30" s="104"/>
      <c r="AZ30" s="104"/>
      <c r="BA30" s="105"/>
      <c r="BB30" s="87">
        <f t="shared" si="5"/>
        <v>43319</v>
      </c>
      <c r="BC30" s="126" t="s">
        <v>36</v>
      </c>
      <c r="BD30" s="104"/>
      <c r="BE30" s="104"/>
      <c r="BF30" s="105"/>
      <c r="BG30" s="103" t="s">
        <v>60</v>
      </c>
      <c r="BH30" s="104"/>
      <c r="BI30" s="104"/>
      <c r="BJ30" s="105"/>
      <c r="BK30" s="103" t="s">
        <v>63</v>
      </c>
      <c r="BL30" s="104"/>
      <c r="BM30" s="104"/>
      <c r="BN30" s="105"/>
    </row>
    <row r="31" spans="1:66" s="46" customFormat="1" ht="15.75" thickBot="1" x14ac:dyDescent="0.3">
      <c r="A31" s="86">
        <f t="shared" si="1"/>
        <v>43320</v>
      </c>
      <c r="B31" s="91">
        <f t="shared" si="0"/>
        <v>32</v>
      </c>
      <c r="C31" s="103" t="str">
        <f ca="1">IF(WEEKDAY($A31,2)&lt;6,OFFSET(Horaires!$B$1,WEEKDAY(Planning!$A31,2)+IF(ISEVEN(_xlfn.ISOWEEKNUM(Planning!$A31)),0,6),0),"")</f>
        <v>9h-16h</v>
      </c>
      <c r="D31" s="104"/>
      <c r="E31" s="104"/>
      <c r="F31" s="105"/>
      <c r="G31" s="103" t="s">
        <v>41</v>
      </c>
      <c r="H31" s="104"/>
      <c r="I31" s="104"/>
      <c r="J31" s="105"/>
      <c r="K31" s="103" t="s">
        <v>47</v>
      </c>
      <c r="L31" s="104"/>
      <c r="M31" s="104"/>
      <c r="N31" s="105"/>
      <c r="O31" s="87">
        <f t="shared" si="2"/>
        <v>43320</v>
      </c>
      <c r="P31" s="103" t="s">
        <v>38</v>
      </c>
      <c r="Q31" s="104"/>
      <c r="R31" s="104"/>
      <c r="S31" s="105"/>
      <c r="T31" s="103" t="s">
        <v>51</v>
      </c>
      <c r="U31" s="104"/>
      <c r="V31" s="104"/>
      <c r="W31" s="105"/>
      <c r="X31" s="103" t="s">
        <v>62</v>
      </c>
      <c r="Y31" s="104"/>
      <c r="Z31" s="104"/>
      <c r="AA31" s="105"/>
      <c r="AB31" s="87">
        <f t="shared" si="3"/>
        <v>43320</v>
      </c>
      <c r="AC31" s="103" t="s">
        <v>41</v>
      </c>
      <c r="AD31" s="104"/>
      <c r="AE31" s="104"/>
      <c r="AF31" s="105"/>
      <c r="AG31" s="103" t="s">
        <v>40</v>
      </c>
      <c r="AH31" s="104"/>
      <c r="AI31" s="104"/>
      <c r="AJ31" s="105"/>
      <c r="AK31" s="103" t="s">
        <v>42</v>
      </c>
      <c r="AL31" s="104"/>
      <c r="AM31" s="104"/>
      <c r="AN31" s="105"/>
      <c r="AO31" s="87">
        <f t="shared" si="4"/>
        <v>43320</v>
      </c>
      <c r="AP31" s="103" t="s">
        <v>41</v>
      </c>
      <c r="AQ31" s="104"/>
      <c r="AR31" s="104"/>
      <c r="AS31" s="105"/>
      <c r="AT31" s="103" t="s">
        <v>48</v>
      </c>
      <c r="AU31" s="104"/>
      <c r="AV31" s="104"/>
      <c r="AW31" s="105"/>
      <c r="AX31" s="103" t="s">
        <v>54</v>
      </c>
      <c r="AY31" s="104"/>
      <c r="AZ31" s="104"/>
      <c r="BA31" s="105"/>
      <c r="BB31" s="87">
        <f t="shared" si="5"/>
        <v>43320</v>
      </c>
      <c r="BC31" s="103" t="s">
        <v>36</v>
      </c>
      <c r="BD31" s="104"/>
      <c r="BE31" s="104"/>
      <c r="BF31" s="105"/>
      <c r="BG31" s="103" t="s">
        <v>60</v>
      </c>
      <c r="BH31" s="104"/>
      <c r="BI31" s="104"/>
      <c r="BJ31" s="105"/>
      <c r="BK31" s="103" t="s">
        <v>63</v>
      </c>
      <c r="BL31" s="104"/>
      <c r="BM31" s="104"/>
      <c r="BN31" s="105"/>
    </row>
    <row r="32" spans="1:66" s="46" customFormat="1" ht="15.75" thickBot="1" x14ac:dyDescent="0.3">
      <c r="A32" s="86">
        <f t="shared" si="1"/>
        <v>43321</v>
      </c>
      <c r="B32" s="91">
        <f t="shared" si="0"/>
        <v>32</v>
      </c>
      <c r="C32" s="103" t="str">
        <f ca="1">IF(WEEKDAY($A32,2)&lt;6,OFFSET(Horaires!$B$1,WEEKDAY(Planning!$A32,2)+IF(ISEVEN(_xlfn.ISOWEEKNUM(Planning!$A32)),0,6),0),"")</f>
        <v>8h-17h</v>
      </c>
      <c r="D32" s="104"/>
      <c r="E32" s="104"/>
      <c r="F32" s="105"/>
      <c r="G32" s="103" t="s">
        <v>45</v>
      </c>
      <c r="H32" s="104"/>
      <c r="I32" s="104"/>
      <c r="J32" s="105"/>
      <c r="K32" s="103" t="s">
        <v>44</v>
      </c>
      <c r="L32" s="104"/>
      <c r="M32" s="104"/>
      <c r="N32" s="105"/>
      <c r="O32" s="87">
        <f t="shared" si="2"/>
        <v>43321</v>
      </c>
      <c r="P32" s="103" t="s">
        <v>39</v>
      </c>
      <c r="Q32" s="104"/>
      <c r="R32" s="104"/>
      <c r="S32" s="105"/>
      <c r="T32" s="103" t="s">
        <v>52</v>
      </c>
      <c r="U32" s="104"/>
      <c r="V32" s="104"/>
      <c r="W32" s="105"/>
      <c r="X32" s="103" t="s">
        <v>54</v>
      </c>
      <c r="Y32" s="104"/>
      <c r="Z32" s="104"/>
      <c r="AA32" s="105"/>
      <c r="AB32" s="87">
        <f t="shared" si="3"/>
        <v>43321</v>
      </c>
      <c r="AC32" s="103" t="s">
        <v>56</v>
      </c>
      <c r="AD32" s="104"/>
      <c r="AE32" s="104"/>
      <c r="AF32" s="105"/>
      <c r="AG32" s="103" t="s">
        <v>40</v>
      </c>
      <c r="AH32" s="104"/>
      <c r="AI32" s="104"/>
      <c r="AJ32" s="105"/>
      <c r="AK32" s="103" t="s">
        <v>39</v>
      </c>
      <c r="AL32" s="104"/>
      <c r="AM32" s="104"/>
      <c r="AN32" s="105"/>
      <c r="AO32" s="87">
        <f t="shared" si="4"/>
        <v>43321</v>
      </c>
      <c r="AP32" s="103" t="s">
        <v>41</v>
      </c>
      <c r="AQ32" s="104"/>
      <c r="AR32" s="104"/>
      <c r="AS32" s="105"/>
      <c r="AT32" s="103" t="s">
        <v>42</v>
      </c>
      <c r="AU32" s="104"/>
      <c r="AV32" s="104"/>
      <c r="AW32" s="105"/>
      <c r="AX32" s="103" t="s">
        <v>54</v>
      </c>
      <c r="AY32" s="104"/>
      <c r="AZ32" s="104"/>
      <c r="BA32" s="105"/>
      <c r="BB32" s="87">
        <f t="shared" si="5"/>
        <v>43321</v>
      </c>
      <c r="BC32" s="103" t="s">
        <v>36</v>
      </c>
      <c r="BD32" s="104"/>
      <c r="BE32" s="104"/>
      <c r="BF32" s="105"/>
      <c r="BG32" s="103" t="s">
        <v>60</v>
      </c>
      <c r="BH32" s="104"/>
      <c r="BI32" s="104"/>
      <c r="BJ32" s="105"/>
      <c r="BK32" s="103"/>
      <c r="BL32" s="104"/>
      <c r="BM32" s="104"/>
      <c r="BN32" s="105"/>
    </row>
    <row r="33" spans="1:66" s="46" customFormat="1" ht="15.75" thickBot="1" x14ac:dyDescent="0.3">
      <c r="A33" s="86">
        <f t="shared" si="1"/>
        <v>43322</v>
      </c>
      <c r="B33" s="91">
        <f t="shared" si="0"/>
        <v>32</v>
      </c>
      <c r="C33" s="103" t="str">
        <f ca="1">IF(WEEKDAY($A33,2)&lt;6,OFFSET(Horaires!$B$1,WEEKDAY(Planning!$A33,2)+IF(ISEVEN(_xlfn.ISOWEEKNUM(Planning!$A33)),0,6),0),"")</f>
        <v>9h-14h30</v>
      </c>
      <c r="D33" s="104"/>
      <c r="E33" s="104"/>
      <c r="F33" s="105"/>
      <c r="G33" s="103" t="s">
        <v>43</v>
      </c>
      <c r="H33" s="104"/>
      <c r="I33" s="104"/>
      <c r="J33" s="105"/>
      <c r="K33" s="103" t="s">
        <v>39</v>
      </c>
      <c r="L33" s="104"/>
      <c r="M33" s="104"/>
      <c r="N33" s="105"/>
      <c r="O33" s="87">
        <f t="shared" si="2"/>
        <v>43322</v>
      </c>
      <c r="P33" s="103" t="s">
        <v>36</v>
      </c>
      <c r="Q33" s="109"/>
      <c r="R33" s="109"/>
      <c r="S33" s="109"/>
      <c r="T33" s="103" t="s">
        <v>43</v>
      </c>
      <c r="U33" s="104"/>
      <c r="V33" s="104"/>
      <c r="W33" s="105"/>
      <c r="X33" s="103" t="s">
        <v>55</v>
      </c>
      <c r="Y33" s="104"/>
      <c r="Z33" s="104"/>
      <c r="AA33" s="105"/>
      <c r="AB33" s="87">
        <f t="shared" si="3"/>
        <v>43322</v>
      </c>
      <c r="AC33" s="103" t="s">
        <v>41</v>
      </c>
      <c r="AD33" s="104"/>
      <c r="AE33" s="104"/>
      <c r="AF33" s="105"/>
      <c r="AG33" s="103" t="s">
        <v>40</v>
      </c>
      <c r="AH33" s="104"/>
      <c r="AI33" s="104"/>
      <c r="AJ33" s="105"/>
      <c r="AK33" s="103" t="s">
        <v>46</v>
      </c>
      <c r="AL33" s="104"/>
      <c r="AM33" s="104"/>
      <c r="AN33" s="105"/>
      <c r="AO33" s="87">
        <f t="shared" si="4"/>
        <v>43322</v>
      </c>
      <c r="AP33" s="103" t="s">
        <v>45</v>
      </c>
      <c r="AQ33" s="104"/>
      <c r="AR33" s="104"/>
      <c r="AS33" s="105"/>
      <c r="AT33" s="103" t="s">
        <v>57</v>
      </c>
      <c r="AU33" s="104"/>
      <c r="AV33" s="104"/>
      <c r="AW33" s="105"/>
      <c r="AX33" s="103" t="s">
        <v>59</v>
      </c>
      <c r="AY33" s="104"/>
      <c r="AZ33" s="104"/>
      <c r="BA33" s="105"/>
      <c r="BB33" s="87">
        <f t="shared" si="5"/>
        <v>43322</v>
      </c>
      <c r="BC33" s="103" t="s">
        <v>36</v>
      </c>
      <c r="BD33" s="104"/>
      <c r="BE33" s="104"/>
      <c r="BF33" s="105"/>
      <c r="BG33" s="103" t="s">
        <v>60</v>
      </c>
      <c r="BH33" s="104"/>
      <c r="BI33" s="104"/>
      <c r="BJ33" s="105"/>
      <c r="BK33" s="103" t="s">
        <v>64</v>
      </c>
      <c r="BL33" s="104"/>
      <c r="BM33" s="104"/>
      <c r="BN33" s="105"/>
    </row>
    <row r="34" spans="1:66" s="46" customFormat="1" ht="15.75" thickBot="1" x14ac:dyDescent="0.3">
      <c r="A34" s="86">
        <f t="shared" si="1"/>
        <v>43323</v>
      </c>
      <c r="B34" s="98">
        <f t="shared" si="0"/>
        <v>32</v>
      </c>
      <c r="C34" s="36" t="str">
        <f ca="1">IF(WEEKDAY($A34,2)&lt;6,OFFSET(Horaires!$B$1,WEEKDAY(Planning!$A34,2)+IF(ISEVEN(_xlfn.ISOWEEKNUM(Planning!$A34)),0,6),0),"")</f>
        <v/>
      </c>
      <c r="D34" s="36"/>
      <c r="E34" s="36"/>
      <c r="F34" s="100"/>
      <c r="G34" s="49"/>
      <c r="H34" s="36"/>
      <c r="I34" s="36"/>
      <c r="J34" s="100"/>
      <c r="K34" s="49"/>
      <c r="L34" s="36"/>
      <c r="M34" s="60"/>
      <c r="N34" s="49"/>
      <c r="O34" s="99">
        <f t="shared" si="2"/>
        <v>43323</v>
      </c>
      <c r="P34" s="103">
        <v>2</v>
      </c>
      <c r="Q34" s="110"/>
      <c r="R34" s="111"/>
      <c r="S34" s="112"/>
      <c r="T34" s="103">
        <v>2</v>
      </c>
      <c r="U34" s="104"/>
      <c r="V34" s="104"/>
      <c r="W34" s="105"/>
      <c r="X34" s="103">
        <v>2</v>
      </c>
      <c r="Y34" s="104"/>
      <c r="Z34" s="113"/>
      <c r="AA34" s="114"/>
      <c r="AB34" s="87">
        <f t="shared" si="3"/>
        <v>43323</v>
      </c>
      <c r="AC34" s="39"/>
      <c r="AD34" s="39"/>
      <c r="AE34" s="40"/>
      <c r="AF34" s="41"/>
      <c r="AG34" s="39"/>
      <c r="AH34" s="39"/>
      <c r="AI34" s="42"/>
      <c r="AJ34" s="41"/>
      <c r="AK34" s="39"/>
      <c r="AL34" s="39"/>
      <c r="AM34" s="43"/>
      <c r="AN34" s="44"/>
      <c r="AO34" s="87">
        <f t="shared" si="4"/>
        <v>43323</v>
      </c>
      <c r="AP34" s="39"/>
      <c r="AQ34" s="40"/>
      <c r="AR34" s="40"/>
      <c r="AS34" s="41"/>
      <c r="AT34" s="39"/>
      <c r="AU34" s="36"/>
      <c r="AV34" s="36"/>
      <c r="AW34" s="37"/>
      <c r="AX34" s="39"/>
      <c r="AY34" s="42"/>
      <c r="AZ34" s="43"/>
      <c r="BA34" s="44"/>
      <c r="BB34" s="87">
        <f t="shared" si="5"/>
        <v>43323</v>
      </c>
      <c r="BC34" s="129"/>
      <c r="BD34" s="130"/>
      <c r="BE34" s="130"/>
      <c r="BF34" s="128"/>
      <c r="BG34" s="129"/>
      <c r="BH34" s="115"/>
      <c r="BI34" s="117"/>
      <c r="BJ34" s="118"/>
      <c r="BK34" s="129"/>
      <c r="BL34" s="115"/>
      <c r="BM34" s="115"/>
      <c r="BN34" s="116"/>
    </row>
    <row r="35" spans="1:66" s="46" customFormat="1" ht="15.75" thickBot="1" x14ac:dyDescent="0.3">
      <c r="A35" s="86">
        <f t="shared" si="1"/>
        <v>43324</v>
      </c>
      <c r="B35" s="98">
        <f t="shared" si="0"/>
        <v>32</v>
      </c>
      <c r="C35" s="36" t="str">
        <f ca="1">IF(WEEKDAY($A35,2)&lt;6,OFFSET(Horaires!$B$1,WEEKDAY(Planning!$A35,2)+IF(ISEVEN(_xlfn.ISOWEEKNUM(Planning!$A35)),0,6),0),"")</f>
        <v/>
      </c>
      <c r="D35" s="36"/>
      <c r="E35" s="36"/>
      <c r="F35" s="100"/>
      <c r="G35" s="92"/>
      <c r="H35" s="36"/>
      <c r="I35" s="36"/>
      <c r="J35" s="100"/>
      <c r="K35" s="92"/>
      <c r="L35" s="36"/>
      <c r="M35" s="36"/>
      <c r="N35" s="93"/>
      <c r="O35" s="87">
        <f t="shared" si="2"/>
        <v>43324</v>
      </c>
      <c r="P35" s="49"/>
      <c r="Q35" s="54"/>
      <c r="R35" s="61"/>
      <c r="S35" s="66"/>
      <c r="T35" s="39"/>
      <c r="U35" s="42"/>
      <c r="V35" s="42"/>
      <c r="W35" s="41"/>
      <c r="X35" s="39"/>
      <c r="Y35" s="42"/>
      <c r="Z35" s="43"/>
      <c r="AA35" s="44"/>
      <c r="AB35" s="87">
        <f t="shared" si="3"/>
        <v>43324</v>
      </c>
      <c r="AC35" s="49"/>
      <c r="AD35" s="39"/>
      <c r="AE35" s="40"/>
      <c r="AF35" s="41"/>
      <c r="AG35" s="49"/>
      <c r="AH35" s="39"/>
      <c r="AI35" s="42"/>
      <c r="AJ35" s="41"/>
      <c r="AK35" s="49"/>
      <c r="AL35" s="39"/>
      <c r="AM35" s="43"/>
      <c r="AN35" s="44"/>
      <c r="AO35" s="87">
        <f t="shared" si="4"/>
        <v>43324</v>
      </c>
      <c r="BB35" s="87">
        <f t="shared" si="5"/>
        <v>43324</v>
      </c>
    </row>
    <row r="36" spans="1:66" s="46" customFormat="1" ht="15.75" thickBot="1" x14ac:dyDescent="0.3">
      <c r="A36" s="86">
        <f t="shared" si="1"/>
        <v>43325</v>
      </c>
      <c r="B36" s="91">
        <f t="shared" si="0"/>
        <v>33</v>
      </c>
      <c r="C36" s="103" t="str">
        <f ca="1">IF(WEEKDAY($A36,2)&lt;6,OFFSET(Horaires!$B$1,WEEKDAY(Planning!$A36,2)+IF(ISEVEN(_xlfn.ISOWEEKNUM(Planning!$A36)),0,6),0),"")</f>
        <v>9h-16h30</v>
      </c>
      <c r="D36" s="104"/>
      <c r="E36" s="104"/>
      <c r="F36" s="105"/>
      <c r="G36" s="103" t="s">
        <v>44</v>
      </c>
      <c r="H36" s="104"/>
      <c r="I36" s="104"/>
      <c r="J36" s="105"/>
      <c r="K36" s="103" t="s">
        <v>46</v>
      </c>
      <c r="L36" s="104"/>
      <c r="M36" s="107"/>
      <c r="N36" s="105"/>
      <c r="O36" s="87">
        <f t="shared" si="2"/>
        <v>43325</v>
      </c>
      <c r="P36" s="103" t="s">
        <v>36</v>
      </c>
      <c r="Q36" s="104"/>
      <c r="R36" s="104"/>
      <c r="S36" s="105"/>
      <c r="T36" s="108" t="s">
        <v>41</v>
      </c>
      <c r="U36" s="115"/>
      <c r="V36" s="115"/>
      <c r="W36" s="116"/>
      <c r="X36" s="103" t="s">
        <v>53</v>
      </c>
      <c r="Y36" s="115"/>
      <c r="Z36" s="117"/>
      <c r="AA36" s="118"/>
      <c r="AB36" s="87">
        <f t="shared" si="3"/>
        <v>43325</v>
      </c>
      <c r="AC36" s="103" t="s">
        <v>56</v>
      </c>
      <c r="AD36" s="104"/>
      <c r="AE36" s="104"/>
      <c r="AF36" s="105"/>
      <c r="AG36" s="103" t="s">
        <v>40</v>
      </c>
      <c r="AH36" s="104"/>
      <c r="AI36" s="104"/>
      <c r="AJ36" s="105"/>
      <c r="AK36" s="103" t="s">
        <v>39</v>
      </c>
      <c r="AL36" s="104"/>
      <c r="AM36" s="104"/>
      <c r="AN36" s="105"/>
      <c r="AO36" s="87">
        <f t="shared" si="4"/>
        <v>43325</v>
      </c>
      <c r="AP36" s="103" t="s">
        <v>54</v>
      </c>
      <c r="AQ36" s="124"/>
      <c r="AR36" s="124"/>
      <c r="AS36" s="116"/>
      <c r="AT36" s="103" t="s">
        <v>42</v>
      </c>
      <c r="AU36" s="104"/>
      <c r="AV36" s="104"/>
      <c r="AW36" s="105"/>
      <c r="AX36" s="103" t="s">
        <v>39</v>
      </c>
      <c r="AY36" s="115"/>
      <c r="AZ36" s="117"/>
      <c r="BA36" s="118"/>
      <c r="BB36" s="87">
        <f t="shared" si="5"/>
        <v>43325</v>
      </c>
      <c r="BC36" s="103" t="s">
        <v>36</v>
      </c>
      <c r="BD36" s="130"/>
      <c r="BE36" s="130"/>
      <c r="BF36" s="128"/>
      <c r="BG36" s="103" t="s">
        <v>60</v>
      </c>
      <c r="BH36" s="115"/>
      <c r="BI36" s="117"/>
      <c r="BJ36" s="118"/>
      <c r="BK36" s="129"/>
      <c r="BL36" s="115"/>
      <c r="BM36" s="115"/>
      <c r="BN36" s="116"/>
    </row>
    <row r="37" spans="1:66" s="46" customFormat="1" ht="15.75" thickBot="1" x14ac:dyDescent="0.3">
      <c r="A37" s="86">
        <f t="shared" si="1"/>
        <v>43326</v>
      </c>
      <c r="B37" s="91">
        <f t="shared" si="0"/>
        <v>33</v>
      </c>
      <c r="C37" s="103" t="str">
        <f ca="1">IF(WEEKDAY($A37,2)&lt;6,OFFSET(Horaires!$B$1,WEEKDAY(Planning!$A37,2)+IF(ISEVEN(_xlfn.ISOWEEKNUM(Planning!$A37)),0,6),0),"")</f>
        <v>8h30-16h30</v>
      </c>
      <c r="D37" s="104"/>
      <c r="E37" s="104"/>
      <c r="F37" s="105"/>
      <c r="G37" s="103" t="s">
        <v>42</v>
      </c>
      <c r="H37" s="104"/>
      <c r="I37" s="104"/>
      <c r="J37" s="105"/>
      <c r="K37" s="106" t="s">
        <v>42</v>
      </c>
      <c r="L37" s="104"/>
      <c r="M37" s="104"/>
      <c r="N37" s="105"/>
      <c r="O37" s="87">
        <f t="shared" si="2"/>
        <v>43326</v>
      </c>
      <c r="P37" s="103" t="s">
        <v>37</v>
      </c>
      <c r="Q37" s="104"/>
      <c r="R37" s="104"/>
      <c r="S37" s="105"/>
      <c r="T37" s="103" t="s">
        <v>41</v>
      </c>
      <c r="U37" s="104"/>
      <c r="V37" s="104"/>
      <c r="W37" s="105"/>
      <c r="X37" s="103" t="s">
        <v>61</v>
      </c>
      <c r="Y37" s="104"/>
      <c r="Z37" s="104"/>
      <c r="AA37" s="105"/>
      <c r="AB37" s="87">
        <f t="shared" si="3"/>
        <v>43326</v>
      </c>
      <c r="AC37" s="103" t="s">
        <v>41</v>
      </c>
      <c r="AD37" s="104"/>
      <c r="AE37" s="104"/>
      <c r="AF37" s="105"/>
      <c r="AG37" s="103" t="s">
        <v>40</v>
      </c>
      <c r="AH37" s="104"/>
      <c r="AI37" s="104"/>
      <c r="AJ37" s="105"/>
      <c r="AK37" s="103" t="s">
        <v>57</v>
      </c>
      <c r="AL37" s="104"/>
      <c r="AM37" s="104"/>
      <c r="AN37" s="105"/>
      <c r="AO37" s="87">
        <f t="shared" si="4"/>
        <v>43326</v>
      </c>
      <c r="AP37" s="103" t="s">
        <v>43</v>
      </c>
      <c r="AQ37" s="104"/>
      <c r="AR37" s="104"/>
      <c r="AS37" s="105"/>
      <c r="AT37" s="103" t="s">
        <v>48</v>
      </c>
      <c r="AU37" s="104"/>
      <c r="AV37" s="104"/>
      <c r="AW37" s="105"/>
      <c r="AX37" s="123" t="s">
        <v>58</v>
      </c>
      <c r="AY37" s="104"/>
      <c r="AZ37" s="104"/>
      <c r="BA37" s="105"/>
      <c r="BB37" s="87">
        <f t="shared" si="5"/>
        <v>43326</v>
      </c>
      <c r="BC37" s="126" t="s">
        <v>36</v>
      </c>
      <c r="BD37" s="104"/>
      <c r="BE37" s="104"/>
      <c r="BF37" s="105"/>
      <c r="BG37" s="103" t="s">
        <v>60</v>
      </c>
      <c r="BH37" s="104"/>
      <c r="BI37" s="104"/>
      <c r="BJ37" s="105"/>
      <c r="BK37" s="103" t="s">
        <v>63</v>
      </c>
      <c r="BL37" s="104"/>
      <c r="BM37" s="104"/>
      <c r="BN37" s="105"/>
    </row>
    <row r="38" spans="1:66" s="46" customFormat="1" ht="15.75" thickBot="1" x14ac:dyDescent="0.3">
      <c r="A38" s="136">
        <f t="shared" si="1"/>
        <v>43327</v>
      </c>
      <c r="B38" s="135">
        <f t="shared" si="0"/>
        <v>33</v>
      </c>
      <c r="C38" s="103" t="str">
        <f ca="1">IF(WEEKDAY($A38,2)&lt;6,OFFSET(Horaires!$B$1,WEEKDAY(Planning!$A38,2)+IF(ISEVEN(_xlfn.ISOWEEKNUM(Planning!$A38)),0,6),0),"")</f>
        <v>8h30-12h30</v>
      </c>
      <c r="D38" s="104"/>
      <c r="E38" s="104"/>
      <c r="F38" s="105"/>
      <c r="G38" s="103" t="s">
        <v>41</v>
      </c>
      <c r="H38" s="104"/>
      <c r="I38" s="104"/>
      <c r="J38" s="105"/>
      <c r="K38" s="103" t="s">
        <v>47</v>
      </c>
      <c r="L38" s="104"/>
      <c r="M38" s="104"/>
      <c r="N38" s="105"/>
      <c r="O38" s="87">
        <f t="shared" si="2"/>
        <v>43327</v>
      </c>
      <c r="P38" s="103" t="s">
        <v>37</v>
      </c>
      <c r="Q38" s="104"/>
      <c r="R38" s="104"/>
      <c r="S38" s="105"/>
      <c r="T38" s="103" t="s">
        <v>51</v>
      </c>
      <c r="U38" s="104"/>
      <c r="V38" s="104"/>
      <c r="W38" s="105"/>
      <c r="X38" s="103" t="s">
        <v>62</v>
      </c>
      <c r="Y38" s="104"/>
      <c r="Z38" s="104"/>
      <c r="AA38" s="105"/>
      <c r="AB38" s="87">
        <f t="shared" si="3"/>
        <v>43327</v>
      </c>
      <c r="AC38" s="103" t="s">
        <v>41</v>
      </c>
      <c r="AD38" s="104"/>
      <c r="AE38" s="104"/>
      <c r="AF38" s="105"/>
      <c r="AG38" s="103" t="s">
        <v>40</v>
      </c>
      <c r="AH38" s="104"/>
      <c r="AI38" s="104"/>
      <c r="AJ38" s="105"/>
      <c r="AK38" s="103" t="s">
        <v>42</v>
      </c>
      <c r="AL38" s="104"/>
      <c r="AM38" s="104"/>
      <c r="AN38" s="105"/>
      <c r="AO38" s="87">
        <f t="shared" si="4"/>
        <v>43327</v>
      </c>
      <c r="AP38" s="103" t="s">
        <v>41</v>
      </c>
      <c r="AQ38" s="104"/>
      <c r="AR38" s="104"/>
      <c r="AS38" s="105"/>
      <c r="AT38" s="103" t="s">
        <v>48</v>
      </c>
      <c r="AU38" s="104"/>
      <c r="AV38" s="104"/>
      <c r="AW38" s="105"/>
      <c r="AX38" s="103" t="s">
        <v>54</v>
      </c>
      <c r="AY38" s="104"/>
      <c r="AZ38" s="104"/>
      <c r="BA38" s="105"/>
      <c r="BB38" s="87">
        <f t="shared" si="5"/>
        <v>43327</v>
      </c>
      <c r="BC38" s="103" t="s">
        <v>36</v>
      </c>
      <c r="BD38" s="104"/>
      <c r="BE38" s="104"/>
      <c r="BF38" s="105"/>
      <c r="BG38" s="103" t="s">
        <v>60</v>
      </c>
      <c r="BH38" s="104"/>
      <c r="BI38" s="104"/>
      <c r="BJ38" s="105"/>
      <c r="BK38" s="103" t="s">
        <v>63</v>
      </c>
      <c r="BL38" s="104"/>
      <c r="BM38" s="104"/>
      <c r="BN38" s="105"/>
    </row>
    <row r="39" spans="1:66" s="46" customFormat="1" x14ac:dyDescent="0.25">
      <c r="B39" s="90"/>
      <c r="C39" s="49" t="s">
        <v>22</v>
      </c>
      <c r="D39" s="67"/>
      <c r="E39" s="68"/>
      <c r="F39" s="52"/>
      <c r="G39" s="49" t="s">
        <v>22</v>
      </c>
      <c r="H39" s="67"/>
      <c r="I39" s="68"/>
      <c r="J39" s="69"/>
      <c r="K39" s="49" t="s">
        <v>22</v>
      </c>
      <c r="L39" s="67"/>
      <c r="M39" s="68"/>
      <c r="N39" s="70"/>
      <c r="P39" s="49"/>
      <c r="Q39" s="36"/>
      <c r="R39" s="36"/>
      <c r="S39" s="37"/>
      <c r="T39" s="49"/>
      <c r="U39" s="36"/>
      <c r="V39" s="36"/>
      <c r="W39" s="37"/>
      <c r="X39" s="49"/>
      <c r="Y39" s="36"/>
      <c r="Z39" s="36"/>
      <c r="AA39" s="37"/>
      <c r="AB39" s="84"/>
      <c r="AC39" s="49" t="s">
        <v>22</v>
      </c>
      <c r="AD39" s="67"/>
      <c r="AE39" s="68"/>
      <c r="AF39" s="52"/>
      <c r="AG39" s="49" t="s">
        <v>22</v>
      </c>
      <c r="AH39" s="67"/>
      <c r="AI39" s="68"/>
      <c r="AJ39" s="69"/>
      <c r="AK39" s="49" t="s">
        <v>22</v>
      </c>
      <c r="AL39" s="67"/>
      <c r="AM39" s="68"/>
      <c r="AN39" s="70"/>
      <c r="AO39" s="84"/>
      <c r="AP39" s="49" t="s">
        <v>22</v>
      </c>
      <c r="AQ39" s="67"/>
      <c r="AR39" s="68"/>
      <c r="AS39" s="52"/>
      <c r="AT39" s="49" t="s">
        <v>22</v>
      </c>
      <c r="AU39" s="67"/>
      <c r="AV39" s="68"/>
      <c r="AW39" s="69"/>
      <c r="AX39" s="49" t="s">
        <v>22</v>
      </c>
      <c r="AY39" s="67"/>
      <c r="AZ39" s="68"/>
      <c r="BA39" s="70"/>
      <c r="BB39" s="84"/>
      <c r="BC39" s="49" t="s">
        <v>22</v>
      </c>
      <c r="BD39" s="67"/>
      <c r="BE39" s="68"/>
      <c r="BF39" s="52"/>
      <c r="BG39" s="49" t="s">
        <v>22</v>
      </c>
      <c r="BH39" s="67"/>
      <c r="BI39" s="68"/>
      <c r="BJ39" s="69"/>
      <c r="BK39" s="49" t="s">
        <v>22</v>
      </c>
      <c r="BL39" s="67"/>
      <c r="BM39" s="68"/>
      <c r="BN39" s="70"/>
    </row>
    <row r="40" spans="1:66" s="46" customFormat="1" ht="15.75" thickBot="1" x14ac:dyDescent="0.3">
      <c r="B40" s="90"/>
      <c r="C40" s="94" t="s">
        <v>33</v>
      </c>
      <c r="D40" s="67"/>
      <c r="E40" s="69"/>
      <c r="F40" s="53"/>
      <c r="G40" s="94" t="s">
        <v>33</v>
      </c>
      <c r="H40" s="95"/>
      <c r="I40" s="96"/>
      <c r="J40" s="97"/>
      <c r="K40" s="94" t="s">
        <v>33</v>
      </c>
      <c r="L40" s="67"/>
      <c r="M40" s="68"/>
      <c r="N40" s="70"/>
      <c r="P40" s="32" t="s">
        <v>33</v>
      </c>
      <c r="Q40" s="33"/>
      <c r="R40" s="34"/>
      <c r="S40" s="35"/>
      <c r="T40" s="71" t="s">
        <v>33</v>
      </c>
      <c r="U40" s="75"/>
      <c r="V40" s="76"/>
      <c r="W40" s="77"/>
      <c r="X40" s="71" t="s">
        <v>33</v>
      </c>
      <c r="Y40" s="72"/>
      <c r="Z40" s="78"/>
      <c r="AA40" s="79"/>
      <c r="AB40" s="84"/>
      <c r="AC40" s="71" t="s">
        <v>33</v>
      </c>
      <c r="AD40" s="72"/>
      <c r="AE40" s="73"/>
      <c r="AF40" s="74"/>
      <c r="AG40" s="71" t="s">
        <v>33</v>
      </c>
      <c r="AH40" s="75"/>
      <c r="AI40" s="76"/>
      <c r="AJ40" s="77"/>
      <c r="AK40" s="71" t="s">
        <v>33</v>
      </c>
      <c r="AL40" s="72"/>
      <c r="AM40" s="78"/>
      <c r="AN40" s="79"/>
      <c r="AO40" s="84"/>
      <c r="AP40" s="71" t="s">
        <v>33</v>
      </c>
      <c r="AQ40" s="72"/>
      <c r="AR40" s="73"/>
      <c r="AS40" s="74"/>
      <c r="AT40" s="71" t="s">
        <v>33</v>
      </c>
      <c r="AU40" s="75"/>
      <c r="AV40" s="76"/>
      <c r="AW40" s="77"/>
      <c r="AX40" s="71" t="s">
        <v>33</v>
      </c>
      <c r="AY40" s="72"/>
      <c r="AZ40" s="78"/>
      <c r="BA40" s="79"/>
      <c r="BB40" s="84"/>
      <c r="BC40" s="71" t="s">
        <v>33</v>
      </c>
      <c r="BD40" s="72"/>
      <c r="BE40" s="73"/>
      <c r="BF40" s="74"/>
      <c r="BG40" s="71" t="s">
        <v>33</v>
      </c>
      <c r="BH40" s="75"/>
      <c r="BI40" s="76"/>
      <c r="BJ40" s="77"/>
      <c r="BK40" s="71" t="s">
        <v>33</v>
      </c>
      <c r="BL40" s="72"/>
      <c r="BM40" s="78"/>
      <c r="BN40" s="79"/>
    </row>
    <row r="44" spans="1:66" ht="15.75" thickBot="1" x14ac:dyDescent="0.3">
      <c r="C44" t="s">
        <v>78</v>
      </c>
      <c r="E44">
        <v>2018</v>
      </c>
      <c r="H44" s="141" t="s">
        <v>82</v>
      </c>
      <c r="I44" s="137" t="s">
        <v>83</v>
      </c>
    </row>
    <row r="45" spans="1:66" x14ac:dyDescent="0.25">
      <c r="C45" t="s">
        <v>67</v>
      </c>
      <c r="E45">
        <v>2019</v>
      </c>
      <c r="H45" s="137" t="s">
        <v>80</v>
      </c>
      <c r="I45" s="102" t="s">
        <v>44</v>
      </c>
    </row>
    <row r="46" spans="1:66" x14ac:dyDescent="0.25">
      <c r="C46" t="s">
        <v>68</v>
      </c>
      <c r="E46">
        <v>2020</v>
      </c>
      <c r="H46" s="137"/>
      <c r="I46" s="103" t="s">
        <v>48</v>
      </c>
    </row>
    <row r="47" spans="1:66" x14ac:dyDescent="0.25">
      <c r="C47" t="s">
        <v>69</v>
      </c>
      <c r="E47">
        <v>2021</v>
      </c>
      <c r="H47" s="137"/>
      <c r="I47" s="103" t="s">
        <v>46</v>
      </c>
    </row>
    <row r="48" spans="1:66" x14ac:dyDescent="0.25">
      <c r="C48" t="s">
        <v>70</v>
      </c>
      <c r="E48">
        <v>2022</v>
      </c>
      <c r="H48" s="137"/>
      <c r="I48" s="103" t="s">
        <v>48</v>
      </c>
    </row>
    <row r="49" spans="3:9" x14ac:dyDescent="0.25">
      <c r="C49" t="s">
        <v>71</v>
      </c>
      <c r="E49">
        <v>2023</v>
      </c>
      <c r="H49" s="137"/>
      <c r="I49" s="103" t="s">
        <v>49</v>
      </c>
    </row>
    <row r="50" spans="3:9" x14ac:dyDescent="0.25">
      <c r="C50" t="s">
        <v>72</v>
      </c>
      <c r="E50">
        <v>2024</v>
      </c>
      <c r="H50" s="140"/>
      <c r="I50" s="138"/>
    </row>
    <row r="51" spans="3:9" x14ac:dyDescent="0.25">
      <c r="C51" t="s">
        <v>73</v>
      </c>
      <c r="E51">
        <v>2025</v>
      </c>
      <c r="H51" s="137" t="s">
        <v>81</v>
      </c>
      <c r="I51" s="103" t="s">
        <v>36</v>
      </c>
    </row>
    <row r="52" spans="3:9" x14ac:dyDescent="0.25">
      <c r="C52" t="s">
        <v>74</v>
      </c>
      <c r="E52">
        <v>2026</v>
      </c>
      <c r="H52" s="137"/>
      <c r="I52" s="103" t="s">
        <v>37</v>
      </c>
    </row>
    <row r="53" spans="3:9" x14ac:dyDescent="0.25">
      <c r="C53" t="s">
        <v>75</v>
      </c>
      <c r="H53" s="137"/>
      <c r="I53" s="103" t="s">
        <v>38</v>
      </c>
    </row>
    <row r="54" spans="3:9" x14ac:dyDescent="0.25">
      <c r="C54" t="s">
        <v>76</v>
      </c>
      <c r="H54" s="140"/>
      <c r="I54" s="103" t="s">
        <v>39</v>
      </c>
    </row>
    <row r="55" spans="3:9" x14ac:dyDescent="0.25">
      <c r="C55" t="s">
        <v>77</v>
      </c>
      <c r="H55" s="140"/>
      <c r="I55" s="103" t="s">
        <v>36</v>
      </c>
    </row>
  </sheetData>
  <mergeCells count="20">
    <mergeCell ref="H5:J5"/>
    <mergeCell ref="L5:N5"/>
    <mergeCell ref="D5:F5"/>
    <mergeCell ref="U5:W5"/>
    <mergeCell ref="Q5:S5"/>
    <mergeCell ref="A4:N4"/>
    <mergeCell ref="O4:AA4"/>
    <mergeCell ref="AB4:AN4"/>
    <mergeCell ref="AO4:BA4"/>
    <mergeCell ref="BB4:BN4"/>
    <mergeCell ref="AY5:BA5"/>
    <mergeCell ref="BD5:BF5"/>
    <mergeCell ref="BH5:BJ5"/>
    <mergeCell ref="BL5:BN5"/>
    <mergeCell ref="Y5:AA5"/>
    <mergeCell ref="AD5:AF5"/>
    <mergeCell ref="AH5:AJ5"/>
    <mergeCell ref="AL5:AN5"/>
    <mergeCell ref="AQ5:AS5"/>
    <mergeCell ref="AU5:AW5"/>
  </mergeCells>
  <conditionalFormatting sqref="A8:A38">
    <cfRule type="expression" dxfId="21" priority="6">
      <formula>VLOOKUP($A8,JF,1,0)</formula>
    </cfRule>
    <cfRule type="expression" dxfId="20" priority="7">
      <formula xml:space="preserve"> OR(WEEKDAY(A8)=1,WEEKDAY(A8)=7)</formula>
    </cfRule>
  </conditionalFormatting>
  <conditionalFormatting sqref="O8:O38">
    <cfRule type="expression" dxfId="19" priority="5">
      <formula>VLOOKUP($A8,JF,1,0)</formula>
    </cfRule>
    <cfRule type="expression" dxfId="18" priority="11">
      <formula xml:space="preserve"> OR(WEEKDAY(A8)=1,WEEKDAY(A8)=7)</formula>
    </cfRule>
  </conditionalFormatting>
  <conditionalFormatting sqref="AB8:AB38">
    <cfRule type="expression" dxfId="17" priority="4">
      <formula>VLOOKUP($A8,JF,1,0)</formula>
    </cfRule>
    <cfRule type="expression" dxfId="16" priority="10">
      <formula xml:space="preserve"> OR(WEEKDAY(A8)=1,WEEKDAY(A8)=7)</formula>
    </cfRule>
  </conditionalFormatting>
  <conditionalFormatting sqref="AO8:AO38">
    <cfRule type="expression" dxfId="15" priority="3">
      <formula>VLOOKUP($A8,JF,1,0)</formula>
    </cfRule>
    <cfRule type="expression" dxfId="14" priority="9">
      <formula xml:space="preserve"> OR(WEEKDAY(A8)=1,WEEKDAY(A8)=7)</formula>
    </cfRule>
  </conditionalFormatting>
  <conditionalFormatting sqref="BB8:BB38">
    <cfRule type="expression" dxfId="13" priority="8">
      <formula xml:space="preserve"> OR(WEEKDAY(A8)=1,WEEKDAY(A8)=7)</formula>
    </cfRule>
  </conditionalFormatting>
  <conditionalFormatting sqref="BB38">
    <cfRule type="expression" dxfId="12" priority="2">
      <formula>VLOOKUP($A38,JF,1,0)</formula>
    </cfRule>
  </conditionalFormatting>
  <conditionalFormatting sqref="C8:N38">
    <cfRule type="expression" dxfId="11" priority="1">
      <formula>WEEKDAY($A8,2)&lt;6</formula>
    </cfRule>
  </conditionalFormatting>
  <pageMargins left="0.19685039370078741" right="0.19685039370078741" top="0.19685039370078741" bottom="0.19685039370078741" header="0.19685039370078741" footer="0.19685039370078741"/>
  <pageSetup paperSize="9" scale="87" fitToWidth="0" fitToHeight="0" orientation="landscape" r:id="rId1"/>
  <rowBreaks count="1" manualBreakCount="1">
    <brk id="40" max="64" man="1"/>
  </rowBreaks>
  <colBreaks count="4" manualBreakCount="4">
    <brk id="14" max="1048575" man="1"/>
    <brk id="27" max="39" man="1"/>
    <brk id="40" max="39" man="1"/>
    <brk id="53" max="3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 altText="mois">
                <anchor moveWithCells="1">
                  <from>
                    <xdr:col>0</xdr:col>
                    <xdr:colOff>66675</xdr:colOff>
                    <xdr:row>0</xdr:row>
                    <xdr:rowOff>47625</xdr:rowOff>
                  </from>
                  <to>
                    <xdr:col>1</xdr:col>
                    <xdr:colOff>28575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0</xdr:col>
                    <xdr:colOff>66675</xdr:colOff>
                    <xdr:row>1</xdr:row>
                    <xdr:rowOff>66675</xdr:rowOff>
                  </from>
                  <to>
                    <xdr:col>1</xdr:col>
                    <xdr:colOff>38100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15"/>
  <sheetViews>
    <sheetView workbookViewId="0">
      <selection activeCell="B2" sqref="B2"/>
    </sheetView>
  </sheetViews>
  <sheetFormatPr baseColWidth="10" defaultRowHeight="15" x14ac:dyDescent="0.25"/>
  <cols>
    <col min="1" max="1" width="14.5703125" style="137" bestFit="1" customWidth="1"/>
    <col min="2" max="2" width="10.5703125" style="137" bestFit="1" customWidth="1"/>
    <col min="3" max="3" width="10.85546875" style="137"/>
  </cols>
  <sheetData>
    <row r="1" spans="1:3" ht="15.75" thickBot="1" x14ac:dyDescent="0.3">
      <c r="A1" s="141" t="s">
        <v>82</v>
      </c>
      <c r="B1" s="137" t="s">
        <v>83</v>
      </c>
    </row>
    <row r="2" spans="1:3" x14ac:dyDescent="0.25">
      <c r="A2" s="137" t="s">
        <v>80</v>
      </c>
      <c r="B2" s="102" t="s">
        <v>44</v>
      </c>
    </row>
    <row r="3" spans="1:3" x14ac:dyDescent="0.25">
      <c r="B3" s="103" t="s">
        <v>48</v>
      </c>
    </row>
    <row r="4" spans="1:3" x14ac:dyDescent="0.25">
      <c r="B4" s="103" t="s">
        <v>46</v>
      </c>
    </row>
    <row r="5" spans="1:3" x14ac:dyDescent="0.25">
      <c r="B5" s="103" t="s">
        <v>48</v>
      </c>
      <c r="C5" s="139"/>
    </row>
    <row r="6" spans="1:3" x14ac:dyDescent="0.25">
      <c r="B6" s="103" t="s">
        <v>49</v>
      </c>
    </row>
    <row r="7" spans="1:3" x14ac:dyDescent="0.25">
      <c r="A7" s="140"/>
      <c r="B7" s="138"/>
    </row>
    <row r="8" spans="1:3" x14ac:dyDescent="0.25">
      <c r="A8" s="137" t="s">
        <v>81</v>
      </c>
      <c r="B8" s="103" t="s">
        <v>36</v>
      </c>
      <c r="C8" s="139"/>
    </row>
    <row r="9" spans="1:3" x14ac:dyDescent="0.25">
      <c r="B9" s="103" t="s">
        <v>37</v>
      </c>
      <c r="C9" s="139"/>
    </row>
    <row r="10" spans="1:3" x14ac:dyDescent="0.25">
      <c r="B10" s="103" t="s">
        <v>38</v>
      </c>
      <c r="C10" s="139"/>
    </row>
    <row r="11" spans="1:3" x14ac:dyDescent="0.25">
      <c r="A11" s="140"/>
      <c r="B11" s="103" t="s">
        <v>39</v>
      </c>
    </row>
    <row r="12" spans="1:3" x14ac:dyDescent="0.25">
      <c r="A12" s="140"/>
      <c r="B12" s="103" t="s">
        <v>36</v>
      </c>
    </row>
    <row r="13" spans="1:3" x14ac:dyDescent="0.25">
      <c r="B13" s="138"/>
    </row>
    <row r="14" spans="1:3" x14ac:dyDescent="0.25">
      <c r="A14" s="140"/>
      <c r="B14" s="138"/>
    </row>
    <row r="15" spans="1:3" x14ac:dyDescent="0.25">
      <c r="A15" s="140"/>
      <c r="B15" s="138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Planning</vt:lpstr>
      <vt:lpstr>Horaires</vt:lpstr>
      <vt:lpstr>JF</vt:lpstr>
      <vt:lpstr>Planning!Zone_d_impression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Préparateur PHARMACIE</dc:creator>
  <cp:lastModifiedBy>Daniel Colardelle</cp:lastModifiedBy>
  <cp:lastPrinted>2018-10-08T07:07:48Z</cp:lastPrinted>
  <dcterms:created xsi:type="dcterms:W3CDTF">2017-09-12T10:23:43Z</dcterms:created>
  <dcterms:modified xsi:type="dcterms:W3CDTF">2018-10-15T12:06:56Z</dcterms:modified>
</cp:coreProperties>
</file>