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20"/>
  </bookViews>
  <sheets>
    <sheet name="Etat  " sheetId="1" r:id="rId1"/>
  </sheets>
  <externalReferences>
    <externalReference r:id="rId2"/>
  </externalReferences>
  <definedNames>
    <definedName name="_xlnm._FilterDatabase" localSheetId="0" hidden="1">'Etat  '!#REF!</definedName>
    <definedName name="DONNEES">OFFSET('[1]BASE DE DONNEES'!$B$4,,,COUNTA('[1]BASE DE DONNEES'!$B$1:$B$65536),9)</definedName>
    <definedName name="RH">'[1]BASE DE DONNEES'!$A$1:$H$65536</definedName>
    <definedName name="SOM">OFFSET('[1]BASE DE DONNEES'!$A$4,,,COUNTA('[1]BASE DE DONNEES'!$A$4:$A$19))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9"/>
  <c r="J10"/>
  <c r="H8"/>
  <c r="H9"/>
  <c r="H10"/>
  <c r="H11"/>
  <c r="H32" s="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7"/>
  <c r="I11"/>
  <c r="J11" l="1"/>
  <c r="D31" l="1"/>
  <c r="E31" s="1"/>
  <c r="D30"/>
  <c r="E30" s="1"/>
  <c r="D29"/>
  <c r="C29" s="1"/>
  <c r="D28"/>
  <c r="C28" s="1"/>
  <c r="D27"/>
  <c r="E27" s="1"/>
  <c r="D26"/>
  <c r="E26" s="1"/>
  <c r="D25"/>
  <c r="C25" s="1"/>
  <c r="D24"/>
  <c r="E24" s="1"/>
  <c r="D23"/>
  <c r="E23" s="1"/>
  <c r="C23"/>
  <c r="D22"/>
  <c r="E22" s="1"/>
  <c r="D21"/>
  <c r="C21" s="1"/>
  <c r="E20"/>
  <c r="D20"/>
  <c r="C20" s="1"/>
  <c r="D19"/>
  <c r="E19" s="1"/>
  <c r="D18"/>
  <c r="E18" s="1"/>
  <c r="D17"/>
  <c r="C17" s="1"/>
  <c r="D16"/>
  <c r="E16" s="1"/>
  <c r="C16"/>
  <c r="D15"/>
  <c r="E15" s="1"/>
  <c r="D14"/>
  <c r="E14" s="1"/>
  <c r="I10"/>
  <c r="I9"/>
  <c r="I8"/>
  <c r="I7"/>
  <c r="C24" l="1"/>
  <c r="C15"/>
  <c r="E28"/>
  <c r="J7"/>
  <c r="C31"/>
  <c r="E21"/>
  <c r="C27"/>
  <c r="E17"/>
  <c r="E25"/>
  <c r="C19"/>
  <c r="J8"/>
  <c r="E29"/>
  <c r="C14"/>
  <c r="C18"/>
  <c r="C22"/>
  <c r="C26"/>
  <c r="C30"/>
  <c r="J32" l="1"/>
</calcChain>
</file>

<file path=xl/sharedStrings.xml><?xml version="1.0" encoding="utf-8"?>
<sst xmlns="http://schemas.openxmlformats.org/spreadsheetml/2006/main" count="27" uniqueCount="26">
  <si>
    <t>N° :</t>
  </si>
  <si>
    <t>Présenté par :</t>
  </si>
  <si>
    <t>Echelle :</t>
  </si>
  <si>
    <t>C.I.N :</t>
  </si>
  <si>
    <t>S.O.M :</t>
  </si>
  <si>
    <t>Établissement :</t>
  </si>
  <si>
    <t>Grade :</t>
  </si>
  <si>
    <t>Compte Bancaire :</t>
  </si>
  <si>
    <t>Date De</t>
  </si>
  <si>
    <t>Indications Du Parcours</t>
  </si>
  <si>
    <t>Heures</t>
  </si>
  <si>
    <t>Nombre</t>
  </si>
  <si>
    <t>Taux</t>
  </si>
  <si>
    <t>Montant</t>
  </si>
  <si>
    <t>Déplacement</t>
  </si>
  <si>
    <t>Départ</t>
  </si>
  <si>
    <t>Arrivée</t>
  </si>
  <si>
    <t>De Taux</t>
  </si>
  <si>
    <t>Appliqué</t>
  </si>
  <si>
    <t>Absence</t>
  </si>
  <si>
    <t>de 11h à 14h</t>
  </si>
  <si>
    <t>de 18h à 21h</t>
  </si>
  <si>
    <t>de 00h à 05h</t>
  </si>
  <si>
    <t>Total</t>
  </si>
  <si>
    <t>ÉTAT DES SOMMES DUES 
POUR INDEMNITÉS DE DÉPLACEMENT</t>
  </si>
  <si>
    <t xml:space="preserve">Je vous remercie par avance pour votre aide.
</t>
  </si>
</sst>
</file>

<file path=xl/styles.xml><?xml version="1.0" encoding="utf-8"?>
<styleSheet xmlns="http://schemas.openxmlformats.org/spreadsheetml/2006/main">
  <numFmts count="4">
    <numFmt numFmtId="164" formatCode="00"/>
    <numFmt numFmtId="165" formatCode="yyyy/mm/dd"/>
    <numFmt numFmtId="166" formatCode="000000000000000000000000"/>
    <numFmt numFmtId="167" formatCode="_-* #,##0.00\ &quot;€&quot;_-;\-* #,##0.00\ &quot;€&quot;_-;_-* &quot;-&quot;??\ &quot;€&quot;_-;_-@_-"/>
  </numFmts>
  <fonts count="18">
    <font>
      <sz val="12"/>
      <color theme="1"/>
      <name val="Times New Roman"/>
      <family val="2"/>
    </font>
    <font>
      <sz val="10"/>
      <name val="Arial"/>
      <family val="2"/>
    </font>
    <font>
      <b/>
      <sz val="16"/>
      <name val="Arabic Typesetting"/>
      <family val="4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4"/>
      <name val="Times New Roman"/>
      <family val="1"/>
    </font>
    <font>
      <b/>
      <i/>
      <u/>
      <sz val="9"/>
      <name val="Times New Roman"/>
      <family val="1"/>
    </font>
    <font>
      <b/>
      <i/>
      <sz val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u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left" vertical="center"/>
    </xf>
    <xf numFmtId="0" fontId="1" fillId="0" borderId="0" xfId="1" applyFont="1" applyFill="1"/>
    <xf numFmtId="0" fontId="5" fillId="0" borderId="0" xfId="1" applyFont="1" applyFill="1" applyAlignment="1">
      <alignment horizontal="center" vertical="center"/>
    </xf>
    <xf numFmtId="165" fontId="6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" fillId="0" borderId="0" xfId="1" applyFill="1" applyAlignment="1">
      <alignment horizontal="center" vertical="center"/>
    </xf>
    <xf numFmtId="0" fontId="6" fillId="0" borderId="0" xfId="1" applyFont="1" applyFill="1" applyAlignment="1">
      <alignment vertical="top"/>
    </xf>
    <xf numFmtId="0" fontId="10" fillId="0" borderId="0" xfId="1" applyFont="1" applyFill="1" applyAlignment="1">
      <alignment horizontal="left" vertical="top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66" fontId="11" fillId="0" borderId="2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vertical="center"/>
    </xf>
    <xf numFmtId="0" fontId="6" fillId="2" borderId="8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49" fontId="1" fillId="0" borderId="0" xfId="1" applyNumberFormat="1" applyFill="1" applyAlignment="1">
      <alignment horizontal="center" vertical="center"/>
    </xf>
    <xf numFmtId="0" fontId="12" fillId="2" borderId="8" xfId="1" applyFont="1" applyFill="1" applyBorder="1" applyAlignment="1">
      <alignment vertical="center"/>
    </xf>
    <xf numFmtId="0" fontId="12" fillId="2" borderId="6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14" fontId="13" fillId="0" borderId="6" xfId="1" applyNumberFormat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/>
    </xf>
    <xf numFmtId="164" fontId="13" fillId="0" borderId="7" xfId="1" applyNumberFormat="1" applyFont="1" applyFill="1" applyBorder="1" applyAlignment="1">
      <alignment horizontal="center" vertical="center"/>
    </xf>
    <xf numFmtId="2" fontId="13" fillId="0" borderId="6" xfId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vertical="top" wrapText="1"/>
    </xf>
    <xf numFmtId="0" fontId="14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2" fontId="17" fillId="2" borderId="6" xfId="1" applyNumberFormat="1" applyFont="1" applyFill="1" applyBorder="1" applyAlignment="1">
      <alignment horizontal="center" vertical="center"/>
    </xf>
    <xf numFmtId="1" fontId="17" fillId="2" borderId="6" xfId="1" applyNumberFormat="1" applyFont="1" applyFill="1" applyBorder="1" applyAlignment="1">
      <alignment horizontal="center" vertical="center"/>
    </xf>
    <xf numFmtId="165" fontId="1" fillId="0" borderId="0" xfId="1" applyNumberFormat="1" applyFill="1"/>
    <xf numFmtId="0" fontId="1" fillId="0" borderId="0" xfId="1" applyFill="1"/>
    <xf numFmtId="0" fontId="1" fillId="0" borderId="0" xfId="1" applyFill="1" applyBorder="1"/>
    <xf numFmtId="0" fontId="12" fillId="0" borderId="0" xfId="1" applyFont="1" applyFill="1" applyAlignment="1">
      <alignment vertical="top" wrapText="1"/>
    </xf>
    <xf numFmtId="0" fontId="12" fillId="0" borderId="0" xfId="1" applyFont="1" applyFill="1" applyAlignment="1">
      <alignment vertical="top"/>
    </xf>
    <xf numFmtId="0" fontId="8" fillId="2" borderId="5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1" fillId="2" borderId="10" xfId="1" applyFont="1" applyFill="1" applyBorder="1"/>
    <xf numFmtId="165" fontId="16" fillId="2" borderId="7" xfId="1" applyNumberFormat="1" applyFont="1" applyFill="1" applyBorder="1" applyAlignment="1">
      <alignment horizontal="center" vertical="center"/>
    </xf>
    <xf numFmtId="165" fontId="16" fillId="2" borderId="12" xfId="1" applyNumberFormat="1" applyFont="1" applyFill="1" applyBorder="1" applyAlignment="1">
      <alignment horizontal="center" vertical="center"/>
    </xf>
    <xf numFmtId="165" fontId="16" fillId="2" borderId="5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/>
    </xf>
    <xf numFmtId="166" fontId="11" fillId="0" borderId="2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1" fillId="2" borderId="4" xfId="1" applyFont="1" applyFill="1" applyBorder="1"/>
    <xf numFmtId="167" fontId="4" fillId="2" borderId="5" xfId="2" applyFont="1" applyFill="1" applyBorder="1" applyAlignment="1">
      <alignment horizontal="center" vertical="center" wrapText="1"/>
    </xf>
    <xf numFmtId="167" fontId="4" fillId="2" borderId="6" xfId="2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/>
    </xf>
  </cellXfs>
  <cellStyles count="3">
    <cellStyle name="Euro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6</xdr:col>
      <xdr:colOff>104775</xdr:colOff>
      <xdr:row>40</xdr:row>
      <xdr:rowOff>10547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572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104775</xdr:colOff>
      <xdr:row>40</xdr:row>
      <xdr:rowOff>10547</xdr:rowOff>
    </xdr:to>
    <xdr:sp macro="" textlink="">
      <xdr:nvSpPr>
        <xdr:cNvPr id="3" name="Text Box 605"/>
        <xdr:cNvSpPr txBox="1">
          <a:spLocks noChangeArrowheads="1"/>
        </xdr:cNvSpPr>
      </xdr:nvSpPr>
      <xdr:spPr bwMode="auto">
        <a:xfrm>
          <a:off x="4572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5" name="Text Box 605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Text Box 605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9" name="Text Box 605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11" name="Text Box 605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13" name="Text Box 605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2042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6858000" y="6067425"/>
          <a:ext cx="104775" cy="18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2042</xdr:rowOff>
    </xdr:to>
    <xdr:sp macro="" textlink="">
      <xdr:nvSpPr>
        <xdr:cNvPr id="15" name="Text Box 605"/>
        <xdr:cNvSpPr txBox="1">
          <a:spLocks noChangeArrowheads="1"/>
        </xdr:cNvSpPr>
      </xdr:nvSpPr>
      <xdr:spPr bwMode="auto">
        <a:xfrm>
          <a:off x="6858000" y="6067425"/>
          <a:ext cx="104775" cy="18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17" name="Text Box 605"/>
        <xdr:cNvSpPr txBox="1">
          <a:spLocks noChangeArrowheads="1"/>
        </xdr:cNvSpPr>
      </xdr:nvSpPr>
      <xdr:spPr bwMode="auto">
        <a:xfrm>
          <a:off x="6858000" y="606742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2042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858000" y="6067425"/>
          <a:ext cx="104775" cy="18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104775</xdr:colOff>
      <xdr:row>33</xdr:row>
      <xdr:rowOff>2042</xdr:rowOff>
    </xdr:to>
    <xdr:sp macro="" textlink="">
      <xdr:nvSpPr>
        <xdr:cNvPr id="19" name="Text Box 605"/>
        <xdr:cNvSpPr txBox="1">
          <a:spLocks noChangeArrowheads="1"/>
        </xdr:cNvSpPr>
      </xdr:nvSpPr>
      <xdr:spPr bwMode="auto">
        <a:xfrm>
          <a:off x="6858000" y="6067425"/>
          <a:ext cx="104775" cy="18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21" name="Text Box 605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23" name="Text Box 605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25" name="Text Box 605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39</xdr:row>
      <xdr:rowOff>66675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6858000" y="7296150"/>
          <a:ext cx="1047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39</xdr:row>
      <xdr:rowOff>66675</xdr:rowOff>
    </xdr:to>
    <xdr:sp macro="" textlink="">
      <xdr:nvSpPr>
        <xdr:cNvPr id="27" name="Text Box 605"/>
        <xdr:cNvSpPr txBox="1">
          <a:spLocks noChangeArrowheads="1"/>
        </xdr:cNvSpPr>
      </xdr:nvSpPr>
      <xdr:spPr bwMode="auto">
        <a:xfrm>
          <a:off x="6858000" y="7296150"/>
          <a:ext cx="1047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39</xdr:row>
      <xdr:rowOff>66675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6858000" y="7296150"/>
          <a:ext cx="1047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39</xdr:row>
      <xdr:rowOff>66675</xdr:rowOff>
    </xdr:to>
    <xdr:sp macro="" textlink="">
      <xdr:nvSpPr>
        <xdr:cNvPr id="29" name="Text Box 605"/>
        <xdr:cNvSpPr txBox="1">
          <a:spLocks noChangeArrowheads="1"/>
        </xdr:cNvSpPr>
      </xdr:nvSpPr>
      <xdr:spPr bwMode="auto">
        <a:xfrm>
          <a:off x="6858000" y="7296150"/>
          <a:ext cx="1047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31" name="Text Box 605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104775</xdr:colOff>
      <xdr:row>40</xdr:row>
      <xdr:rowOff>10547</xdr:rowOff>
    </xdr:to>
    <xdr:sp macro="" textlink="">
      <xdr:nvSpPr>
        <xdr:cNvPr id="33" name="Text Box 605"/>
        <xdr:cNvSpPr txBox="1">
          <a:spLocks noChangeArrowheads="1"/>
        </xdr:cNvSpPr>
      </xdr:nvSpPr>
      <xdr:spPr bwMode="auto">
        <a:xfrm>
          <a:off x="6858000" y="7296150"/>
          <a:ext cx="104775" cy="172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816428</xdr:colOff>
      <xdr:row>3</xdr:row>
      <xdr:rowOff>238125</xdr:rowOff>
    </xdr:from>
    <xdr:to>
      <xdr:col>15</xdr:col>
      <xdr:colOff>348683</xdr:colOff>
      <xdr:row>8</xdr:row>
      <xdr:rowOff>119061</xdr:rowOff>
    </xdr:to>
    <xdr:sp macro="" textlink="">
      <xdr:nvSpPr>
        <xdr:cNvPr id="34" name="ZoneTexte 33"/>
        <xdr:cNvSpPr txBox="1"/>
      </xdr:nvSpPr>
      <xdr:spPr>
        <a:xfrm>
          <a:off x="7679531" y="1088571"/>
          <a:ext cx="4328773" cy="986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Bonjour à toute et à tous,</a:t>
          </a:r>
        </a:p>
        <a:p>
          <a:r>
            <a:rPr lang="fr-FR" sz="1100"/>
            <a:t>Pourriez-vous m'aider à trouver une fonction pour calculer le nombre des taux en fonction de l'heure de départ et l'heure d'arrivée et en relation avec la date de déplacement.</a:t>
          </a:r>
        </a:p>
        <a:p>
          <a:r>
            <a:rPr lang="fr-FR" sz="1100"/>
            <a:t>Sachant que :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AAF%2006-12-2016\DEPLACEMENT\INSPECTEURS\DEP%20INSP%202017\DEPLACEMENT%20Inspecteur%20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tat  (3)"/>
      <sheetName val="Etat "/>
      <sheetName val="BASE DE DONNEES"/>
      <sheetName val="op+ov  Fonc"/>
      <sheetName val="op+ov  affr"/>
      <sheetName val="op+ov  pilotage"/>
      <sheetName val=" OM"/>
      <sheetName val="model"/>
      <sheetName val="RECAP"/>
      <sheetName val=" RECAP P 2"/>
      <sheetName val=" RECAP  P 1"/>
      <sheetName val=" INSP 2015 affrRecap N° OV"/>
      <sheetName val="Etat  (2)"/>
      <sheetName val="DEPLACEMENT INSP 2016 DIVIS (2"/>
      <sheetName val="A CONTACTER"/>
    </sheetNames>
    <sheetDataSet>
      <sheetData sheetId="0"/>
      <sheetData sheetId="1"/>
      <sheetData sheetId="2">
        <row r="1">
          <cell r="B1" t="str">
            <v>ÉTAT DES SOMMES DUES
POUR INDÉMNITÉS DE DÉPLACEMENT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</row>
        <row r="3">
          <cell r="A3" t="str">
            <v>SOM</v>
          </cell>
          <cell r="B3" t="str">
            <v>N°</v>
          </cell>
          <cell r="C3" t="str">
            <v>PRENOM NOM</v>
          </cell>
          <cell r="D3" t="str">
            <v>CIN</v>
          </cell>
          <cell r="E3" t="str">
            <v>ECHELLE</v>
          </cell>
          <cell r="F3" t="str">
            <v>CADRE</v>
          </cell>
          <cell r="G3" t="str">
            <v>RIB</v>
          </cell>
          <cell r="H3" t="str">
            <v>AGENCE</v>
          </cell>
        </row>
        <row r="4">
          <cell r="A4">
            <v>244081</v>
          </cell>
          <cell r="B4" t="str">
            <v>1 INSP</v>
          </cell>
          <cell r="C4" t="str">
            <v>EL AMINE EL AGHZAOUI</v>
          </cell>
          <cell r="D4" t="str">
            <v>L 132755</v>
          </cell>
          <cell r="E4" t="str">
            <v>H.E</v>
          </cell>
          <cell r="F4" t="str">
            <v>INSP.E.P</v>
          </cell>
          <cell r="G4" t="str">
            <v>007.731.0000264000305851.67</v>
          </cell>
          <cell r="H4" t="str">
            <v>Attijariwafabank</v>
          </cell>
        </row>
        <row r="5">
          <cell r="A5">
            <v>1123619</v>
          </cell>
          <cell r="B5" t="str">
            <v>2 INSP</v>
          </cell>
          <cell r="C5" t="str">
            <v>HAKIM MOHAMED</v>
          </cell>
          <cell r="D5" t="str">
            <v>ZG 29352</v>
          </cell>
          <cell r="E5">
            <v>11</v>
          </cell>
          <cell r="F5" t="str">
            <v>INSP.E.P</v>
          </cell>
          <cell r="G5" t="str">
            <v>007.703.0005184000300289.77</v>
          </cell>
          <cell r="H5" t="str">
            <v>Attijariwafabank</v>
          </cell>
        </row>
        <row r="6">
          <cell r="A6">
            <v>1116842</v>
          </cell>
          <cell r="B6" t="str">
            <v>3 INSP</v>
          </cell>
          <cell r="C6" t="str">
            <v>ABDELAZIZ KHLIICHI</v>
          </cell>
          <cell r="D6" t="str">
            <v>LA 35838</v>
          </cell>
          <cell r="E6">
            <v>11</v>
          </cell>
          <cell r="F6" t="str">
            <v>INSP.E.P</v>
          </cell>
          <cell r="G6" t="str">
            <v>011.735.0000012000000915.89</v>
          </cell>
          <cell r="H6" t="str">
            <v>BMCE BANK</v>
          </cell>
        </row>
        <row r="7">
          <cell r="A7">
            <v>1053260</v>
          </cell>
          <cell r="B7" t="str">
            <v>4 INSP</v>
          </cell>
          <cell r="C7" t="str">
            <v>TITI SARGHINI</v>
          </cell>
          <cell r="D7" t="str">
            <v>Z 274836</v>
          </cell>
          <cell r="E7">
            <v>11</v>
          </cell>
          <cell r="F7" t="str">
            <v>INSP.E.P</v>
          </cell>
          <cell r="G7" t="str">
            <v>127.695.2111132720280000.27</v>
          </cell>
          <cell r="H7" t="str">
            <v>Banque Populaire</v>
          </cell>
        </row>
        <row r="8">
          <cell r="A8">
            <v>383311</v>
          </cell>
          <cell r="B8" t="str">
            <v>5 INSP</v>
          </cell>
          <cell r="C8" t="str">
            <v>RACHIDA ZIANI</v>
          </cell>
          <cell r="D8" t="str">
            <v>GN 30890</v>
          </cell>
          <cell r="E8">
            <v>11</v>
          </cell>
          <cell r="F8" t="str">
            <v>INSP.E.P</v>
          </cell>
          <cell r="G8" t="str">
            <v>164.735.2111134950200005.03</v>
          </cell>
          <cell r="H8" t="str">
            <v>Banque Populaire</v>
          </cell>
        </row>
        <row r="9">
          <cell r="A9">
            <v>148855</v>
          </cell>
          <cell r="B9" t="str">
            <v>6 INSP</v>
          </cell>
          <cell r="C9" t="str">
            <v>M'HEMED ENNESRAOUI</v>
          </cell>
          <cell r="D9" t="str">
            <v>G 115850</v>
          </cell>
          <cell r="E9" t="str">
            <v>H.E</v>
          </cell>
          <cell r="F9" t="str">
            <v>INSP.E.P</v>
          </cell>
          <cell r="G9" t="str">
            <v>164.731.2111118844510000.55</v>
          </cell>
          <cell r="H9" t="str">
            <v>Banque Populaire</v>
          </cell>
        </row>
        <row r="10">
          <cell r="A10">
            <v>258709</v>
          </cell>
          <cell r="B10" t="str">
            <v>7 INSP</v>
          </cell>
          <cell r="C10" t="str">
            <v>MOHAMED SAID AOULAD SGHIR</v>
          </cell>
          <cell r="D10" t="str">
            <v>l132398</v>
          </cell>
          <cell r="E10">
            <v>11</v>
          </cell>
          <cell r="F10" t="str">
            <v>INSP.E.P</v>
          </cell>
          <cell r="G10" t="str">
            <v>164.735.2111134702660001.43</v>
          </cell>
          <cell r="H10" t="str">
            <v>AL BARID BANK</v>
          </cell>
        </row>
        <row r="11">
          <cell r="A11">
            <v>331452</v>
          </cell>
          <cell r="B11" t="str">
            <v>8 INSP</v>
          </cell>
          <cell r="C11" t="str">
            <v>MOHAMMED ABDELALI</v>
          </cell>
          <cell r="D11" t="str">
            <v>G193964</v>
          </cell>
          <cell r="E11" t="str">
            <v>H.E</v>
          </cell>
          <cell r="F11" t="str">
            <v>INSPE.E.S</v>
          </cell>
          <cell r="G11" t="str">
            <v>022.330.0000110010881988.63</v>
          </cell>
          <cell r="H11" t="str">
            <v>SGMB</v>
          </cell>
        </row>
        <row r="12">
          <cell r="A12">
            <v>375927</v>
          </cell>
          <cell r="B12" t="str">
            <v>9 INSP</v>
          </cell>
          <cell r="C12" t="str">
            <v>YOUNES OMRI</v>
          </cell>
          <cell r="D12" t="str">
            <v>G218624</v>
          </cell>
          <cell r="E12" t="str">
            <v>H.E</v>
          </cell>
          <cell r="F12" t="str">
            <v>INSPE.E.S</v>
          </cell>
          <cell r="G12" t="str">
            <v>007.330.0004637000300803.32</v>
          </cell>
          <cell r="H12" t="str">
            <v>Attijariwafabank</v>
          </cell>
        </row>
        <row r="13">
          <cell r="A13">
            <v>347228</v>
          </cell>
          <cell r="B13" t="str">
            <v>10 INSP</v>
          </cell>
          <cell r="C13" t="str">
            <v>LAHCEN LAYAD</v>
          </cell>
          <cell r="D13" t="str">
            <v>BE 401229</v>
          </cell>
          <cell r="E13" t="str">
            <v>H.E</v>
          </cell>
          <cell r="F13" t="str">
            <v>INSPE.E.S</v>
          </cell>
          <cell r="G13" t="str">
            <v>011.7800000482000001131,70</v>
          </cell>
          <cell r="H13" t="str">
            <v>BMCE BANK</v>
          </cell>
        </row>
        <row r="14">
          <cell r="A14">
            <v>63590</v>
          </cell>
          <cell r="B14" t="str">
            <v>11 INSP</v>
          </cell>
          <cell r="C14" t="str">
            <v>ABDELJABAR GAREH</v>
          </cell>
          <cell r="D14" t="str">
            <v>ZG 14924</v>
          </cell>
          <cell r="E14">
            <v>11</v>
          </cell>
          <cell r="F14" t="str">
            <v>INSPE.E.S</v>
          </cell>
          <cell r="G14" t="str">
            <v>127.703.2111132895020009.74</v>
          </cell>
          <cell r="H14" t="str">
            <v>Banque Populaire</v>
          </cell>
        </row>
        <row r="15">
          <cell r="A15">
            <v>1046767</v>
          </cell>
          <cell r="B15" t="str">
            <v>12 INSP</v>
          </cell>
          <cell r="C15" t="str">
            <v>Mbarka  BACHIRI</v>
          </cell>
          <cell r="D15" t="str">
            <v>BE 578932</v>
          </cell>
          <cell r="E15">
            <v>11</v>
          </cell>
          <cell r="F15" t="str">
            <v>INSP.S.M.FIN</v>
          </cell>
          <cell r="G15" t="str">
            <v>190.780.211113186284000.102</v>
          </cell>
          <cell r="H15" t="str">
            <v>Banque Populaire</v>
          </cell>
        </row>
        <row r="16">
          <cell r="A16">
            <v>988236</v>
          </cell>
          <cell r="B16" t="str">
            <v>13 INSP</v>
          </cell>
          <cell r="C16" t="str">
            <v>ABDELILAH EL GRIBES</v>
          </cell>
          <cell r="D16" t="str">
            <v>LA10614</v>
          </cell>
          <cell r="E16" t="str">
            <v>H.E</v>
          </cell>
          <cell r="F16" t="str">
            <v>INSPE.E.S</v>
          </cell>
          <cell r="G16" t="str">
            <v>181.330.2111171737680000.43</v>
          </cell>
          <cell r="H16" t="str">
            <v>Banque Populaire</v>
          </cell>
        </row>
        <row r="17">
          <cell r="A17">
            <v>289272</v>
          </cell>
          <cell r="B17" t="str">
            <v>14 INSP</v>
          </cell>
          <cell r="C17" t="str">
            <v>ABDELAZIZ EL QANDIL</v>
          </cell>
          <cell r="D17" t="str">
            <v>SH 26502</v>
          </cell>
          <cell r="E17" t="str">
            <v>H.E</v>
          </cell>
          <cell r="F17" t="str">
            <v>INSPE.E.S</v>
          </cell>
          <cell r="G17" t="str">
            <v>021.815.0000321001024834.71</v>
          </cell>
          <cell r="H17" t="str">
            <v>Crédit Du Maroc</v>
          </cell>
        </row>
        <row r="18">
          <cell r="A18">
            <v>115613</v>
          </cell>
          <cell r="B18" t="str">
            <v>15 INSP</v>
          </cell>
          <cell r="C18" t="str">
            <v>ALLAL DARROGUI</v>
          </cell>
          <cell r="D18" t="str">
            <v>C129971</v>
          </cell>
          <cell r="E18" t="str">
            <v>H.E</v>
          </cell>
          <cell r="F18" t="str">
            <v>INSPE.E.S</v>
          </cell>
          <cell r="G18" t="str">
            <v>127.270.2111153355660001.32</v>
          </cell>
          <cell r="H18" t="str">
            <v xml:space="preserve">Banque Populaire </v>
          </cell>
        </row>
        <row r="19">
          <cell r="A19">
            <v>245181</v>
          </cell>
          <cell r="B19" t="str">
            <v>16 INSP</v>
          </cell>
          <cell r="C19" t="str">
            <v>Mohamed  BEN ABOUD</v>
          </cell>
          <cell r="D19" t="str">
            <v>L 106467</v>
          </cell>
          <cell r="E19" t="str">
            <v>H.E</v>
          </cell>
          <cell r="F19" t="str">
            <v>INSPE.E.S</v>
          </cell>
          <cell r="G19" t="str">
            <v>225.735.0018075376010116.75</v>
          </cell>
          <cell r="H19" t="str">
            <v>Crédit Agricol</v>
          </cell>
        </row>
        <row r="20">
          <cell r="A20">
            <v>1268023</v>
          </cell>
          <cell r="C20" t="str">
            <v>ADIL JAD</v>
          </cell>
        </row>
        <row r="21">
          <cell r="C2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9">
    <tabColor rgb="FF7030A0"/>
  </sheetPr>
  <dimension ref="A1:T39"/>
  <sheetViews>
    <sheetView showGridLines="0" tabSelected="1" showWhiteSpace="0" zoomScale="112" zoomScaleNormal="112" zoomScalePageLayoutView="118" workbookViewId="0">
      <selection activeCell="K17" sqref="K17"/>
    </sheetView>
  </sheetViews>
  <sheetFormatPr baseColWidth="10" defaultRowHeight="12.75"/>
  <cols>
    <col min="1" max="1" width="8.125" style="38" customWidth="1"/>
    <col min="2" max="2" width="10.25" style="38" customWidth="1"/>
    <col min="3" max="3" width="12" style="39" customWidth="1"/>
    <col min="4" max="4" width="13.25" style="39" customWidth="1"/>
    <col min="5" max="5" width="9.875" style="39" customWidth="1"/>
    <col min="6" max="6" width="6.5" style="39" customWidth="1"/>
    <col min="7" max="7" width="6.375" style="39" customWidth="1"/>
    <col min="8" max="8" width="8.125" style="39" bestFit="1" customWidth="1"/>
    <col min="9" max="9" width="6.5" style="39" customWidth="1"/>
    <col min="10" max="10" width="9" style="39" customWidth="1"/>
    <col min="11" max="11" width="11" style="39"/>
    <col min="12" max="12" width="18.75" style="39" customWidth="1"/>
    <col min="13" max="16384" width="11" style="39"/>
  </cols>
  <sheetData>
    <row r="1" spans="1:20" s="4" customFormat="1" ht="27" customHeight="1">
      <c r="A1" s="1" t="s">
        <v>24</v>
      </c>
      <c r="B1" s="1"/>
      <c r="C1" s="1"/>
      <c r="D1" s="1"/>
      <c r="E1" s="1"/>
      <c r="F1" s="1"/>
      <c r="G1" s="1"/>
      <c r="H1" s="1"/>
      <c r="I1" s="2" t="s">
        <v>0</v>
      </c>
      <c r="J1" s="3"/>
      <c r="S1" s="5">
        <v>11</v>
      </c>
      <c r="T1" s="5">
        <v>80</v>
      </c>
    </row>
    <row r="2" spans="1:20" s="13" customFormat="1" ht="23.25" customHeight="1">
      <c r="A2" s="6" t="s">
        <v>1</v>
      </c>
      <c r="B2" s="7"/>
      <c r="C2" s="7"/>
      <c r="D2" s="7"/>
      <c r="E2" s="7"/>
      <c r="F2" s="8" t="s">
        <v>2</v>
      </c>
      <c r="G2" s="9">
        <v>11</v>
      </c>
      <c r="H2" s="10"/>
      <c r="I2" s="11" t="s">
        <v>3</v>
      </c>
      <c r="J2" s="12"/>
      <c r="S2" s="5">
        <v>10</v>
      </c>
      <c r="T2" s="5">
        <v>60</v>
      </c>
    </row>
    <row r="3" spans="1:20" s="13" customFormat="1" ht="16.5" customHeight="1">
      <c r="A3" s="8" t="s">
        <v>4</v>
      </c>
      <c r="B3" s="8"/>
      <c r="D3" s="14" t="s">
        <v>5</v>
      </c>
      <c r="E3" s="15"/>
      <c r="G3" s="8"/>
      <c r="J3" s="8"/>
      <c r="S3" s="5">
        <v>9</v>
      </c>
      <c r="T3" s="5">
        <v>60</v>
      </c>
    </row>
    <row r="4" spans="1:20" s="13" customFormat="1" ht="22.5" customHeight="1">
      <c r="A4" s="16" t="s">
        <v>6</v>
      </c>
      <c r="B4" s="49"/>
      <c r="C4" s="49"/>
      <c r="D4" s="17" t="s">
        <v>7</v>
      </c>
      <c r="E4" s="50"/>
      <c r="F4" s="50"/>
      <c r="G4" s="50"/>
      <c r="H4" s="18"/>
      <c r="I4" s="19"/>
      <c r="S4" s="5">
        <v>8</v>
      </c>
      <c r="T4" s="5">
        <v>60</v>
      </c>
    </row>
    <row r="5" spans="1:20" s="13" customFormat="1" ht="20.25" customHeight="1">
      <c r="A5" s="51" t="s">
        <v>8</v>
      </c>
      <c r="B5" s="52"/>
      <c r="C5" s="53" t="s">
        <v>9</v>
      </c>
      <c r="D5" s="54"/>
      <c r="E5" s="54"/>
      <c r="F5" s="55" t="s">
        <v>10</v>
      </c>
      <c r="G5" s="43"/>
      <c r="H5" s="20" t="s">
        <v>11</v>
      </c>
      <c r="I5" s="21" t="s">
        <v>12</v>
      </c>
      <c r="J5" s="43" t="s">
        <v>13</v>
      </c>
      <c r="K5" s="22"/>
      <c r="S5" s="5">
        <v>7</v>
      </c>
      <c r="T5" s="5">
        <v>40</v>
      </c>
    </row>
    <row r="6" spans="1:20" s="13" customFormat="1" ht="17.25" customHeight="1">
      <c r="A6" s="44" t="s">
        <v>14</v>
      </c>
      <c r="B6" s="45"/>
      <c r="C6" s="53"/>
      <c r="D6" s="54"/>
      <c r="E6" s="54"/>
      <c r="F6" s="23" t="s">
        <v>15</v>
      </c>
      <c r="G6" s="24" t="s">
        <v>16</v>
      </c>
      <c r="H6" s="25" t="s">
        <v>17</v>
      </c>
      <c r="I6" s="26" t="s">
        <v>18</v>
      </c>
      <c r="J6" s="43"/>
      <c r="S6" s="5">
        <v>6</v>
      </c>
      <c r="T6" s="5">
        <v>40</v>
      </c>
    </row>
    <row r="7" spans="1:20" s="13" customFormat="1" ht="14.1" customHeight="1">
      <c r="A7" s="27">
        <v>43050</v>
      </c>
      <c r="B7" s="27">
        <v>43050</v>
      </c>
      <c r="C7" s="28"/>
      <c r="D7" s="28"/>
      <c r="E7" s="28"/>
      <c r="F7" s="29">
        <v>10</v>
      </c>
      <c r="G7" s="29">
        <v>18</v>
      </c>
      <c r="H7" s="29">
        <f t="shared" ref="H7:H32" si="0">CHOOSE(IF(DATEDIF($A7,$B7,"d")&gt;1,2,DATEDIF($A7,$B7,"d")+1),IF(AND($F7=0,$G7&gt;=5),1,0)+IF(AND($F7&lt;=11,$G7&gt;=14),1,0)+IF(AND($F7&lt;=18,$G7&gt;=21),1,0),IF($F7=0,3,IF($F7&lt;=11,2,IF($F7&lt;=18,1,0)))+IF($G7&gt;=5,1,0)+IF($G7&gt;=14,1,0)+IF($G7&gt;=21,1,0)+IF(DATEDIF($A7,$B7,"d")&lt;2,0,DATEDIF($A7,$B7,"d")-1)*3)</f>
        <v>1</v>
      </c>
      <c r="I7" s="30">
        <f>IF(A7=" "," ",VLOOKUP($G$2,$S$1:$T$6,2,FALSE))</f>
        <v>80</v>
      </c>
      <c r="J7" s="30">
        <f>IFERROR(H7*I7,"")</f>
        <v>80</v>
      </c>
    </row>
    <row r="8" spans="1:20" s="13" customFormat="1" ht="14.1" customHeight="1">
      <c r="A8" s="27">
        <v>43053</v>
      </c>
      <c r="B8" s="27">
        <v>43054</v>
      </c>
      <c r="C8" s="28"/>
      <c r="D8" s="28"/>
      <c r="E8" s="28"/>
      <c r="F8" s="29">
        <v>7</v>
      </c>
      <c r="G8" s="29">
        <v>22</v>
      </c>
      <c r="H8" s="29">
        <f t="shared" si="0"/>
        <v>5</v>
      </c>
      <c r="I8" s="30">
        <f>IF(A8=" "," ",VLOOKUP($G$2,$S$1:$T$6,2,FALSE))</f>
        <v>80</v>
      </c>
      <c r="J8" s="30">
        <f>IFERROR(H8*I8,"")</f>
        <v>400</v>
      </c>
    </row>
    <row r="9" spans="1:20" s="13" customFormat="1" ht="14.1" customHeight="1">
      <c r="A9" s="27">
        <v>43059</v>
      </c>
      <c r="B9" s="27">
        <v>43062</v>
      </c>
      <c r="C9" s="28"/>
      <c r="D9" s="28"/>
      <c r="E9" s="28"/>
      <c r="F9" s="29">
        <v>6</v>
      </c>
      <c r="G9" s="29">
        <v>19</v>
      </c>
      <c r="H9" s="29">
        <f t="shared" si="0"/>
        <v>10</v>
      </c>
      <c r="I9" s="30">
        <f>IF(A9=" "," ",VLOOKUP($G$2,$S$1:$T$6,2,FALSE))</f>
        <v>80</v>
      </c>
      <c r="J9" s="30">
        <f t="shared" ref="J9:J31" si="1">IFERROR(H9*I9,"")</f>
        <v>800</v>
      </c>
    </row>
    <row r="10" spans="1:20" s="13" customFormat="1" ht="14.1" customHeight="1">
      <c r="A10" s="27">
        <v>43066</v>
      </c>
      <c r="B10" s="27">
        <v>43070</v>
      </c>
      <c r="C10" s="28"/>
      <c r="D10" s="28"/>
      <c r="E10" s="28"/>
      <c r="F10" s="29">
        <v>8</v>
      </c>
      <c r="G10" s="29">
        <v>23</v>
      </c>
      <c r="H10" s="29">
        <f t="shared" si="0"/>
        <v>14</v>
      </c>
      <c r="I10" s="30">
        <f>IF(A10=" "," ",VLOOKUP($G$2,$S$1:$T$6,2,FALSE))</f>
        <v>80</v>
      </c>
      <c r="J10" s="30">
        <f t="shared" si="1"/>
        <v>1120</v>
      </c>
      <c r="L10" s="34" t="s">
        <v>19</v>
      </c>
      <c r="M10" s="34" t="s">
        <v>12</v>
      </c>
    </row>
    <row r="11" spans="1:20" s="31" customFormat="1" ht="14.1" customHeight="1">
      <c r="A11" s="27">
        <v>43071</v>
      </c>
      <c r="B11" s="27">
        <v>43071</v>
      </c>
      <c r="C11" s="28"/>
      <c r="D11" s="28"/>
      <c r="E11" s="28"/>
      <c r="F11" s="29">
        <v>0</v>
      </c>
      <c r="G11" s="29">
        <v>20</v>
      </c>
      <c r="H11" s="29">
        <f t="shared" si="0"/>
        <v>2</v>
      </c>
      <c r="I11" s="30">
        <f>IF(A11=" "," ",VLOOKUP($G$2,$S$1:$T$6,2,FALSE))</f>
        <v>80</v>
      </c>
      <c r="J11" s="30">
        <f t="shared" si="1"/>
        <v>160</v>
      </c>
      <c r="K11" s="13"/>
      <c r="L11" s="35" t="s">
        <v>20</v>
      </c>
      <c r="M11" s="35">
        <v>1</v>
      </c>
    </row>
    <row r="12" spans="1:20" s="31" customFormat="1" ht="14.1" customHeight="1">
      <c r="A12" s="27"/>
      <c r="B12" s="27"/>
      <c r="C12" s="28"/>
      <c r="D12" s="28"/>
      <c r="E12" s="28"/>
      <c r="F12" s="29"/>
      <c r="G12" s="29"/>
      <c r="H12" s="29">
        <f t="shared" si="0"/>
        <v>0</v>
      </c>
      <c r="I12" s="30"/>
      <c r="J12" s="30">
        <f t="shared" si="1"/>
        <v>0</v>
      </c>
      <c r="K12" s="13"/>
      <c r="L12" s="35" t="s">
        <v>21</v>
      </c>
      <c r="M12" s="35">
        <v>1</v>
      </c>
      <c r="N12" s="41"/>
      <c r="O12" s="41"/>
    </row>
    <row r="13" spans="1:20" s="32" customFormat="1" ht="14.1" customHeight="1">
      <c r="A13" s="27"/>
      <c r="B13" s="27"/>
      <c r="C13" s="28"/>
      <c r="D13" s="28"/>
      <c r="E13" s="28"/>
      <c r="F13" s="29"/>
      <c r="G13" s="29"/>
      <c r="H13" s="29">
        <f t="shared" si="0"/>
        <v>0</v>
      </c>
      <c r="I13" s="30"/>
      <c r="J13" s="30">
        <f t="shared" si="1"/>
        <v>0</v>
      </c>
      <c r="L13" s="35" t="s">
        <v>22</v>
      </c>
      <c r="M13" s="35">
        <v>1</v>
      </c>
      <c r="N13" s="41"/>
      <c r="O13" s="41"/>
    </row>
    <row r="14" spans="1:20" s="32" customFormat="1" ht="14.1" customHeight="1">
      <c r="A14" s="27"/>
      <c r="B14" s="27"/>
      <c r="C14" s="28" t="str">
        <f t="shared" ref="C14:C31" si="2">IF(D14=" "," ","Larache")</f>
        <v xml:space="preserve"> </v>
      </c>
      <c r="D14" s="28" t="str">
        <f>IF(AND(ISBLANK([1]model!K8))," ",[1]model!K8)</f>
        <v xml:space="preserve"> </v>
      </c>
      <c r="E14" s="28" t="str">
        <f t="shared" ref="E14:E31" si="3">IF(D14=" "," ","Larache")</f>
        <v xml:space="preserve"> </v>
      </c>
      <c r="F14" s="29"/>
      <c r="G14" s="29"/>
      <c r="H14" s="29">
        <f t="shared" si="0"/>
        <v>0</v>
      </c>
      <c r="I14" s="30"/>
      <c r="J14" s="30">
        <f t="shared" si="1"/>
        <v>0</v>
      </c>
      <c r="L14" s="41"/>
      <c r="M14" s="41"/>
      <c r="N14" s="41"/>
      <c r="O14" s="41"/>
    </row>
    <row r="15" spans="1:20" s="32" customFormat="1" ht="14.1" customHeight="1">
      <c r="A15" s="27"/>
      <c r="B15" s="27"/>
      <c r="C15" s="28" t="str">
        <f t="shared" si="2"/>
        <v xml:space="preserve"> </v>
      </c>
      <c r="D15" s="28" t="str">
        <f>IF(AND(ISBLANK([1]model!K9))," ",[1]model!K9)</f>
        <v xml:space="preserve"> </v>
      </c>
      <c r="E15" s="28" t="str">
        <f t="shared" si="3"/>
        <v xml:space="preserve"> </v>
      </c>
      <c r="F15" s="29"/>
      <c r="G15" s="29"/>
      <c r="H15" s="29">
        <f t="shared" si="0"/>
        <v>0</v>
      </c>
      <c r="I15" s="30"/>
      <c r="J15" s="30">
        <f t="shared" si="1"/>
        <v>0</v>
      </c>
      <c r="L15" s="42" t="s">
        <v>25</v>
      </c>
      <c r="M15" s="41"/>
      <c r="N15" s="41"/>
      <c r="O15" s="41"/>
    </row>
    <row r="16" spans="1:20" s="32" customFormat="1" ht="14.1" customHeight="1">
      <c r="A16" s="27"/>
      <c r="B16" s="27"/>
      <c r="C16" s="28" t="str">
        <f t="shared" si="2"/>
        <v xml:space="preserve"> </v>
      </c>
      <c r="D16" s="28" t="str">
        <f>IF(AND(ISBLANK([1]model!K10))," ",[1]model!K10)</f>
        <v xml:space="preserve"> </v>
      </c>
      <c r="E16" s="28" t="str">
        <f t="shared" si="3"/>
        <v xml:space="preserve"> </v>
      </c>
      <c r="F16" s="29"/>
      <c r="G16" s="29"/>
      <c r="H16" s="29">
        <f t="shared" si="0"/>
        <v>0</v>
      </c>
      <c r="I16" s="30"/>
      <c r="J16" s="30">
        <f t="shared" si="1"/>
        <v>0</v>
      </c>
      <c r="L16" s="41"/>
      <c r="M16" s="41"/>
      <c r="N16" s="41"/>
      <c r="O16" s="41"/>
    </row>
    <row r="17" spans="1:15" s="32" customFormat="1" ht="14.1" customHeight="1">
      <c r="A17" s="27"/>
      <c r="B17" s="27"/>
      <c r="C17" s="28" t="str">
        <f t="shared" si="2"/>
        <v xml:space="preserve"> </v>
      </c>
      <c r="D17" s="28" t="str">
        <f>IF(AND(ISBLANK([1]model!K11))," ",[1]model!K11)</f>
        <v xml:space="preserve"> </v>
      </c>
      <c r="E17" s="28" t="str">
        <f t="shared" si="3"/>
        <v xml:space="preserve"> </v>
      </c>
      <c r="F17" s="29"/>
      <c r="G17" s="29"/>
      <c r="H17" s="29">
        <f t="shared" si="0"/>
        <v>0</v>
      </c>
      <c r="I17" s="30"/>
      <c r="J17" s="30">
        <f t="shared" si="1"/>
        <v>0</v>
      </c>
      <c r="L17" s="33"/>
      <c r="O17" s="33"/>
    </row>
    <row r="18" spans="1:15" s="32" customFormat="1" ht="14.1" customHeight="1">
      <c r="A18" s="27"/>
      <c r="B18" s="27"/>
      <c r="C18" s="28" t="str">
        <f t="shared" si="2"/>
        <v xml:space="preserve"> </v>
      </c>
      <c r="D18" s="28" t="str">
        <f>IF(AND(ISBLANK([1]model!K12))," ",[1]model!K12)</f>
        <v xml:space="preserve"> </v>
      </c>
      <c r="E18" s="28" t="str">
        <f t="shared" si="3"/>
        <v xml:space="preserve"> </v>
      </c>
      <c r="F18" s="29"/>
      <c r="G18" s="29"/>
      <c r="H18" s="29">
        <f t="shared" si="0"/>
        <v>0</v>
      </c>
      <c r="I18" s="30"/>
      <c r="J18" s="30">
        <f t="shared" si="1"/>
        <v>0</v>
      </c>
      <c r="L18" s="33"/>
      <c r="O18" s="33"/>
    </row>
    <row r="19" spans="1:15" s="32" customFormat="1" ht="14.1" customHeight="1">
      <c r="A19" s="27"/>
      <c r="B19" s="27"/>
      <c r="C19" s="28" t="str">
        <f t="shared" si="2"/>
        <v xml:space="preserve"> </v>
      </c>
      <c r="D19" s="28" t="str">
        <f>IF(AND(ISBLANK([1]model!K13))," ",[1]model!K13)</f>
        <v xml:space="preserve"> </v>
      </c>
      <c r="E19" s="28" t="str">
        <f t="shared" si="3"/>
        <v xml:space="preserve"> </v>
      </c>
      <c r="F19" s="29"/>
      <c r="G19" s="29"/>
      <c r="H19" s="29">
        <f t="shared" si="0"/>
        <v>0</v>
      </c>
      <c r="I19" s="30"/>
      <c r="J19" s="30">
        <f t="shared" si="1"/>
        <v>0</v>
      </c>
      <c r="L19" s="33"/>
      <c r="O19" s="33"/>
    </row>
    <row r="20" spans="1:15" s="32" customFormat="1" ht="14.1" customHeight="1">
      <c r="A20" s="27"/>
      <c r="B20" s="27"/>
      <c r="C20" s="28" t="str">
        <f t="shared" si="2"/>
        <v xml:space="preserve"> </v>
      </c>
      <c r="D20" s="28" t="str">
        <f>IF(AND(ISBLANK([1]model!K14))," ",[1]model!K14)</f>
        <v xml:space="preserve"> </v>
      </c>
      <c r="E20" s="28" t="str">
        <f t="shared" si="3"/>
        <v xml:space="preserve"> </v>
      </c>
      <c r="F20" s="29"/>
      <c r="G20" s="29"/>
      <c r="H20" s="29">
        <f t="shared" si="0"/>
        <v>0</v>
      </c>
      <c r="I20" s="30"/>
      <c r="J20" s="30">
        <f t="shared" si="1"/>
        <v>0</v>
      </c>
      <c r="L20" s="33"/>
      <c r="O20" s="33"/>
    </row>
    <row r="21" spans="1:15" s="32" customFormat="1" ht="14.1" customHeight="1">
      <c r="A21" s="27"/>
      <c r="B21" s="27"/>
      <c r="C21" s="28" t="str">
        <f t="shared" si="2"/>
        <v xml:space="preserve"> </v>
      </c>
      <c r="D21" s="28" t="str">
        <f>IF(AND(ISBLANK([1]model!K15))," ",[1]model!K15)</f>
        <v xml:space="preserve"> </v>
      </c>
      <c r="E21" s="28" t="str">
        <f t="shared" si="3"/>
        <v xml:space="preserve"> </v>
      </c>
      <c r="F21" s="29"/>
      <c r="G21" s="29"/>
      <c r="H21" s="29">
        <f t="shared" si="0"/>
        <v>0</v>
      </c>
      <c r="I21" s="30"/>
      <c r="J21" s="30">
        <f t="shared" si="1"/>
        <v>0</v>
      </c>
      <c r="L21" s="33"/>
      <c r="M21" s="34"/>
      <c r="N21" s="34"/>
      <c r="O21" s="33"/>
    </row>
    <row r="22" spans="1:15" s="32" customFormat="1" ht="14.1" customHeight="1">
      <c r="A22" s="27"/>
      <c r="B22" s="27"/>
      <c r="C22" s="28" t="str">
        <f t="shared" si="2"/>
        <v xml:space="preserve"> </v>
      </c>
      <c r="D22" s="28" t="str">
        <f>IF(AND(ISBLANK([1]model!K16))," ",[1]model!K16)</f>
        <v xml:space="preserve"> </v>
      </c>
      <c r="E22" s="28" t="str">
        <f t="shared" si="3"/>
        <v xml:space="preserve"> </v>
      </c>
      <c r="F22" s="29"/>
      <c r="G22" s="29"/>
      <c r="H22" s="29">
        <f t="shared" si="0"/>
        <v>0</v>
      </c>
      <c r="I22" s="30"/>
      <c r="J22" s="30">
        <f t="shared" si="1"/>
        <v>0</v>
      </c>
      <c r="L22" s="33"/>
      <c r="M22" s="33"/>
      <c r="N22" s="33"/>
      <c r="O22" s="33"/>
    </row>
    <row r="23" spans="1:15" s="32" customFormat="1" ht="14.1" customHeight="1">
      <c r="A23" s="27"/>
      <c r="B23" s="27"/>
      <c r="C23" s="28" t="str">
        <f t="shared" si="2"/>
        <v xml:space="preserve"> </v>
      </c>
      <c r="D23" s="28" t="str">
        <f>IF(AND(ISBLANK([1]model!K17))," ",[1]model!K17)</f>
        <v xml:space="preserve"> </v>
      </c>
      <c r="E23" s="28" t="str">
        <f t="shared" si="3"/>
        <v xml:space="preserve"> </v>
      </c>
      <c r="F23" s="29"/>
      <c r="G23" s="29"/>
      <c r="H23" s="29">
        <f t="shared" si="0"/>
        <v>0</v>
      </c>
      <c r="I23" s="30"/>
      <c r="J23" s="30">
        <f t="shared" si="1"/>
        <v>0</v>
      </c>
      <c r="L23" s="33"/>
      <c r="M23" s="33"/>
      <c r="N23" s="33"/>
      <c r="O23" s="33"/>
    </row>
    <row r="24" spans="1:15" s="32" customFormat="1" ht="14.1" customHeight="1">
      <c r="A24" s="27"/>
      <c r="B24" s="27"/>
      <c r="C24" s="28" t="str">
        <f t="shared" si="2"/>
        <v xml:space="preserve"> </v>
      </c>
      <c r="D24" s="28" t="str">
        <f>IF(AND(ISBLANK([1]model!K18))," ",[1]model!K18)</f>
        <v xml:space="preserve"> </v>
      </c>
      <c r="E24" s="28" t="str">
        <f t="shared" si="3"/>
        <v xml:space="preserve"> </v>
      </c>
      <c r="F24" s="29"/>
      <c r="G24" s="29"/>
      <c r="H24" s="29">
        <f t="shared" si="0"/>
        <v>0</v>
      </c>
      <c r="I24" s="30"/>
      <c r="J24" s="30">
        <f t="shared" si="1"/>
        <v>0</v>
      </c>
      <c r="L24" s="33"/>
      <c r="M24" s="33"/>
      <c r="N24" s="33"/>
      <c r="O24" s="33"/>
    </row>
    <row r="25" spans="1:15" s="32" customFormat="1" ht="14.1" customHeight="1">
      <c r="A25" s="27"/>
      <c r="B25" s="27"/>
      <c r="C25" s="28" t="str">
        <f t="shared" si="2"/>
        <v xml:space="preserve"> </v>
      </c>
      <c r="D25" s="28" t="str">
        <f>IF(AND(ISBLANK([1]model!K19))," ",[1]model!K19)</f>
        <v xml:space="preserve"> </v>
      </c>
      <c r="E25" s="28" t="str">
        <f t="shared" si="3"/>
        <v xml:space="preserve"> </v>
      </c>
      <c r="F25" s="29"/>
      <c r="G25" s="29"/>
      <c r="H25" s="29">
        <f t="shared" si="0"/>
        <v>0</v>
      </c>
      <c r="I25" s="30"/>
      <c r="J25" s="30">
        <f t="shared" si="1"/>
        <v>0</v>
      </c>
      <c r="L25" s="33"/>
      <c r="M25" s="33"/>
      <c r="N25" s="33"/>
      <c r="O25" s="33"/>
    </row>
    <row r="26" spans="1:15" s="32" customFormat="1" ht="14.1" customHeight="1">
      <c r="A26" s="27"/>
      <c r="B26" s="27"/>
      <c r="C26" s="28" t="str">
        <f t="shared" si="2"/>
        <v xml:space="preserve"> </v>
      </c>
      <c r="D26" s="28" t="str">
        <f>IF(AND(ISBLANK([1]model!K20))," ",[1]model!K20)</f>
        <v xml:space="preserve"> </v>
      </c>
      <c r="E26" s="28" t="str">
        <f t="shared" si="3"/>
        <v xml:space="preserve"> </v>
      </c>
      <c r="F26" s="29"/>
      <c r="G26" s="29"/>
      <c r="H26" s="29">
        <f t="shared" si="0"/>
        <v>0</v>
      </c>
      <c r="I26" s="30"/>
      <c r="J26" s="30">
        <f t="shared" si="1"/>
        <v>0</v>
      </c>
      <c r="L26" s="33"/>
      <c r="M26" s="33"/>
      <c r="N26" s="33"/>
      <c r="O26" s="33"/>
    </row>
    <row r="27" spans="1:15" s="32" customFormat="1" ht="14.1" customHeight="1">
      <c r="A27" s="27"/>
      <c r="B27" s="27"/>
      <c r="C27" s="28" t="str">
        <f t="shared" si="2"/>
        <v xml:space="preserve"> </v>
      </c>
      <c r="D27" s="28" t="str">
        <f>IF(AND(ISBLANK([1]model!K21))," ",[1]model!K21)</f>
        <v xml:space="preserve"> </v>
      </c>
      <c r="E27" s="28" t="str">
        <f t="shared" si="3"/>
        <v xml:space="preserve"> </v>
      </c>
      <c r="F27" s="29"/>
      <c r="G27" s="29"/>
      <c r="H27" s="29">
        <f t="shared" si="0"/>
        <v>0</v>
      </c>
      <c r="I27" s="30"/>
      <c r="J27" s="30">
        <f t="shared" si="1"/>
        <v>0</v>
      </c>
    </row>
    <row r="28" spans="1:15" s="32" customFormat="1" ht="14.1" customHeight="1">
      <c r="A28" s="27"/>
      <c r="B28" s="27"/>
      <c r="C28" s="28" t="str">
        <f t="shared" si="2"/>
        <v xml:space="preserve"> </v>
      </c>
      <c r="D28" s="28" t="str">
        <f>IF(AND(ISBLANK([1]model!K22))," ",[1]model!K22)</f>
        <v xml:space="preserve"> </v>
      </c>
      <c r="E28" s="28" t="str">
        <f t="shared" si="3"/>
        <v xml:space="preserve"> </v>
      </c>
      <c r="F28" s="29"/>
      <c r="G28" s="29"/>
      <c r="H28" s="29">
        <f t="shared" si="0"/>
        <v>0</v>
      </c>
      <c r="I28" s="30"/>
      <c r="J28" s="30">
        <f t="shared" si="1"/>
        <v>0</v>
      </c>
    </row>
    <row r="29" spans="1:15" s="32" customFormat="1" ht="14.1" customHeight="1">
      <c r="A29" s="27"/>
      <c r="B29" s="27"/>
      <c r="C29" s="28" t="str">
        <f t="shared" si="2"/>
        <v xml:space="preserve"> </v>
      </c>
      <c r="D29" s="28" t="str">
        <f>IF(AND(ISBLANK([1]model!K23))," ",[1]model!K23)</f>
        <v xml:space="preserve"> </v>
      </c>
      <c r="E29" s="28" t="str">
        <f t="shared" si="3"/>
        <v xml:space="preserve"> </v>
      </c>
      <c r="F29" s="29"/>
      <c r="G29" s="29"/>
      <c r="H29" s="29">
        <f t="shared" si="0"/>
        <v>0</v>
      </c>
      <c r="I29" s="30"/>
      <c r="J29" s="30">
        <f t="shared" si="1"/>
        <v>0</v>
      </c>
    </row>
    <row r="30" spans="1:15" s="32" customFormat="1" ht="14.1" customHeight="1">
      <c r="A30" s="27"/>
      <c r="B30" s="27"/>
      <c r="C30" s="28" t="str">
        <f t="shared" si="2"/>
        <v xml:space="preserve"> </v>
      </c>
      <c r="D30" s="28" t="str">
        <f>IF(AND(ISBLANK([1]model!K24))," ",[1]model!K24)</f>
        <v xml:space="preserve"> </v>
      </c>
      <c r="E30" s="28" t="str">
        <f t="shared" si="3"/>
        <v xml:space="preserve"> </v>
      </c>
      <c r="F30" s="29"/>
      <c r="G30" s="29"/>
      <c r="H30" s="29">
        <f t="shared" si="0"/>
        <v>0</v>
      </c>
      <c r="I30" s="30"/>
      <c r="J30" s="30">
        <f t="shared" si="1"/>
        <v>0</v>
      </c>
    </row>
    <row r="31" spans="1:15" s="32" customFormat="1" ht="14.25" customHeight="1">
      <c r="A31" s="27"/>
      <c r="B31" s="27"/>
      <c r="C31" s="28" t="str">
        <f t="shared" si="2"/>
        <v xml:space="preserve"> </v>
      </c>
      <c r="D31" s="28" t="str">
        <f>IF(AND(ISBLANK([1]model!K25))," ",[1]model!K25)</f>
        <v xml:space="preserve"> </v>
      </c>
      <c r="E31" s="28" t="str">
        <f t="shared" si="3"/>
        <v xml:space="preserve"> </v>
      </c>
      <c r="F31" s="29"/>
      <c r="G31" s="29"/>
      <c r="H31" s="29">
        <f t="shared" si="0"/>
        <v>0</v>
      </c>
      <c r="I31" s="30"/>
      <c r="J31" s="30">
        <f t="shared" si="1"/>
        <v>0</v>
      </c>
    </row>
    <row r="32" spans="1:15" s="32" customFormat="1">
      <c r="A32" s="46" t="s">
        <v>23</v>
      </c>
      <c r="B32" s="47"/>
      <c r="C32" s="47"/>
      <c r="D32" s="47"/>
      <c r="E32" s="47"/>
      <c r="F32" s="47"/>
      <c r="G32" s="48"/>
      <c r="H32" s="36">
        <f>SUM(H7:H31)</f>
        <v>32</v>
      </c>
      <c r="I32" s="37"/>
      <c r="J32" s="36">
        <f>SUM(J7:J31)</f>
        <v>2560</v>
      </c>
    </row>
    <row r="33" spans="10:10" ht="14.25" customHeight="1">
      <c r="J33" s="40"/>
    </row>
    <row r="34" spans="10:10" ht="12.75" customHeight="1"/>
    <row r="39" spans="10:10" ht="19.149999999999999" customHeight="1"/>
  </sheetData>
  <mergeCells count="8">
    <mergeCell ref="J5:J6"/>
    <mergeCell ref="A6:B6"/>
    <mergeCell ref="A32:G32"/>
    <mergeCell ref="B4:C4"/>
    <mergeCell ref="E4:G4"/>
    <mergeCell ref="A5:B5"/>
    <mergeCell ref="C5:E6"/>
    <mergeCell ref="F5:G5"/>
  </mergeCells>
  <dataValidations count="2">
    <dataValidation type="list" allowBlank="1" showInputMessage="1" showErrorMessage="1" sqref="B3">
      <formula1>SOM</formula1>
    </dataValidation>
    <dataValidation type="list" allowBlank="1" showInputMessage="1" showErrorMessage="1" errorTitle="Choisir l'heure exacte" error="Choisir l'heure exacte" promptTitle="saisi l'heure" prompt="saisi l'heure" sqref="F12:G31">
      <formula1>"00,01,02,03,04,05,06,07,08,09,10,11,12,13,14,15,16,17,18,19,20,21,22,23,"</formula1>
    </dataValidation>
  </dataValidations>
  <pageMargins left="3.937007874015748E-2" right="2.8248587570621469E-2" top="7.9449152542372878E-2" bottom="2.8248587570621469E-2" header="0.31496062992125984" footer="0.7086614173228347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Etat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</dc:creator>
  <cp:lastModifiedBy>CHRISTIAN</cp:lastModifiedBy>
  <dcterms:created xsi:type="dcterms:W3CDTF">2017-11-22T13:38:02Z</dcterms:created>
  <dcterms:modified xsi:type="dcterms:W3CDTF">2017-11-24T17:14:25Z</dcterms:modified>
</cp:coreProperties>
</file>