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èle\Documents\PAPA\santé\tension artérielle\"/>
    </mc:Choice>
  </mc:AlternateContent>
  <bookViews>
    <workbookView xWindow="0" yWindow="0" windowWidth="16000" windowHeight="5150" tabRatio="324"/>
  </bookViews>
  <sheets>
    <sheet name="détails" sheetId="2" r:id="rId1"/>
    <sheet name="fiche" sheetId="3" r:id="rId2"/>
    <sheet name="relevé" sheetId="4" r:id="rId3"/>
  </sheets>
  <definedNames>
    <definedName name="_xlnm._FilterDatabase" localSheetId="0" hidden="1">détails!$A$3:$I$25</definedName>
    <definedName name="_xlnm.Print_Area" localSheetId="0">détails!$A$1:$O$46</definedName>
  </definedNames>
  <calcPr calcId="162913"/>
</workbook>
</file>

<file path=xl/calcChain.xml><?xml version="1.0" encoding="utf-8"?>
<calcChain xmlns="http://schemas.openxmlformats.org/spreadsheetml/2006/main">
  <c r="Q3" i="2" l="1"/>
  <c r="Q5" i="2"/>
  <c r="T11" i="2" l="1"/>
  <c r="T10" i="2"/>
  <c r="T8" i="2"/>
  <c r="T7" i="2"/>
  <c r="T6" i="2"/>
  <c r="T5" i="2"/>
  <c r="T9" i="2" l="1"/>
  <c r="K5" i="2" l="1"/>
  <c r="R5" i="2" s="1"/>
  <c r="L5" i="2"/>
  <c r="S5" i="2" s="1"/>
  <c r="N5" i="2"/>
  <c r="O5" i="2"/>
  <c r="A7" i="2"/>
  <c r="K8" i="2"/>
  <c r="R6" i="2" s="1"/>
  <c r="L8" i="2"/>
  <c r="S6" i="2" s="1"/>
  <c r="N8" i="2"/>
  <c r="O8" i="2"/>
  <c r="A9" i="2"/>
  <c r="K11" i="2"/>
  <c r="R7" i="2" s="1"/>
  <c r="L11" i="2"/>
  <c r="S7" i="2" s="1"/>
  <c r="N11" i="2"/>
  <c r="O11" i="2"/>
  <c r="K14" i="2"/>
  <c r="R8" i="2" s="1"/>
  <c r="L14" i="2"/>
  <c r="S8" i="2" s="1"/>
  <c r="N14" i="2"/>
  <c r="O14" i="2"/>
  <c r="K17" i="2"/>
  <c r="R9" i="2" s="1"/>
  <c r="L17" i="2"/>
  <c r="S9" i="2" s="1"/>
  <c r="N17" i="2"/>
  <c r="O17" i="2"/>
  <c r="K20" i="2"/>
  <c r="R10" i="2" s="1"/>
  <c r="L20" i="2"/>
  <c r="S10" i="2" s="1"/>
  <c r="N20" i="2"/>
  <c r="O20" i="2"/>
  <c r="K23" i="2"/>
  <c r="R11" i="2" s="1"/>
  <c r="N23" i="2"/>
  <c r="O23" i="2"/>
  <c r="L25" i="2"/>
  <c r="S11" i="2" s="1"/>
  <c r="O26" i="2"/>
  <c r="A10" i="2" l="1"/>
  <c r="A11" i="2" s="1"/>
  <c r="A12" i="2" s="1"/>
  <c r="Q6" i="2"/>
  <c r="A8" i="2"/>
  <c r="Q4" i="2"/>
  <c r="K24" i="4"/>
  <c r="I24" i="4"/>
  <c r="A13" i="2" l="1"/>
  <c r="A14" i="2" s="1"/>
  <c r="A15" i="2" s="1"/>
  <c r="Q7" i="2"/>
  <c r="D25" i="4"/>
  <c r="C25" i="4"/>
  <c r="K19" i="4"/>
  <c r="K20" i="4"/>
  <c r="K18" i="4"/>
  <c r="K15" i="4"/>
  <c r="K16" i="4"/>
  <c r="K14" i="4"/>
  <c r="I19" i="4"/>
  <c r="I20" i="4"/>
  <c r="I18" i="4"/>
  <c r="I15" i="4"/>
  <c r="I16" i="4"/>
  <c r="I14" i="4"/>
  <c r="G19" i="4"/>
  <c r="G20" i="4"/>
  <c r="G18" i="4"/>
  <c r="G15" i="4"/>
  <c r="G16" i="4"/>
  <c r="G14" i="4"/>
  <c r="F19" i="4"/>
  <c r="F20" i="4"/>
  <c r="F18" i="4"/>
  <c r="F15" i="4"/>
  <c r="F16" i="4"/>
  <c r="F14" i="4"/>
  <c r="C19" i="4"/>
  <c r="C20" i="4"/>
  <c r="C18" i="4"/>
  <c r="C15" i="4"/>
  <c r="C16" i="4"/>
  <c r="C14" i="4"/>
  <c r="A16" i="2" l="1"/>
  <c r="A17" i="2" s="1"/>
  <c r="A18" i="2" s="1"/>
  <c r="Q8" i="2"/>
  <c r="D20" i="4"/>
  <c r="D19" i="4"/>
  <c r="D18" i="4"/>
  <c r="A19" i="2" l="1"/>
  <c r="A20" i="2" s="1"/>
  <c r="A21" i="2" s="1"/>
  <c r="Q9" i="2"/>
  <c r="D15" i="4"/>
  <c r="D16" i="4"/>
  <c r="D14" i="4"/>
  <c r="A22" i="2" l="1"/>
  <c r="A23" i="2" s="1"/>
  <c r="Q10" i="2"/>
  <c r="A5" i="3"/>
  <c r="A6" i="3" s="1"/>
  <c r="A24" i="2" l="1"/>
  <c r="Q11" i="2" s="1"/>
  <c r="A25" i="2"/>
  <c r="A7" i="3"/>
  <c r="A8" i="3" s="1"/>
  <c r="A9" i="3" s="1"/>
  <c r="A10" i="3" l="1"/>
  <c r="A11" i="3" s="1"/>
  <c r="A12" i="3" s="1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l="1"/>
  <c r="A29" i="3" s="1"/>
  <c r="A30" i="3" s="1"/>
  <c r="A31" i="3" l="1"/>
  <c r="A32" i="3" s="1"/>
  <c r="A33" i="3" s="1"/>
  <c r="A34" i="3" l="1"/>
  <c r="A35" i="3" s="1"/>
  <c r="A36" i="3" s="1"/>
  <c r="A37" i="3" l="1"/>
  <c r="A38" i="3" s="1"/>
  <c r="A39" i="3" s="1"/>
  <c r="A40" i="3" l="1"/>
  <c r="A41" i="3" s="1"/>
  <c r="A42" i="3" s="1"/>
  <c r="A43" i="3" l="1"/>
  <c r="A44" i="3" s="1"/>
  <c r="A45" i="3" s="1"/>
  <c r="A46" i="3" l="1"/>
  <c r="A47" i="3" s="1"/>
  <c r="A48" i="3" s="1"/>
  <c r="A49" i="3" l="1"/>
  <c r="A50" i="3" s="1"/>
  <c r="A51" i="3" s="1"/>
  <c r="A52" i="3" l="1"/>
  <c r="A53" i="3" s="1"/>
  <c r="A54" i="3" s="1"/>
  <c r="A55" i="3" l="1"/>
  <c r="A56" i="3" s="1"/>
  <c r="A57" i="3" s="1"/>
  <c r="A58" i="3" l="1"/>
  <c r="A59" i="3" s="1"/>
  <c r="A60" i="3" s="1"/>
  <c r="A61" i="3" l="1"/>
  <c r="A62" i="3" s="1"/>
  <c r="A63" i="3" s="1"/>
  <c r="A64" i="3" l="1"/>
  <c r="A65" i="3" s="1"/>
  <c r="A66" i="3" s="1"/>
  <c r="A67" i="3" l="1"/>
  <c r="A68" i="3" s="1"/>
  <c r="A69" i="3" s="1"/>
  <c r="A70" i="3" s="1"/>
  <c r="A71" i="3" s="1"/>
  <c r="A72" i="3" s="1"/>
  <c r="A73" i="3" l="1"/>
  <c r="A74" i="3" s="1"/>
  <c r="A75" i="3" s="1"/>
  <c r="A76" i="3" l="1"/>
  <c r="A77" i="3" s="1"/>
  <c r="A78" i="3" s="1"/>
  <c r="A79" i="3" l="1"/>
  <c r="A80" i="3" s="1"/>
  <c r="A81" i="3" s="1"/>
  <c r="A82" i="3" l="1"/>
  <c r="A83" i="3" s="1"/>
  <c r="A84" i="3" s="1"/>
  <c r="A85" i="3" l="1"/>
  <c r="A86" i="3" s="1"/>
  <c r="A87" i="3" s="1"/>
  <c r="A88" i="3" l="1"/>
  <c r="A89" i="3" s="1"/>
  <c r="A90" i="3" s="1"/>
  <c r="A91" i="3" l="1"/>
  <c r="A92" i="3" s="1"/>
  <c r="A93" i="3" s="1"/>
  <c r="A94" i="3" l="1"/>
  <c r="A95" i="3" s="1"/>
</calcChain>
</file>

<file path=xl/comments1.xml><?xml version="1.0" encoding="utf-8"?>
<comments xmlns="http://schemas.openxmlformats.org/spreadsheetml/2006/main">
  <authors>
    <author>Michèle</author>
  </authors>
  <commentList>
    <comment ref="K1" authorId="0" shapeId="0">
      <text>
        <r>
          <rPr>
            <b/>
            <sz val="9"/>
            <color indexed="81"/>
            <rFont val="Tahoma"/>
            <family val="2"/>
          </rPr>
          <t>Michèle:</t>
        </r>
        <r>
          <rPr>
            <sz val="9"/>
            <color indexed="81"/>
            <rFont val="Tahoma"/>
            <family val="2"/>
          </rPr>
          <t xml:space="preserve">
pour filtrer : cliquer sur la flèche dans l'en-tête de la colonne à filtrer</t>
        </r>
      </text>
    </comment>
  </commentList>
</comments>
</file>

<file path=xl/sharedStrings.xml><?xml version="1.0" encoding="utf-8"?>
<sst xmlns="http://schemas.openxmlformats.org/spreadsheetml/2006/main" count="83" uniqueCount="48">
  <si>
    <t>Date</t>
  </si>
  <si>
    <t>heure</t>
  </si>
  <si>
    <t xml:space="preserve">bras droit </t>
  </si>
  <si>
    <t>battements</t>
  </si>
  <si>
    <t>maxi</t>
  </si>
  <si>
    <t>mini</t>
  </si>
  <si>
    <t>du cœur</t>
  </si>
  <si>
    <t>matin</t>
  </si>
  <si>
    <t>soir</t>
  </si>
  <si>
    <t>MATIN</t>
  </si>
  <si>
    <t>SOIR</t>
  </si>
  <si>
    <t>bras droit</t>
  </si>
  <si>
    <t>MOYENNE</t>
  </si>
  <si>
    <t>JOUR 1</t>
  </si>
  <si>
    <t>MAXI</t>
  </si>
  <si>
    <t>MINI</t>
  </si>
  <si>
    <t>JOUR 2</t>
  </si>
  <si>
    <t>JOUR 3</t>
  </si>
  <si>
    <t>TENSION ARTERIELLE</t>
  </si>
  <si>
    <t>RELEVE D'AUTOMESURE</t>
  </si>
  <si>
    <t>Réalisez le relevé d'automesure</t>
  </si>
  <si>
    <t xml:space="preserve"> - après 5 mn de position assise</t>
  </si>
  <si>
    <t xml:space="preserve"> - avec 3 mesures de suite mais avec un intervalle</t>
  </si>
  <si>
    <t xml:space="preserve">    de 2 minutes entre chaque mesure</t>
  </si>
  <si>
    <t xml:space="preserve"> - le matin au début du petit déjeuner</t>
  </si>
  <si>
    <t xml:space="preserve"> - le soir avant le coucher</t>
  </si>
  <si>
    <t>Inscrire tous les chiffres qui apparaissent sur l'écran du tensiomètre</t>
  </si>
  <si>
    <t>pour la pression systolique et diastolique</t>
  </si>
  <si>
    <t>Systolique : pression systolique = pression maximum</t>
  </si>
  <si>
    <t>Diastolique : pression diastolique = pression minimum</t>
  </si>
  <si>
    <t>Matin</t>
  </si>
  <si>
    <t>SYSTOLIQUE</t>
  </si>
  <si>
    <t>DIASTOLIQUE</t>
  </si>
  <si>
    <t xml:space="preserve"> Mesure 1</t>
  </si>
  <si>
    <t xml:space="preserve"> Mesure 2</t>
  </si>
  <si>
    <t xml:space="preserve"> Mesure 3</t>
  </si>
  <si>
    <t>Soir</t>
  </si>
  <si>
    <t xml:space="preserve">MOYENNE </t>
  </si>
  <si>
    <t>Traitement :</t>
  </si>
  <si>
    <t>au</t>
  </si>
  <si>
    <t>Période du relevé du :</t>
  </si>
  <si>
    <t>DELAVIGNE</t>
  </si>
  <si>
    <t>Serge</t>
  </si>
  <si>
    <t>MOYENNES - MAXI</t>
  </si>
  <si>
    <t>MOYENNES/JOUR</t>
  </si>
  <si>
    <t>cœur</t>
  </si>
  <si>
    <t>MOYENNE/JOUR</t>
  </si>
  <si>
    <t>(tableau pour graphique)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</si>
</sst>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d/mm/yy;@"/>
    <numFmt numFmtId="165" formatCode="hh&quot; h  &quot;mm"/>
    <numFmt numFmtId="166" formatCode="ddd\ dd/mm/yy;@"/>
    <numFmt numFmtId="167" formatCode="yyyy"/>
    <numFmt numFmtId="168" formatCode="mmmm"/>
    <numFmt numFmtId="169" formatCode="000.00&quot;  &quot;"/>
    <numFmt numFmtId="170" formatCode="ddd\ dd&quot;  &quot;"/>
  </numFmts>
  <fonts count="17" x14ac:knownFonts="1">
    <font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22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8"/>
      <color theme="10"/>
      <name val="Arial"/>
      <family val="2"/>
    </font>
    <font>
      <i/>
      <sz val="11"/>
      <color theme="1"/>
      <name val="Arial"/>
      <family val="2"/>
    </font>
    <font>
      <sz val="26"/>
      <color theme="7" tint="-0.499984740745262"/>
      <name val="Gecko Regular Caps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2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0" fillId="0" borderId="11" xfId="0" applyBorder="1"/>
    <xf numFmtId="2" fontId="0" fillId="0" borderId="12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165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0" fontId="0" fillId="0" borderId="2" xfId="0" applyBorder="1"/>
    <xf numFmtId="165" fontId="0" fillId="0" borderId="3" xfId="0" applyNumberFormat="1" applyBorder="1"/>
    <xf numFmtId="0" fontId="0" fillId="0" borderId="9" xfId="0" applyBorder="1"/>
    <xf numFmtId="165" fontId="0" fillId="0" borderId="0" xfId="0" applyNumberFormat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0" fontId="0" fillId="0" borderId="10" xfId="0" applyBorder="1" applyAlignment="1">
      <alignment horizontal="center"/>
    </xf>
    <xf numFmtId="2" fontId="0" fillId="0" borderId="0" xfId="0" applyNumberFormat="1"/>
    <xf numFmtId="0" fontId="0" fillId="0" borderId="20" xfId="0" applyBorder="1"/>
    <xf numFmtId="0" fontId="0" fillId="0" borderId="0" xfId="0" applyBorder="1"/>
    <xf numFmtId="0" fontId="0" fillId="0" borderId="22" xfId="0" applyBorder="1"/>
    <xf numFmtId="0" fontId="0" fillId="0" borderId="15" xfId="0" applyBorder="1"/>
    <xf numFmtId="165" fontId="0" fillId="0" borderId="23" xfId="0" applyNumberFormat="1" applyBorder="1"/>
    <xf numFmtId="165" fontId="0" fillId="0" borderId="24" xfId="0" applyNumberFormat="1" applyBorder="1"/>
    <xf numFmtId="165" fontId="0" fillId="0" borderId="25" xfId="0" applyNumberFormat="1" applyBorder="1"/>
    <xf numFmtId="165" fontId="0" fillId="0" borderId="25" xfId="0" applyNumberFormat="1" applyBorder="1" applyAlignment="1">
      <alignment horizontal="center"/>
    </xf>
    <xf numFmtId="0" fontId="0" fillId="0" borderId="25" xfId="0" applyBorder="1"/>
    <xf numFmtId="0" fontId="0" fillId="0" borderId="23" xfId="0" applyBorder="1"/>
    <xf numFmtId="0" fontId="0" fillId="0" borderId="24" xfId="0" applyBorder="1"/>
    <xf numFmtId="2" fontId="0" fillId="0" borderId="20" xfId="0" applyNumberFormat="1" applyBorder="1"/>
    <xf numFmtId="0" fontId="0" fillId="0" borderId="26" xfId="0" applyBorder="1"/>
    <xf numFmtId="0" fontId="0" fillId="0" borderId="27" xfId="0" applyBorder="1"/>
    <xf numFmtId="2" fontId="0" fillId="0" borderId="0" xfId="0" applyNumberFormat="1" applyBorder="1"/>
    <xf numFmtId="0" fontId="0" fillId="0" borderId="0" xfId="0" applyAlignment="1">
      <alignment horizont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0" borderId="28" xfId="0" applyBorder="1"/>
    <xf numFmtId="0" fontId="0" fillId="0" borderId="29" xfId="0" applyBorder="1"/>
    <xf numFmtId="0" fontId="2" fillId="4" borderId="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1" xfId="0" applyFont="1" applyBorder="1"/>
    <xf numFmtId="0" fontId="5" fillId="0" borderId="28" xfId="0" applyFont="1" applyBorder="1"/>
    <xf numFmtId="0" fontId="5" fillId="0" borderId="0" xfId="0" applyFont="1" applyBorder="1"/>
    <xf numFmtId="0" fontId="2" fillId="0" borderId="0" xfId="0" applyFont="1" applyFill="1"/>
    <xf numFmtId="0" fontId="6" fillId="0" borderId="7" xfId="0" applyFont="1" applyBorder="1" applyAlignment="1">
      <alignment horizontal="center" vertical="center"/>
    </xf>
    <xf numFmtId="0" fontId="7" fillId="0" borderId="0" xfId="0" applyFont="1"/>
    <xf numFmtId="0" fontId="3" fillId="2" borderId="0" xfId="0" applyFont="1" applyFill="1"/>
    <xf numFmtId="0" fontId="0" fillId="2" borderId="0" xfId="0" applyFill="1"/>
    <xf numFmtId="0" fontId="8" fillId="0" borderId="0" xfId="1"/>
    <xf numFmtId="164" fontId="5" fillId="0" borderId="0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9" fillId="0" borderId="28" xfId="0" applyFont="1" applyBorder="1"/>
    <xf numFmtId="164" fontId="5" fillId="0" borderId="0" xfId="0" applyNumberFormat="1" applyFon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" fontId="0" fillId="0" borderId="7" xfId="0" applyNumberFormat="1" applyBorder="1" applyAlignment="1">
      <alignment vertical="center"/>
    </xf>
    <xf numFmtId="1" fontId="0" fillId="0" borderId="0" xfId="0" applyNumberFormat="1"/>
    <xf numFmtId="1" fontId="0" fillId="0" borderId="8" xfId="0" applyNumberFormat="1" applyBorder="1" applyAlignment="1">
      <alignment vertical="center"/>
    </xf>
    <xf numFmtId="1" fontId="0" fillId="0" borderId="11" xfId="0" applyNumberFormat="1" applyBorder="1" applyAlignment="1">
      <alignment vertical="center"/>
    </xf>
    <xf numFmtId="1" fontId="2" fillId="4" borderId="7" xfId="0" applyNumberFormat="1" applyFont="1" applyFill="1" applyBorder="1" applyAlignment="1">
      <alignment vertical="center"/>
    </xf>
    <xf numFmtId="1" fontId="0" fillId="4" borderId="7" xfId="0" applyNumberFormat="1" applyFill="1" applyBorder="1" applyAlignment="1">
      <alignment vertical="center"/>
    </xf>
    <xf numFmtId="1" fontId="0" fillId="4" borderId="8" xfId="0" applyNumberFormat="1" applyFill="1" applyBorder="1" applyAlignment="1">
      <alignment vertical="center"/>
    </xf>
    <xf numFmtId="1" fontId="0" fillId="4" borderId="11" xfId="0" applyNumberFormat="1" applyFill="1" applyBorder="1" applyAlignment="1">
      <alignment vertical="center"/>
    </xf>
    <xf numFmtId="1" fontId="0" fillId="0" borderId="16" xfId="0" applyNumberFormat="1" applyBorder="1"/>
    <xf numFmtId="0" fontId="10" fillId="0" borderId="0" xfId="0" applyFont="1"/>
    <xf numFmtId="0" fontId="3" fillId="0" borderId="0" xfId="0" applyFont="1"/>
    <xf numFmtId="0" fontId="0" fillId="2" borderId="8" xfId="0" applyFill="1" applyBorder="1"/>
    <xf numFmtId="0" fontId="0" fillId="2" borderId="11" xfId="0" applyFill="1" applyBorder="1"/>
    <xf numFmtId="164" fontId="2" fillId="0" borderId="18" xfId="0" applyNumberFormat="1" applyFont="1" applyBorder="1"/>
    <xf numFmtId="164" fontId="2" fillId="0" borderId="17" xfId="0" applyNumberFormat="1" applyFont="1" applyBorder="1"/>
    <xf numFmtId="164" fontId="2" fillId="0" borderId="1" xfId="0" applyNumberFormat="1" applyFont="1" applyBorder="1"/>
    <xf numFmtId="165" fontId="2" fillId="0" borderId="16" xfId="0" applyNumberFormat="1" applyFont="1" applyBorder="1"/>
    <xf numFmtId="164" fontId="2" fillId="0" borderId="16" xfId="0" applyNumberFormat="1" applyFont="1" applyBorder="1"/>
    <xf numFmtId="166" fontId="0" fillId="0" borderId="16" xfId="0" applyNumberFormat="1" applyBorder="1"/>
    <xf numFmtId="1" fontId="0" fillId="0" borderId="7" xfId="0" applyNumberFormat="1" applyBorder="1"/>
    <xf numFmtId="1" fontId="0" fillId="0" borderId="12" xfId="0" applyNumberFormat="1" applyBorder="1"/>
    <xf numFmtId="1" fontId="0" fillId="0" borderId="1" xfId="0" applyNumberFormat="1" applyBorder="1"/>
    <xf numFmtId="165" fontId="0" fillId="2" borderId="1" xfId="0" applyNumberFormat="1" applyFill="1" applyBorder="1" applyAlignment="1">
      <alignment horizontal="center"/>
    </xf>
    <xf numFmtId="0" fontId="13" fillId="0" borderId="0" xfId="1" applyFont="1"/>
    <xf numFmtId="0" fontId="13" fillId="0" borderId="0" xfId="1" applyFont="1" applyFill="1" applyBorder="1" applyAlignment="1">
      <alignment horizontal="left" wrapText="1"/>
    </xf>
    <xf numFmtId="0" fontId="14" fillId="0" borderId="0" xfId="0" applyFont="1"/>
    <xf numFmtId="2" fontId="15" fillId="0" borderId="0" xfId="0" applyNumberFormat="1" applyFont="1"/>
    <xf numFmtId="2" fontId="0" fillId="0" borderId="16" xfId="0" applyNumberFormat="1" applyBorder="1" applyAlignment="1">
      <alignment horizontal="right" vertical="center"/>
    </xf>
    <xf numFmtId="2" fontId="0" fillId="0" borderId="17" xfId="0" applyNumberFormat="1" applyBorder="1" applyAlignment="1">
      <alignment horizontal="right" vertical="center"/>
    </xf>
    <xf numFmtId="0" fontId="16" fillId="0" borderId="0" xfId="0" applyFont="1"/>
    <xf numFmtId="0" fontId="0" fillId="2" borderId="7" xfId="0" applyFill="1" applyBorder="1" applyAlignment="1">
      <alignment horizontal="center"/>
    </xf>
    <xf numFmtId="165" fontId="0" fillId="0" borderId="0" xfId="0" applyNumberFormat="1" applyBorder="1"/>
    <xf numFmtId="2" fontId="0" fillId="0" borderId="0" xfId="0" applyNumberForma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0" borderId="0" xfId="0" applyNumberFormat="1" applyAlignment="1"/>
    <xf numFmtId="168" fontId="0" fillId="2" borderId="1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169" fontId="0" fillId="0" borderId="11" xfId="0" applyNumberFormat="1" applyBorder="1"/>
    <xf numFmtId="169" fontId="0" fillId="0" borderId="7" xfId="0" applyNumberFormat="1" applyBorder="1"/>
    <xf numFmtId="170" fontId="0" fillId="0" borderId="7" xfId="0" applyNumberFormat="1" applyBorder="1"/>
    <xf numFmtId="2" fontId="0" fillId="5" borderId="18" xfId="0" applyNumberFormat="1" applyFill="1" applyBorder="1" applyAlignment="1">
      <alignment horizontal="right" vertical="center"/>
    </xf>
    <xf numFmtId="2" fontId="0" fillId="5" borderId="16" xfId="0" applyNumberFormat="1" applyFill="1" applyBorder="1" applyAlignment="1">
      <alignment horizontal="right" vertical="center"/>
    </xf>
    <xf numFmtId="2" fontId="0" fillId="5" borderId="17" xfId="0" applyNumberFormat="1" applyFill="1" applyBorder="1" applyAlignment="1">
      <alignment horizontal="right" vertical="center"/>
    </xf>
    <xf numFmtId="2" fontId="0" fillId="6" borderId="18" xfId="0" applyNumberFormat="1" applyFill="1" applyBorder="1" applyAlignment="1">
      <alignment horizontal="right" vertical="center"/>
    </xf>
    <xf numFmtId="2" fontId="0" fillId="6" borderId="16" xfId="0" applyNumberFormat="1" applyFill="1" applyBorder="1" applyAlignment="1">
      <alignment horizontal="right" vertical="center"/>
    </xf>
    <xf numFmtId="2" fontId="0" fillId="6" borderId="17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0" borderId="18" xfId="0" applyNumberFormat="1" applyBorder="1" applyAlignment="1">
      <alignment horizontal="right" vertical="center"/>
    </xf>
    <xf numFmtId="2" fontId="0" fillId="0" borderId="16" xfId="0" applyNumberFormat="1" applyBorder="1" applyAlignment="1">
      <alignment horizontal="right" vertical="center"/>
    </xf>
    <xf numFmtId="2" fontId="0" fillId="0" borderId="17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2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119031473017047"/>
          <c:y val="2.73558662793560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50539728517264"/>
          <c:y val="0.15530141293968094"/>
          <c:w val="0.690826016492739"/>
          <c:h val="0.7398728443666186"/>
        </c:manualLayout>
      </c:layout>
      <c:lineChart>
        <c:grouping val="standard"/>
        <c:varyColors val="0"/>
        <c:ser>
          <c:idx val="0"/>
          <c:order val="0"/>
          <c:marker>
            <c:symbol val="circle"/>
            <c:size val="7"/>
            <c:spPr>
              <a:solidFill>
                <a:srgbClr val="002060"/>
              </a:solidFill>
            </c:spPr>
          </c:marker>
          <c:cat>
            <c:numRef>
              <c:f>détails!$Q$5:$Q$11</c:f>
              <c:numCache>
                <c:formatCode>ddd\ dd"  "</c:formatCode>
                <c:ptCount val="7"/>
                <c:pt idx="0">
                  <c:v>41852</c:v>
                </c:pt>
                <c:pt idx="1">
                  <c:v>41853</c:v>
                </c:pt>
                <c:pt idx="2">
                  <c:v>41854</c:v>
                </c:pt>
                <c:pt idx="3">
                  <c:v>41855</c:v>
                </c:pt>
                <c:pt idx="4">
                  <c:v>41856</c:v>
                </c:pt>
                <c:pt idx="5">
                  <c:v>41857</c:v>
                </c:pt>
                <c:pt idx="6">
                  <c:v>41858</c:v>
                </c:pt>
              </c:numCache>
            </c:numRef>
          </c:cat>
          <c:val>
            <c:numRef>
              <c:f>détails!$R$5:$R$11</c:f>
              <c:numCache>
                <c:formatCode>000.00"  "</c:formatCode>
                <c:ptCount val="7"/>
                <c:pt idx="0">
                  <c:v>130.33333333333334</c:v>
                </c:pt>
                <c:pt idx="1">
                  <c:v>144</c:v>
                </c:pt>
                <c:pt idx="2">
                  <c:v>138.83333333333334</c:v>
                </c:pt>
                <c:pt idx="3">
                  <c:v>141</c:v>
                </c:pt>
                <c:pt idx="4">
                  <c:v>129.66666666666666</c:v>
                </c:pt>
                <c:pt idx="5">
                  <c:v>142.66666666666666</c:v>
                </c:pt>
                <c:pt idx="6">
                  <c:v>136.16666666666666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0-4E34-BFD8-C25F54066929}"/>
            </c:ext>
          </c:extLst>
        </c:ser>
        <c:ser>
          <c:idx val="1"/>
          <c:order val="1"/>
          <c:marker>
            <c:symbol val="square"/>
            <c:size val="7"/>
          </c:marker>
          <c:cat>
            <c:numRef>
              <c:f>détails!$Q$5:$Q$11</c:f>
              <c:numCache>
                <c:formatCode>ddd\ dd"  "</c:formatCode>
                <c:ptCount val="7"/>
                <c:pt idx="0">
                  <c:v>41852</c:v>
                </c:pt>
                <c:pt idx="1">
                  <c:v>41853</c:v>
                </c:pt>
                <c:pt idx="2">
                  <c:v>41854</c:v>
                </c:pt>
                <c:pt idx="3">
                  <c:v>41855</c:v>
                </c:pt>
                <c:pt idx="4">
                  <c:v>41856</c:v>
                </c:pt>
                <c:pt idx="5">
                  <c:v>41857</c:v>
                </c:pt>
                <c:pt idx="6">
                  <c:v>41858</c:v>
                </c:pt>
              </c:numCache>
            </c:numRef>
          </c:cat>
          <c:val>
            <c:numRef>
              <c:f>détails!$S$5:$S$11</c:f>
              <c:numCache>
                <c:formatCode>000.00"  "</c:formatCode>
                <c:ptCount val="7"/>
                <c:pt idx="0">
                  <c:v>57.666666666666664</c:v>
                </c:pt>
                <c:pt idx="1">
                  <c:v>55.666666666666664</c:v>
                </c:pt>
                <c:pt idx="2">
                  <c:v>54</c:v>
                </c:pt>
                <c:pt idx="3">
                  <c:v>50.833333333333336</c:v>
                </c:pt>
                <c:pt idx="4">
                  <c:v>52.333333333333336</c:v>
                </c:pt>
                <c:pt idx="5">
                  <c:v>54.333333333333336</c:v>
                </c:pt>
                <c:pt idx="6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0-4E34-BFD8-C25F54066929}"/>
            </c:ext>
          </c:extLst>
        </c:ser>
        <c:ser>
          <c:idx val="2"/>
          <c:order val="2"/>
          <c:marker>
            <c:symbol val="triangle"/>
            <c:size val="7"/>
          </c:marker>
          <c:cat>
            <c:numRef>
              <c:f>détails!$Q$5:$Q$11</c:f>
              <c:numCache>
                <c:formatCode>ddd\ dd"  "</c:formatCode>
                <c:ptCount val="7"/>
                <c:pt idx="0">
                  <c:v>41852</c:v>
                </c:pt>
                <c:pt idx="1">
                  <c:v>41853</c:v>
                </c:pt>
                <c:pt idx="2">
                  <c:v>41854</c:v>
                </c:pt>
                <c:pt idx="3">
                  <c:v>41855</c:v>
                </c:pt>
                <c:pt idx="4">
                  <c:v>41856</c:v>
                </c:pt>
                <c:pt idx="5">
                  <c:v>41857</c:v>
                </c:pt>
                <c:pt idx="6">
                  <c:v>41858</c:v>
                </c:pt>
              </c:numCache>
            </c:numRef>
          </c:cat>
          <c:val>
            <c:numRef>
              <c:f>détails!$T$5:$T$11</c:f>
              <c:numCache>
                <c:formatCode>000.00"  "</c:formatCode>
                <c:ptCount val="7"/>
                <c:pt idx="0">
                  <c:v>65.166666666666671</c:v>
                </c:pt>
                <c:pt idx="1">
                  <c:v>62.833333333333336</c:v>
                </c:pt>
                <c:pt idx="2">
                  <c:v>63.666666666666664</c:v>
                </c:pt>
                <c:pt idx="3">
                  <c:v>55.666666666666664</c:v>
                </c:pt>
                <c:pt idx="4">
                  <c:v>60</c:v>
                </c:pt>
                <c:pt idx="5">
                  <c:v>64.833333333333329</c:v>
                </c:pt>
                <c:pt idx="6">
                  <c:v>63.666666666666664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5A-4882-B27C-B5A3E840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638144"/>
        <c:axId val="191648128"/>
      </c:lineChart>
      <c:dateAx>
        <c:axId val="191638144"/>
        <c:scaling>
          <c:orientation val="minMax"/>
        </c:scaling>
        <c:delete val="0"/>
        <c:axPos val="b"/>
        <c:numFmt formatCode="ddd\ dd&quot;  &quot;" sourceLinked="1"/>
        <c:majorTickMark val="out"/>
        <c:minorTickMark val="none"/>
        <c:tickLblPos val="nextTo"/>
        <c:crossAx val="191648128"/>
        <c:crosses val="autoZero"/>
        <c:auto val="1"/>
        <c:lblOffset val="100"/>
        <c:baseTimeUnit val="days"/>
      </c:dateAx>
      <c:valAx>
        <c:axId val="191648128"/>
        <c:scaling>
          <c:orientation val="minMax"/>
          <c:max val="180"/>
          <c:min val="15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91638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756296707286169"/>
          <c:y val="0.40762764019496822"/>
          <c:w val="0.10770221892347308"/>
          <c:h val="0.2120030402245088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3392655508076E-2"/>
          <c:y val="0.17580383212089312"/>
          <c:w val="0.9239193475538402"/>
          <c:h val="0.77480457314584694"/>
        </c:manualLayout>
      </c:layout>
      <c:lineChart>
        <c:grouping val="standard"/>
        <c:varyColors val="0"/>
        <c:ser>
          <c:idx val="0"/>
          <c:order val="0"/>
          <c:tx>
            <c:strRef>
              <c:f>détails!$G$3:$G$4</c:f>
              <c:strCache>
                <c:ptCount val="2"/>
                <c:pt idx="0">
                  <c:v>bras droit</c:v>
                </c:pt>
                <c:pt idx="1">
                  <c:v>maxi</c:v>
                </c:pt>
              </c:strCache>
            </c:strRef>
          </c:tx>
          <c:marker>
            <c:symbol val="diamond"/>
            <c:size val="2"/>
          </c:marker>
          <c:val>
            <c:numRef>
              <c:f>détails!$G$5:$G$25</c:f>
              <c:numCache>
                <c:formatCode>General</c:formatCode>
                <c:ptCount val="21"/>
                <c:pt idx="0">
                  <c:v>136</c:v>
                </c:pt>
                <c:pt idx="1">
                  <c:v>127</c:v>
                </c:pt>
                <c:pt idx="2">
                  <c:v>124</c:v>
                </c:pt>
                <c:pt idx="3">
                  <c:v>148</c:v>
                </c:pt>
                <c:pt idx="4">
                  <c:v>146</c:v>
                </c:pt>
                <c:pt idx="5">
                  <c:v>147</c:v>
                </c:pt>
                <c:pt idx="6">
                  <c:v>149</c:v>
                </c:pt>
                <c:pt idx="7">
                  <c:v>139</c:v>
                </c:pt>
                <c:pt idx="8">
                  <c:v>140</c:v>
                </c:pt>
                <c:pt idx="9">
                  <c:v>140</c:v>
                </c:pt>
                <c:pt idx="10">
                  <c:v>135</c:v>
                </c:pt>
                <c:pt idx="11">
                  <c:v>137</c:v>
                </c:pt>
                <c:pt idx="12">
                  <c:v>135</c:v>
                </c:pt>
                <c:pt idx="13">
                  <c:v>127</c:v>
                </c:pt>
                <c:pt idx="14">
                  <c:v>133</c:v>
                </c:pt>
                <c:pt idx="15">
                  <c:v>142</c:v>
                </c:pt>
                <c:pt idx="16">
                  <c:v>140</c:v>
                </c:pt>
                <c:pt idx="17">
                  <c:v>137</c:v>
                </c:pt>
                <c:pt idx="18">
                  <c:v>142</c:v>
                </c:pt>
                <c:pt idx="19">
                  <c:v>132</c:v>
                </c:pt>
                <c:pt idx="20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1-4445-A310-5641632E0995}"/>
            </c:ext>
          </c:extLst>
        </c:ser>
        <c:ser>
          <c:idx val="1"/>
          <c:order val="1"/>
          <c:tx>
            <c:strRef>
              <c:f>détails!$H$3:$H$4</c:f>
              <c:strCache>
                <c:ptCount val="2"/>
                <c:pt idx="0">
                  <c:v>bras droit</c:v>
                </c:pt>
                <c:pt idx="1">
                  <c:v>mini</c:v>
                </c:pt>
              </c:strCache>
            </c:strRef>
          </c:tx>
          <c:marker>
            <c:symbol val="square"/>
            <c:size val="2"/>
          </c:marker>
          <c:val>
            <c:numRef>
              <c:f>détails!$H$5:$H$25</c:f>
              <c:numCache>
                <c:formatCode>General</c:formatCode>
                <c:ptCount val="21"/>
                <c:pt idx="0">
                  <c:v>52</c:v>
                </c:pt>
                <c:pt idx="1">
                  <c:v>51</c:v>
                </c:pt>
                <c:pt idx="2">
                  <c:v>72</c:v>
                </c:pt>
                <c:pt idx="3">
                  <c:v>58</c:v>
                </c:pt>
                <c:pt idx="4">
                  <c:v>58</c:v>
                </c:pt>
                <c:pt idx="5">
                  <c:v>55</c:v>
                </c:pt>
                <c:pt idx="6">
                  <c:v>57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53</c:v>
                </c:pt>
                <c:pt idx="11">
                  <c:v>54</c:v>
                </c:pt>
                <c:pt idx="12">
                  <c:v>51</c:v>
                </c:pt>
                <c:pt idx="13">
                  <c:v>51</c:v>
                </c:pt>
                <c:pt idx="14">
                  <c:v>50</c:v>
                </c:pt>
                <c:pt idx="15">
                  <c:v>52</c:v>
                </c:pt>
                <c:pt idx="16">
                  <c:v>54</c:v>
                </c:pt>
                <c:pt idx="17">
                  <c:v>54</c:v>
                </c:pt>
                <c:pt idx="18">
                  <c:v>48</c:v>
                </c:pt>
                <c:pt idx="19">
                  <c:v>48</c:v>
                </c:pt>
                <c:pt idx="20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1-4445-A310-5641632E0995}"/>
            </c:ext>
          </c:extLst>
        </c:ser>
        <c:ser>
          <c:idx val="2"/>
          <c:order val="2"/>
          <c:tx>
            <c:strRef>
              <c:f>détails!$I$3:$I$4</c:f>
              <c:strCache>
                <c:ptCount val="2"/>
                <c:pt idx="0">
                  <c:v>battements</c:v>
                </c:pt>
                <c:pt idx="1">
                  <c:v>du cœur</c:v>
                </c:pt>
              </c:strCache>
            </c:strRef>
          </c:tx>
          <c:marker>
            <c:symbol val="triangle"/>
            <c:size val="2"/>
          </c:marker>
          <c:val>
            <c:numRef>
              <c:f>détails!$I$5:$I$25</c:f>
              <c:numCache>
                <c:formatCode>General</c:formatCode>
                <c:ptCount val="21"/>
                <c:pt idx="0">
                  <c:v>67</c:v>
                </c:pt>
                <c:pt idx="1">
                  <c:v>66</c:v>
                </c:pt>
                <c:pt idx="2">
                  <c:v>65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62</c:v>
                </c:pt>
                <c:pt idx="10">
                  <c:v>62</c:v>
                </c:pt>
                <c:pt idx="11">
                  <c:v>61</c:v>
                </c:pt>
                <c:pt idx="12">
                  <c:v>59</c:v>
                </c:pt>
                <c:pt idx="13">
                  <c:v>61</c:v>
                </c:pt>
                <c:pt idx="14">
                  <c:v>60</c:v>
                </c:pt>
                <c:pt idx="15">
                  <c:v>62</c:v>
                </c:pt>
                <c:pt idx="16">
                  <c:v>62</c:v>
                </c:pt>
                <c:pt idx="17">
                  <c:v>61</c:v>
                </c:pt>
                <c:pt idx="18">
                  <c:v>53</c:v>
                </c:pt>
                <c:pt idx="19">
                  <c:v>64</c:v>
                </c:pt>
                <c:pt idx="2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1-4445-A310-5641632E0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689472"/>
        <c:axId val="191691008"/>
      </c:lineChart>
      <c:catAx>
        <c:axId val="191689472"/>
        <c:scaling>
          <c:orientation val="minMax"/>
        </c:scaling>
        <c:delete val="1"/>
        <c:axPos val="b"/>
        <c:majorTickMark val="out"/>
        <c:minorTickMark val="none"/>
        <c:tickLblPos val="nextTo"/>
        <c:crossAx val="191691008"/>
        <c:crosses val="autoZero"/>
        <c:auto val="1"/>
        <c:lblAlgn val="ctr"/>
        <c:lblOffset val="100"/>
        <c:noMultiLvlLbl val="0"/>
      </c:catAx>
      <c:valAx>
        <c:axId val="191691008"/>
        <c:scaling>
          <c:orientation val="minMax"/>
          <c:max val="175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689472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8.9374458679322435E-2"/>
          <c:y val="4.8480007514852423E-2"/>
          <c:w val="0.9025485870958414"/>
          <c:h val="0.1234481375722788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71719</xdr:colOff>
      <xdr:row>4</xdr:row>
      <xdr:rowOff>80682</xdr:rowOff>
    </xdr:from>
    <xdr:to>
      <xdr:col>9</xdr:col>
      <xdr:colOff>201259</xdr:colOff>
      <xdr:row>5</xdr:row>
      <xdr:rowOff>8068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 flipH="1">
          <a:off x="6759390" y="1021976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44824</xdr:colOff>
      <xdr:row>5</xdr:row>
      <xdr:rowOff>62752</xdr:rowOff>
    </xdr:from>
    <xdr:to>
      <xdr:col>9</xdr:col>
      <xdr:colOff>174364</xdr:colOff>
      <xdr:row>5</xdr:row>
      <xdr:rowOff>169432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 flipH="1">
          <a:off x="6732495" y="1183340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80682</xdr:colOff>
      <xdr:row>7</xdr:row>
      <xdr:rowOff>89648</xdr:rowOff>
    </xdr:from>
    <xdr:to>
      <xdr:col>9</xdr:col>
      <xdr:colOff>210222</xdr:colOff>
      <xdr:row>8</xdr:row>
      <xdr:rowOff>17033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 flipH="1">
          <a:off x="6768353" y="1568824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80682</xdr:colOff>
      <xdr:row>6</xdr:row>
      <xdr:rowOff>71720</xdr:rowOff>
    </xdr:from>
    <xdr:to>
      <xdr:col>9</xdr:col>
      <xdr:colOff>210222</xdr:colOff>
      <xdr:row>6</xdr:row>
      <xdr:rowOff>178400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 flipH="1">
          <a:off x="6768353" y="1371602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44823</xdr:colOff>
      <xdr:row>22</xdr:row>
      <xdr:rowOff>134471</xdr:rowOff>
    </xdr:from>
    <xdr:to>
      <xdr:col>9</xdr:col>
      <xdr:colOff>174363</xdr:colOff>
      <xdr:row>23</xdr:row>
      <xdr:rowOff>61857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 flipH="1">
          <a:off x="6732494" y="4303059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71718</xdr:colOff>
      <xdr:row>12</xdr:row>
      <xdr:rowOff>8964</xdr:rowOff>
    </xdr:from>
    <xdr:to>
      <xdr:col>9</xdr:col>
      <xdr:colOff>201258</xdr:colOff>
      <xdr:row>12</xdr:row>
      <xdr:rowOff>115644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 flipH="1">
          <a:off x="6759389" y="2384611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89647</xdr:colOff>
      <xdr:row>13</xdr:row>
      <xdr:rowOff>8965</xdr:rowOff>
    </xdr:from>
    <xdr:to>
      <xdr:col>9</xdr:col>
      <xdr:colOff>219187</xdr:colOff>
      <xdr:row>13</xdr:row>
      <xdr:rowOff>115645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 flipH="1">
          <a:off x="6777318" y="2563906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44822</xdr:colOff>
      <xdr:row>13</xdr:row>
      <xdr:rowOff>179293</xdr:rowOff>
    </xdr:from>
    <xdr:to>
      <xdr:col>9</xdr:col>
      <xdr:colOff>174362</xdr:colOff>
      <xdr:row>14</xdr:row>
      <xdr:rowOff>106679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 flipH="1">
          <a:off x="6732493" y="2734234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107576</xdr:colOff>
      <xdr:row>8</xdr:row>
      <xdr:rowOff>89646</xdr:rowOff>
    </xdr:from>
    <xdr:to>
      <xdr:col>9</xdr:col>
      <xdr:colOff>237116</xdr:colOff>
      <xdr:row>9</xdr:row>
      <xdr:rowOff>17032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 flipH="1">
          <a:off x="6795247" y="1748117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116968</xdr:colOff>
      <xdr:row>9</xdr:row>
      <xdr:rowOff>79615</xdr:rowOff>
    </xdr:from>
    <xdr:to>
      <xdr:col>9</xdr:col>
      <xdr:colOff>246508</xdr:colOff>
      <xdr:row>10</xdr:row>
      <xdr:rowOff>7001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 flipH="1">
          <a:off x="7464825" y="1921115"/>
          <a:ext cx="129540" cy="108815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71716</xdr:colOff>
      <xdr:row>11</xdr:row>
      <xdr:rowOff>26894</xdr:rowOff>
    </xdr:from>
    <xdr:to>
      <xdr:col>9</xdr:col>
      <xdr:colOff>201256</xdr:colOff>
      <xdr:row>11</xdr:row>
      <xdr:rowOff>133574</xdr:rowOff>
    </xdr:to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 flipH="1">
          <a:off x="6759387" y="2223247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71718</xdr:colOff>
      <xdr:row>14</xdr:row>
      <xdr:rowOff>143435</xdr:rowOff>
    </xdr:from>
    <xdr:to>
      <xdr:col>9</xdr:col>
      <xdr:colOff>201258</xdr:colOff>
      <xdr:row>15</xdr:row>
      <xdr:rowOff>70821</xdr:rowOff>
    </xdr:to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 flipH="1">
          <a:off x="6759389" y="2877670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89646</xdr:colOff>
      <xdr:row>15</xdr:row>
      <xdr:rowOff>125506</xdr:rowOff>
    </xdr:from>
    <xdr:to>
      <xdr:col>9</xdr:col>
      <xdr:colOff>219186</xdr:colOff>
      <xdr:row>16</xdr:row>
      <xdr:rowOff>52891</xdr:rowOff>
    </xdr:to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 flipH="1">
          <a:off x="6777317" y="3039035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35857</xdr:colOff>
      <xdr:row>16</xdr:row>
      <xdr:rowOff>107576</xdr:rowOff>
    </xdr:from>
    <xdr:to>
      <xdr:col>9</xdr:col>
      <xdr:colOff>165397</xdr:colOff>
      <xdr:row>17</xdr:row>
      <xdr:rowOff>34962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 flipH="1">
          <a:off x="6723528" y="3200400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107576</xdr:colOff>
      <xdr:row>17</xdr:row>
      <xdr:rowOff>71717</xdr:rowOff>
    </xdr:from>
    <xdr:to>
      <xdr:col>9</xdr:col>
      <xdr:colOff>237116</xdr:colOff>
      <xdr:row>17</xdr:row>
      <xdr:rowOff>178397</xdr:rowOff>
    </xdr:to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 flipH="1">
          <a:off x="6795247" y="3343835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98611</xdr:colOff>
      <xdr:row>18</xdr:row>
      <xdr:rowOff>98611</xdr:rowOff>
    </xdr:from>
    <xdr:to>
      <xdr:col>9</xdr:col>
      <xdr:colOff>228151</xdr:colOff>
      <xdr:row>19</xdr:row>
      <xdr:rowOff>25997</xdr:rowOff>
    </xdr:to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 bwMode="auto">
        <a:xfrm flipH="1">
          <a:off x="6786282" y="3550023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125504</xdr:colOff>
      <xdr:row>21</xdr:row>
      <xdr:rowOff>116541</xdr:rowOff>
    </xdr:from>
    <xdr:to>
      <xdr:col>9</xdr:col>
      <xdr:colOff>255044</xdr:colOff>
      <xdr:row>22</xdr:row>
      <xdr:rowOff>43927</xdr:rowOff>
    </xdr:to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 flipH="1">
          <a:off x="6813175" y="4105835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89646</xdr:colOff>
      <xdr:row>20</xdr:row>
      <xdr:rowOff>116541</xdr:rowOff>
    </xdr:from>
    <xdr:to>
      <xdr:col>9</xdr:col>
      <xdr:colOff>219186</xdr:colOff>
      <xdr:row>21</xdr:row>
      <xdr:rowOff>43927</xdr:rowOff>
    </xdr:to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 flipH="1">
          <a:off x="6777317" y="3926541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98612</xdr:colOff>
      <xdr:row>19</xdr:row>
      <xdr:rowOff>89646</xdr:rowOff>
    </xdr:from>
    <xdr:to>
      <xdr:col>9</xdr:col>
      <xdr:colOff>228152</xdr:colOff>
      <xdr:row>20</xdr:row>
      <xdr:rowOff>17032</xdr:rowOff>
    </xdr:to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 flipH="1">
          <a:off x="6786283" y="3720352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71717</xdr:colOff>
      <xdr:row>23</xdr:row>
      <xdr:rowOff>152401</xdr:rowOff>
    </xdr:from>
    <xdr:to>
      <xdr:col>9</xdr:col>
      <xdr:colOff>201257</xdr:colOff>
      <xdr:row>24</xdr:row>
      <xdr:rowOff>79787</xdr:rowOff>
    </xdr:to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 flipH="1">
          <a:off x="6759388" y="4500283"/>
          <a:ext cx="129540" cy="106680"/>
        </a:xfrm>
        <a:custGeom>
          <a:avLst/>
          <a:gdLst>
            <a:gd name="T0" fmla="*/ 10860 w 21600"/>
            <a:gd name="T1" fmla="*/ 2187 h 21600"/>
            <a:gd name="T2" fmla="*/ 2928 w 21600"/>
            <a:gd name="T3" fmla="*/ 10800 h 21600"/>
            <a:gd name="T4" fmla="*/ 10860 w 21600"/>
            <a:gd name="T5" fmla="*/ 21600 h 21600"/>
            <a:gd name="T6" fmla="*/ 18672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000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67235</xdr:colOff>
      <xdr:row>26</xdr:row>
      <xdr:rowOff>27265</xdr:rowOff>
    </xdr:from>
    <xdr:to>
      <xdr:col>13</xdr:col>
      <xdr:colOff>732117</xdr:colOff>
      <xdr:row>44</xdr:row>
      <xdr:rowOff>49731</xdr:rowOff>
    </xdr:to>
    <xdr:graphicFrame macro="">
      <xdr:nvGraphicFramePr>
        <xdr:cNvPr id="63" name="Graphique 6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614990</xdr:colOff>
      <xdr:row>25</xdr:row>
      <xdr:rowOff>119531</xdr:rowOff>
    </xdr:from>
    <xdr:to>
      <xdr:col>25</xdr:col>
      <xdr:colOff>639162</xdr:colOff>
      <xdr:row>43</xdr:row>
      <xdr:rowOff>112059</xdr:rowOff>
    </xdr:to>
    <xdr:graphicFrame macro="">
      <xdr:nvGraphicFramePr>
        <xdr:cNvPr id="64" name="Graphique 6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6"/>
  <sheetViews>
    <sheetView tabSelected="1" topLeftCell="B25" zoomScale="70" zoomScaleNormal="70" workbookViewId="0">
      <selection activeCell="R19" sqref="R19"/>
    </sheetView>
  </sheetViews>
  <sheetFormatPr baseColWidth="10" defaultRowHeight="14" x14ac:dyDescent="0.3"/>
  <cols>
    <col min="1" max="1" width="13.75" customWidth="1"/>
    <col min="2" max="9" width="10.75" customWidth="1"/>
    <col min="10" max="10" width="4.58203125" customWidth="1"/>
    <col min="11" max="12" width="10.75" customWidth="1"/>
    <col min="13" max="13" width="4.58203125" customWidth="1"/>
    <col min="14" max="15" width="10.75" customWidth="1"/>
    <col min="16" max="16" width="3.6640625" customWidth="1"/>
    <col min="17" max="17" width="8.08203125" customWidth="1"/>
  </cols>
  <sheetData>
    <row r="1" spans="1:22" ht="27.65" customHeight="1" x14ac:dyDescent="0.55000000000000004">
      <c r="A1" s="106" t="s">
        <v>18</v>
      </c>
      <c r="B1" s="29"/>
      <c r="C1" s="35"/>
      <c r="D1" s="35"/>
      <c r="E1" s="50"/>
      <c r="F1" s="37"/>
      <c r="G1" s="89"/>
    </row>
    <row r="2" spans="1:22" ht="16.399999999999999" customHeight="1" x14ac:dyDescent="0.35">
      <c r="E2" s="38"/>
      <c r="F2" s="38"/>
      <c r="M2" s="103"/>
      <c r="N2" s="90"/>
      <c r="P2" s="113"/>
      <c r="R2" s="105" t="s">
        <v>47</v>
      </c>
      <c r="V2" s="105"/>
    </row>
    <row r="3" spans="1:22" ht="16.399999999999999" customHeight="1" x14ac:dyDescent="0.3">
      <c r="A3" s="1" t="s">
        <v>0</v>
      </c>
      <c r="B3" s="1" t="s">
        <v>9</v>
      </c>
      <c r="C3" s="2" t="s">
        <v>2</v>
      </c>
      <c r="D3" s="2" t="s">
        <v>2</v>
      </c>
      <c r="E3" s="3" t="s">
        <v>3</v>
      </c>
      <c r="F3" s="4" t="s">
        <v>10</v>
      </c>
      <c r="G3" s="12" t="s">
        <v>11</v>
      </c>
      <c r="H3" s="2" t="s">
        <v>11</v>
      </c>
      <c r="I3" s="2" t="s">
        <v>3</v>
      </c>
      <c r="K3" s="91" t="s">
        <v>44</v>
      </c>
      <c r="L3" s="92"/>
      <c r="M3" s="104"/>
      <c r="N3" s="129" t="s">
        <v>43</v>
      </c>
      <c r="O3" s="131"/>
      <c r="P3" s="114"/>
      <c r="Q3" s="118">
        <f>A6</f>
        <v>41852</v>
      </c>
      <c r="R3" s="129" t="s">
        <v>46</v>
      </c>
      <c r="S3" s="130"/>
      <c r="T3" s="131"/>
    </row>
    <row r="4" spans="1:22" ht="14.5" thickBot="1" x14ac:dyDescent="0.35">
      <c r="A4" s="5"/>
      <c r="B4" s="5" t="s">
        <v>1</v>
      </c>
      <c r="C4" s="6" t="s">
        <v>4</v>
      </c>
      <c r="D4" s="6" t="s">
        <v>5</v>
      </c>
      <c r="E4" s="7" t="s">
        <v>6</v>
      </c>
      <c r="F4" s="8" t="s">
        <v>1</v>
      </c>
      <c r="G4" s="13" t="s">
        <v>4</v>
      </c>
      <c r="H4" s="6" t="s">
        <v>5</v>
      </c>
      <c r="I4" s="6" t="s">
        <v>6</v>
      </c>
      <c r="K4" s="6" t="s">
        <v>14</v>
      </c>
      <c r="L4" s="6" t="s">
        <v>15</v>
      </c>
      <c r="M4" s="103"/>
      <c r="N4" s="102" t="s">
        <v>7</v>
      </c>
      <c r="O4" s="102" t="s">
        <v>8</v>
      </c>
      <c r="P4" s="115"/>
      <c r="Q4" s="119">
        <f>A7</f>
        <v>41852</v>
      </c>
      <c r="R4" s="116" t="s">
        <v>4</v>
      </c>
      <c r="S4" s="110" t="s">
        <v>5</v>
      </c>
      <c r="T4" s="110" t="s">
        <v>45</v>
      </c>
    </row>
    <row r="5" spans="1:22" ht="14.5" thickTop="1" x14ac:dyDescent="0.3">
      <c r="A5" s="96">
        <v>41030</v>
      </c>
      <c r="B5" s="31"/>
      <c r="C5" s="99">
        <v>139</v>
      </c>
      <c r="D5" s="10">
        <v>57</v>
      </c>
      <c r="E5" s="11">
        <v>66</v>
      </c>
      <c r="F5" s="40"/>
      <c r="G5" s="14">
        <v>136</v>
      </c>
      <c r="H5" s="10">
        <v>52</v>
      </c>
      <c r="I5" s="10">
        <v>67</v>
      </c>
      <c r="K5" s="135">
        <f>IF(AND(C5="",G5=""),"",AVERAGE(C5:C7,G5:G7))</f>
        <v>130.33333333333334</v>
      </c>
      <c r="L5" s="135">
        <f>IF(AND(D5="",H5=""),"",AVERAGE(D5:D7,H5:H7))</f>
        <v>57.666666666666664</v>
      </c>
      <c r="M5" s="71"/>
      <c r="N5" s="126">
        <f>IF(AND(C5="",C7=""),"",AVERAGE(C5:C7))</f>
        <v>131.66666666666666</v>
      </c>
      <c r="O5" s="123">
        <f>IF(AND(G5="",G7=""),"",AVERAGE(G5:G7))</f>
        <v>129</v>
      </c>
      <c r="P5" s="112"/>
      <c r="Q5" s="122">
        <f>A6</f>
        <v>41852</v>
      </c>
      <c r="R5" s="120">
        <f>K5</f>
        <v>130.33333333333334</v>
      </c>
      <c r="S5" s="121">
        <f>L5</f>
        <v>57.666666666666664</v>
      </c>
      <c r="T5" s="121">
        <f>SUM(E5:E7,I5:I7)/6</f>
        <v>65.166666666666671</v>
      </c>
    </row>
    <row r="6" spans="1:22" x14ac:dyDescent="0.3">
      <c r="A6" s="98">
        <v>41852</v>
      </c>
      <c r="B6" s="31">
        <v>0.27083333333333331</v>
      </c>
      <c r="C6" s="99">
        <v>126</v>
      </c>
      <c r="D6" s="10">
        <v>56</v>
      </c>
      <c r="E6" s="11">
        <v>61</v>
      </c>
      <c r="F6" s="40">
        <v>0.8125</v>
      </c>
      <c r="G6" s="14">
        <v>127</v>
      </c>
      <c r="H6" s="10">
        <v>51</v>
      </c>
      <c r="I6" s="10">
        <v>66</v>
      </c>
      <c r="K6" s="133"/>
      <c r="L6" s="133"/>
      <c r="M6" s="71"/>
      <c r="N6" s="127"/>
      <c r="O6" s="124"/>
      <c r="P6" s="112"/>
      <c r="Q6" s="122">
        <f>A9</f>
        <v>41853</v>
      </c>
      <c r="R6" s="120">
        <f>K8</f>
        <v>144</v>
      </c>
      <c r="S6" s="121">
        <f>L8</f>
        <v>55.666666666666664</v>
      </c>
      <c r="T6" s="121">
        <f>SUM(E8:E10,I8:I10)/6</f>
        <v>62.833333333333336</v>
      </c>
    </row>
    <row r="7" spans="1:22" ht="14.5" thickBot="1" x14ac:dyDescent="0.35">
      <c r="A7" s="94">
        <f>A6</f>
        <v>41852</v>
      </c>
      <c r="B7" s="32"/>
      <c r="C7" s="100">
        <v>130</v>
      </c>
      <c r="D7" s="16">
        <v>58</v>
      </c>
      <c r="E7" s="17">
        <v>66</v>
      </c>
      <c r="F7" s="41"/>
      <c r="G7" s="18">
        <v>124</v>
      </c>
      <c r="H7" s="16">
        <v>72</v>
      </c>
      <c r="I7" s="16">
        <v>65</v>
      </c>
      <c r="K7" s="134"/>
      <c r="L7" s="134"/>
      <c r="N7" s="128"/>
      <c r="O7" s="125"/>
      <c r="P7" s="112"/>
      <c r="Q7" s="122">
        <f>A12</f>
        <v>41854</v>
      </c>
      <c r="R7" s="120">
        <f>K11</f>
        <v>138.83333333333334</v>
      </c>
      <c r="S7" s="121">
        <f>L11</f>
        <v>54</v>
      </c>
      <c r="T7" s="121">
        <f>SUM(E11:E13,I11:I13)/6</f>
        <v>63.666666666666664</v>
      </c>
    </row>
    <row r="8" spans="1:22" ht="14.5" thickTop="1" x14ac:dyDescent="0.3">
      <c r="A8" s="93">
        <f>A7+1</f>
        <v>41853</v>
      </c>
      <c r="B8" s="33"/>
      <c r="C8" s="99">
        <v>134</v>
      </c>
      <c r="D8" s="10">
        <v>52</v>
      </c>
      <c r="E8" s="11">
        <v>54</v>
      </c>
      <c r="F8" s="42"/>
      <c r="G8" s="14">
        <v>148</v>
      </c>
      <c r="H8" s="10">
        <v>58</v>
      </c>
      <c r="I8" s="10">
        <v>63</v>
      </c>
      <c r="K8" s="132">
        <f>IF(AND(C8="",G8=""),"",AVERAGE(C8:C10,G8:G10))</f>
        <v>144</v>
      </c>
      <c r="L8" s="132">
        <f>IF(AND(D8="",H8=""),"",AVERAGE(D8:D10,H8:H10))</f>
        <v>55.666666666666664</v>
      </c>
      <c r="N8" s="126">
        <f>IF(AND(C8="",C10=""),"",AVERAGE(C8:C10))</f>
        <v>141</v>
      </c>
      <c r="O8" s="123">
        <f>IF(AND(G8="",G10=""),"",AVERAGE(G8:G10))</f>
        <v>147</v>
      </c>
      <c r="P8" s="112"/>
      <c r="Q8" s="122">
        <f>A15</f>
        <v>41855</v>
      </c>
      <c r="R8" s="120">
        <f>K14</f>
        <v>141</v>
      </c>
      <c r="S8" s="121">
        <f>L14</f>
        <v>50.833333333333336</v>
      </c>
      <c r="T8" s="121">
        <f>SUM(E14:E16,I17:I19)/6</f>
        <v>55.666666666666664</v>
      </c>
    </row>
    <row r="9" spans="1:22" x14ac:dyDescent="0.3">
      <c r="A9" s="98">
        <f>A6+1</f>
        <v>41853</v>
      </c>
      <c r="B9" s="31">
        <v>0.27083333333333331</v>
      </c>
      <c r="C9" s="99">
        <v>146</v>
      </c>
      <c r="D9" s="10">
        <v>59</v>
      </c>
      <c r="E9" s="11">
        <v>68</v>
      </c>
      <c r="F9" s="40">
        <v>0.85416666666666663</v>
      </c>
      <c r="G9" s="14">
        <v>146</v>
      </c>
      <c r="H9" s="10">
        <v>58</v>
      </c>
      <c r="I9" s="10">
        <v>63</v>
      </c>
      <c r="K9" s="133"/>
      <c r="L9" s="133"/>
      <c r="N9" s="127"/>
      <c r="O9" s="124"/>
      <c r="P9" s="112"/>
      <c r="Q9" s="122">
        <f>A18</f>
        <v>41856</v>
      </c>
      <c r="R9" s="120">
        <f>K17</f>
        <v>129.66666666666666</v>
      </c>
      <c r="S9" s="121">
        <f>L17</f>
        <v>52.333333333333336</v>
      </c>
      <c r="T9" s="121">
        <f>SUM(I17:I19)/3</f>
        <v>60</v>
      </c>
    </row>
    <row r="10" spans="1:22" ht="14.5" thickBot="1" x14ac:dyDescent="0.35">
      <c r="A10" s="94">
        <f>A9</f>
        <v>41853</v>
      </c>
      <c r="B10" s="32"/>
      <c r="C10" s="100">
        <v>143</v>
      </c>
      <c r="D10" s="16">
        <v>52</v>
      </c>
      <c r="E10" s="17">
        <v>66</v>
      </c>
      <c r="F10" s="41"/>
      <c r="G10" s="18">
        <v>147</v>
      </c>
      <c r="H10" s="16">
        <v>55</v>
      </c>
      <c r="I10" s="16">
        <v>63</v>
      </c>
      <c r="K10" s="134"/>
      <c r="L10" s="134"/>
      <c r="N10" s="128"/>
      <c r="O10" s="125"/>
      <c r="P10" s="112"/>
      <c r="Q10" s="122">
        <f>A21</f>
        <v>41857</v>
      </c>
      <c r="R10" s="120">
        <f>K20</f>
        <v>142.66666666666666</v>
      </c>
      <c r="S10" s="121">
        <f>L20</f>
        <v>54.333333333333336</v>
      </c>
      <c r="T10" s="121">
        <f>SUM(E20:E22,I20:I22)/6</f>
        <v>64.833333333333329</v>
      </c>
    </row>
    <row r="11" spans="1:22" ht="14.5" thickTop="1" x14ac:dyDescent="0.3">
      <c r="A11" s="93">
        <f>A10+1</f>
        <v>41854</v>
      </c>
      <c r="B11" s="33"/>
      <c r="C11" s="99">
        <v>141</v>
      </c>
      <c r="D11" s="10">
        <v>51</v>
      </c>
      <c r="E11" s="11">
        <v>64</v>
      </c>
      <c r="F11" s="42"/>
      <c r="G11" s="14">
        <v>149</v>
      </c>
      <c r="H11" s="10">
        <v>57</v>
      </c>
      <c r="I11" s="10">
        <v>68</v>
      </c>
      <c r="K11" s="132">
        <f>IF(AND(C11="",G11=""),"",AVERAGE(C11:C13,G11:G13))</f>
        <v>138.83333333333334</v>
      </c>
      <c r="L11" s="132">
        <f>IF(AND(D11="",H11=""),"",AVERAGE(D11:D13,H11:H13))</f>
        <v>54</v>
      </c>
      <c r="N11" s="126">
        <f>IF(AND(C11="",C13=""),"",AVERAGE(C11:C13))</f>
        <v>135</v>
      </c>
      <c r="O11" s="123">
        <f>IF(AND(G11="",G13=""),"",AVERAGE(G11:G13))</f>
        <v>142.66666666666666</v>
      </c>
      <c r="P11" s="112"/>
      <c r="Q11" s="122">
        <f>A24</f>
        <v>41858</v>
      </c>
      <c r="R11" s="120">
        <f>K23</f>
        <v>136.16666666666666</v>
      </c>
      <c r="S11" s="121">
        <f>L25</f>
        <v>51.5</v>
      </c>
      <c r="T11" s="121">
        <f>SUM(E23:E25,I23:I25)/6</f>
        <v>63.666666666666664</v>
      </c>
    </row>
    <row r="12" spans="1:22" x14ac:dyDescent="0.3">
      <c r="A12" s="98">
        <f t="shared" ref="A12" si="0">A11</f>
        <v>41854</v>
      </c>
      <c r="B12" s="31">
        <v>0.25</v>
      </c>
      <c r="C12" s="99">
        <v>134</v>
      </c>
      <c r="D12" s="10">
        <v>50</v>
      </c>
      <c r="E12" s="11">
        <v>48</v>
      </c>
      <c r="F12" s="40">
        <v>0.94791666666666663</v>
      </c>
      <c r="G12" s="14">
        <v>139</v>
      </c>
      <c r="H12" s="10">
        <v>52</v>
      </c>
      <c r="I12" s="10">
        <v>68</v>
      </c>
      <c r="K12" s="133"/>
      <c r="L12" s="133"/>
      <c r="N12" s="127"/>
      <c r="O12" s="124"/>
      <c r="P12" s="112"/>
      <c r="R12" s="35"/>
    </row>
    <row r="13" spans="1:22" ht="14.5" thickBot="1" x14ac:dyDescent="0.35">
      <c r="A13" s="94">
        <f>A12</f>
        <v>41854</v>
      </c>
      <c r="B13" s="32"/>
      <c r="C13" s="100">
        <v>130</v>
      </c>
      <c r="D13" s="16">
        <v>61</v>
      </c>
      <c r="E13" s="17">
        <v>66</v>
      </c>
      <c r="F13" s="41"/>
      <c r="G13" s="18">
        <v>140</v>
      </c>
      <c r="H13" s="16">
        <v>53</v>
      </c>
      <c r="I13" s="16">
        <v>68</v>
      </c>
      <c r="K13" s="134"/>
      <c r="L13" s="134"/>
      <c r="N13" s="128"/>
      <c r="O13" s="125"/>
      <c r="P13" s="112"/>
      <c r="R13" s="35"/>
    </row>
    <row r="14" spans="1:22" ht="14.5" thickTop="1" x14ac:dyDescent="0.3">
      <c r="A14" s="93">
        <f>A13+1</f>
        <v>41855</v>
      </c>
      <c r="B14" s="31"/>
      <c r="C14" s="99">
        <v>147</v>
      </c>
      <c r="D14" s="10">
        <v>50</v>
      </c>
      <c r="E14" s="11">
        <v>49</v>
      </c>
      <c r="F14" s="40"/>
      <c r="G14" s="14">
        <v>140</v>
      </c>
      <c r="H14" s="10">
        <v>54</v>
      </c>
      <c r="I14" s="10">
        <v>62</v>
      </c>
      <c r="K14" s="132">
        <f>IF(AND(C14="",G14=""),"",AVERAGE(C14:C16,G14:G16))</f>
        <v>141</v>
      </c>
      <c r="L14" s="132">
        <f>IF(AND(D14="",H14=""),"",AVERAGE(D14:D16,H14:H16))</f>
        <v>50.833333333333336</v>
      </c>
      <c r="N14" s="126">
        <f>IF(AND(C14="",C16=""),"",AVERAGE(C14:C16))</f>
        <v>144.66666666666666</v>
      </c>
      <c r="O14" s="123">
        <f>IF(AND(G14="",G16=""),"",AVERAGE(G14:G16))</f>
        <v>137.33333333333334</v>
      </c>
      <c r="P14" s="112"/>
      <c r="R14" s="35"/>
    </row>
    <row r="15" spans="1:22" x14ac:dyDescent="0.3">
      <c r="A15" s="98">
        <f t="shared" ref="A15:A24" si="1">A14</f>
        <v>41855</v>
      </c>
      <c r="B15" s="31">
        <v>0.21875</v>
      </c>
      <c r="C15" s="99">
        <v>148</v>
      </c>
      <c r="D15" s="10">
        <v>45</v>
      </c>
      <c r="E15" s="11">
        <v>50</v>
      </c>
      <c r="F15" s="40">
        <v>0.8125</v>
      </c>
      <c r="G15" s="14">
        <v>135</v>
      </c>
      <c r="H15" s="10">
        <v>53</v>
      </c>
      <c r="I15" s="10">
        <v>62</v>
      </c>
      <c r="K15" s="133"/>
      <c r="L15" s="133"/>
      <c r="N15" s="127"/>
      <c r="O15" s="124"/>
      <c r="P15" s="112"/>
      <c r="R15" s="35"/>
    </row>
    <row r="16" spans="1:22" ht="14.5" thickBot="1" x14ac:dyDescent="0.35">
      <c r="A16" s="94">
        <f>A15</f>
        <v>41855</v>
      </c>
      <c r="B16" s="32"/>
      <c r="C16" s="100">
        <v>139</v>
      </c>
      <c r="D16" s="16">
        <v>49</v>
      </c>
      <c r="E16" s="17">
        <v>55</v>
      </c>
      <c r="F16" s="41"/>
      <c r="G16" s="18">
        <v>137</v>
      </c>
      <c r="H16" s="16">
        <v>54</v>
      </c>
      <c r="I16" s="16">
        <v>61</v>
      </c>
      <c r="K16" s="134"/>
      <c r="L16" s="134"/>
      <c r="N16" s="128"/>
      <c r="O16" s="125"/>
      <c r="P16" s="112"/>
      <c r="R16" s="35"/>
    </row>
    <row r="17" spans="1:24" ht="14.5" thickTop="1" x14ac:dyDescent="0.3">
      <c r="A17" s="93">
        <f>A16+1</f>
        <v>41856</v>
      </c>
      <c r="B17" s="33"/>
      <c r="C17" s="99">
        <v>126</v>
      </c>
      <c r="D17" s="10">
        <v>51</v>
      </c>
      <c r="E17" s="11">
        <v>61</v>
      </c>
      <c r="F17" s="42"/>
      <c r="G17" s="14">
        <v>135</v>
      </c>
      <c r="H17" s="10">
        <v>51</v>
      </c>
      <c r="I17" s="10">
        <v>59</v>
      </c>
      <c r="K17" s="132">
        <f>IF(AND(C17="",G17=""),"",AVERAGE(C17:C19,G17:G19))</f>
        <v>129.66666666666666</v>
      </c>
      <c r="L17" s="132">
        <f>IF(AND(D17="",H17=""),"",AVERAGE(D17:D19,H17:H19))</f>
        <v>52.333333333333336</v>
      </c>
      <c r="N17" s="126">
        <f>IF(AND(C17="",C19=""),"",AVERAGE(C17:C19))</f>
        <v>127.66666666666667</v>
      </c>
      <c r="O17" s="123">
        <f>IF(AND(G17="",G19=""),"",AVERAGE(G17:G19))</f>
        <v>131.66666666666666</v>
      </c>
      <c r="P17" s="112"/>
      <c r="R17" s="35"/>
    </row>
    <row r="18" spans="1:24" x14ac:dyDescent="0.3">
      <c r="A18" s="98">
        <f t="shared" si="1"/>
        <v>41856</v>
      </c>
      <c r="B18" s="31">
        <v>0.32291666666666669</v>
      </c>
      <c r="C18" s="99">
        <v>130</v>
      </c>
      <c r="D18" s="10">
        <v>54</v>
      </c>
      <c r="E18" s="11">
        <v>47</v>
      </c>
      <c r="F18" s="40">
        <v>0.82291666666666663</v>
      </c>
      <c r="G18" s="14">
        <v>127</v>
      </c>
      <c r="H18" s="10">
        <v>51</v>
      </c>
      <c r="I18" s="10">
        <v>61</v>
      </c>
      <c r="K18" s="133"/>
      <c r="L18" s="133"/>
      <c r="N18" s="127"/>
      <c r="O18" s="124"/>
      <c r="P18" s="112"/>
      <c r="R18" s="35"/>
    </row>
    <row r="19" spans="1:24" ht="14.5" thickBot="1" x14ac:dyDescent="0.35">
      <c r="A19" s="94">
        <f>A18</f>
        <v>41856</v>
      </c>
      <c r="B19" s="32"/>
      <c r="C19" s="100">
        <v>127</v>
      </c>
      <c r="D19" s="16">
        <v>57</v>
      </c>
      <c r="E19" s="17">
        <v>73</v>
      </c>
      <c r="F19" s="41"/>
      <c r="G19" s="18">
        <v>133</v>
      </c>
      <c r="H19" s="16">
        <v>50</v>
      </c>
      <c r="I19" s="16">
        <v>60</v>
      </c>
      <c r="K19" s="134"/>
      <c r="L19" s="134"/>
      <c r="N19" s="128"/>
      <c r="O19" s="125"/>
      <c r="P19" s="112"/>
      <c r="R19" s="117"/>
    </row>
    <row r="20" spans="1:24" ht="14.5" thickTop="1" x14ac:dyDescent="0.3">
      <c r="A20" s="93">
        <f>A19+1</f>
        <v>41857</v>
      </c>
      <c r="B20" s="33"/>
      <c r="C20" s="99">
        <v>146</v>
      </c>
      <c r="D20" s="10">
        <v>56</v>
      </c>
      <c r="E20" s="11">
        <v>74</v>
      </c>
      <c r="F20" s="42"/>
      <c r="G20" s="14">
        <v>142</v>
      </c>
      <c r="H20" s="10">
        <v>52</v>
      </c>
      <c r="I20" s="10">
        <v>62</v>
      </c>
      <c r="K20" s="132">
        <f>IF(AND(C20="",G20=""),"",AVERAGE(C20:C22,G20:G22))</f>
        <v>142.66666666666666</v>
      </c>
      <c r="L20" s="132">
        <f>IF(AND(D20="",H20=""),"",AVERAGE(D20:D22,H20:H22))</f>
        <v>54.333333333333336</v>
      </c>
      <c r="N20" s="126">
        <f>IF(AND(C20="",C22=""),"",AVERAGE(C20:C22))</f>
        <v>145.66666666666666</v>
      </c>
      <c r="O20" s="123">
        <f>IF(AND(G20="",G22=""),"",AVERAGE(G20:G22))</f>
        <v>139.66666666666666</v>
      </c>
      <c r="P20" s="112"/>
      <c r="R20" s="35"/>
    </row>
    <row r="21" spans="1:24" x14ac:dyDescent="0.3">
      <c r="A21" s="98">
        <f t="shared" si="1"/>
        <v>41857</v>
      </c>
      <c r="B21" s="31">
        <v>0.29166666666666669</v>
      </c>
      <c r="C21" s="101">
        <v>150</v>
      </c>
      <c r="D21" s="25">
        <v>55</v>
      </c>
      <c r="E21" s="26">
        <v>76</v>
      </c>
      <c r="F21" s="40">
        <v>0.83333333333333337</v>
      </c>
      <c r="G21" s="28">
        <v>140</v>
      </c>
      <c r="H21" s="25">
        <v>54</v>
      </c>
      <c r="I21" s="25">
        <v>62</v>
      </c>
      <c r="K21" s="133"/>
      <c r="L21" s="133"/>
      <c r="N21" s="127"/>
      <c r="O21" s="124"/>
      <c r="P21" s="112"/>
      <c r="R21" s="35"/>
    </row>
    <row r="22" spans="1:24" ht="14.5" thickBot="1" x14ac:dyDescent="0.35">
      <c r="A22" s="94">
        <f t="shared" si="1"/>
        <v>41857</v>
      </c>
      <c r="B22" s="32"/>
      <c r="C22" s="100">
        <v>141</v>
      </c>
      <c r="D22" s="16">
        <v>55</v>
      </c>
      <c r="E22" s="17">
        <v>54</v>
      </c>
      <c r="F22" s="41"/>
      <c r="G22" s="18">
        <v>137</v>
      </c>
      <c r="H22" s="16">
        <v>54</v>
      </c>
      <c r="I22" s="16">
        <v>61</v>
      </c>
      <c r="K22" s="134"/>
      <c r="L22" s="134"/>
      <c r="N22" s="128"/>
      <c r="O22" s="125"/>
      <c r="P22" s="112"/>
      <c r="R22" s="35"/>
      <c r="X22" s="71"/>
    </row>
    <row r="23" spans="1:24" ht="14.5" thickTop="1" x14ac:dyDescent="0.3">
      <c r="A23" s="93">
        <f>A22+1</f>
        <v>41858</v>
      </c>
      <c r="B23" s="33"/>
      <c r="C23" s="99">
        <v>133</v>
      </c>
      <c r="D23" s="10">
        <v>52</v>
      </c>
      <c r="E23" s="11">
        <v>66</v>
      </c>
      <c r="F23" s="42"/>
      <c r="G23" s="14">
        <v>142</v>
      </c>
      <c r="H23" s="10">
        <v>48</v>
      </c>
      <c r="I23" s="10">
        <v>53</v>
      </c>
      <c r="K23" s="132">
        <f>IF(AND(C23="",G23=""),"",AVERAGE(C23:C25,G23:G25))</f>
        <v>136.16666666666666</v>
      </c>
      <c r="L23" s="107"/>
      <c r="N23" s="126">
        <f>IF(AND(C23="",C25=""),"",AVERAGE(C23:C25))</f>
        <v>136</v>
      </c>
      <c r="O23" s="123">
        <f>IF(AND(G23="",G25=""),"",AVERAGE(G23:G25))</f>
        <v>136.33333333333334</v>
      </c>
      <c r="P23" s="112"/>
      <c r="R23" s="35"/>
    </row>
    <row r="24" spans="1:24" x14ac:dyDescent="0.3">
      <c r="A24" s="98">
        <f t="shared" si="1"/>
        <v>41858</v>
      </c>
      <c r="B24" s="31">
        <v>0.16666666666666666</v>
      </c>
      <c r="C24" s="101">
        <v>137</v>
      </c>
      <c r="D24" s="25">
        <v>52</v>
      </c>
      <c r="E24" s="26">
        <v>66</v>
      </c>
      <c r="F24" s="40">
        <v>0.8125</v>
      </c>
      <c r="G24" s="28">
        <v>132</v>
      </c>
      <c r="H24" s="25">
        <v>48</v>
      </c>
      <c r="I24" s="25">
        <v>64</v>
      </c>
      <c r="K24" s="133"/>
      <c r="L24" s="107"/>
      <c r="N24" s="127"/>
      <c r="O24" s="124"/>
      <c r="P24" s="112"/>
      <c r="R24" s="35"/>
    </row>
    <row r="25" spans="1:24" ht="14.5" thickBot="1" x14ac:dyDescent="0.35">
      <c r="A25" s="94">
        <f>A23</f>
        <v>41858</v>
      </c>
      <c r="B25" s="32"/>
      <c r="C25" s="100">
        <v>138</v>
      </c>
      <c r="D25" s="16">
        <v>56</v>
      </c>
      <c r="E25" s="17">
        <v>68</v>
      </c>
      <c r="F25" s="41"/>
      <c r="G25" s="18">
        <v>135</v>
      </c>
      <c r="H25" s="16">
        <v>53</v>
      </c>
      <c r="I25" s="16">
        <v>65</v>
      </c>
      <c r="K25" s="134"/>
      <c r="L25" s="108">
        <f>IF(AND(D23="",H23=""),"",AVERAGE(D23:D25,H23:H25))</f>
        <v>51.5</v>
      </c>
      <c r="N25" s="128"/>
      <c r="O25" s="125"/>
      <c r="P25" s="112"/>
      <c r="R25" s="35"/>
    </row>
    <row r="26" spans="1:24" ht="14.5" thickTop="1" x14ac:dyDescent="0.3">
      <c r="K26" s="39"/>
      <c r="L26" s="39"/>
      <c r="N26" s="30"/>
      <c r="O26" s="30" t="str">
        <f t="shared" ref="O26" si="2">IF(F26="","",F26)</f>
        <v/>
      </c>
      <c r="P26" s="111"/>
    </row>
    <row r="46" spans="4:12" ht="15.5" x14ac:dyDescent="0.35">
      <c r="D46" s="109"/>
      <c r="L46" s="109"/>
    </row>
  </sheetData>
  <autoFilter ref="A3:I25"/>
  <mergeCells count="29">
    <mergeCell ref="R3:T3"/>
    <mergeCell ref="L20:L22"/>
    <mergeCell ref="K23:K25"/>
    <mergeCell ref="N3:O3"/>
    <mergeCell ref="K5:K7"/>
    <mergeCell ref="L5:L7"/>
    <mergeCell ref="K8:K10"/>
    <mergeCell ref="L8:L10"/>
    <mergeCell ref="K11:K13"/>
    <mergeCell ref="L11:L13"/>
    <mergeCell ref="K14:K16"/>
    <mergeCell ref="L14:L16"/>
    <mergeCell ref="K17:K19"/>
    <mergeCell ref="L17:L19"/>
    <mergeCell ref="K20:K22"/>
    <mergeCell ref="O5:O7"/>
    <mergeCell ref="N8:N10"/>
    <mergeCell ref="O8:O10"/>
    <mergeCell ref="N11:N13"/>
    <mergeCell ref="O11:O13"/>
    <mergeCell ref="N5:N7"/>
    <mergeCell ref="O23:O25"/>
    <mergeCell ref="O14:O16"/>
    <mergeCell ref="N17:N19"/>
    <mergeCell ref="O17:O19"/>
    <mergeCell ref="N20:N22"/>
    <mergeCell ref="O20:O22"/>
    <mergeCell ref="N14:N16"/>
    <mergeCell ref="N23:N25"/>
  </mergeCells>
  <conditionalFormatting sqref="G5:G6 C5:C6">
    <cfRule type="expression" dxfId="12" priority="193">
      <formula>C5:C25&gt;154</formula>
    </cfRule>
    <cfRule type="expression" dxfId="11" priority="194">
      <formula>C5:C25&gt;135</formula>
    </cfRule>
  </conditionalFormatting>
  <conditionalFormatting sqref="G7 C7">
    <cfRule type="expression" dxfId="10" priority="199">
      <formula>C7:C26&gt;154</formula>
    </cfRule>
    <cfRule type="expression" dxfId="9" priority="200">
      <formula>C7:C26&gt;135</formula>
    </cfRule>
  </conditionalFormatting>
  <conditionalFormatting sqref="G20 C20">
    <cfRule type="expression" dxfId="8" priority="203">
      <formula>C20:C26&gt;154</formula>
    </cfRule>
    <cfRule type="expression" dxfId="7" priority="204">
      <formula>C20:C26&gt;135</formula>
    </cfRule>
  </conditionalFormatting>
  <conditionalFormatting sqref="G8 C8">
    <cfRule type="expression" dxfId="6" priority="209">
      <formula>C8:C26&gt;154</formula>
    </cfRule>
    <cfRule type="expression" dxfId="5" priority="210">
      <formula>C8:C26&gt;135</formula>
    </cfRule>
  </conditionalFormatting>
  <conditionalFormatting sqref="G21:G25 C21:C25">
    <cfRule type="expression" dxfId="4" priority="213">
      <formula>C21:C26&gt;154</formula>
    </cfRule>
    <cfRule type="expression" dxfId="3" priority="214">
      <formula>C21:C26&gt;135</formula>
    </cfRule>
  </conditionalFormatting>
  <conditionalFormatting sqref="G9:G19 C9:C19">
    <cfRule type="expression" dxfId="2" priority="221">
      <formula>C9:C26&gt;154</formula>
    </cfRule>
    <cfRule type="expression" dxfId="1" priority="222">
      <formula>C9:C26&gt;135</formula>
    </cfRule>
  </conditionalFormatting>
  <pageMargins left="0.62992125984251968" right="0.62992125984251968" top="0.55118110236220474" bottom="0.55118110236220474" header="0.31496062992125984" footer="0.31496062992125984"/>
  <pageSetup paperSize="9" scale="76" orientation="landscape" r:id="rId1"/>
  <rowBreaks count="1" manualBreakCount="1">
    <brk id="49" max="16383" man="1"/>
  </rowBreaks>
  <colBreaks count="1" manualBreakCount="1">
    <brk id="1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96"/>
  <sheetViews>
    <sheetView topLeftCell="A75" zoomScale="85" zoomScaleNormal="85" workbookViewId="0">
      <selection activeCell="J79" sqref="J79"/>
    </sheetView>
  </sheetViews>
  <sheetFormatPr baseColWidth="10" defaultRowHeight="14" x14ac:dyDescent="0.3"/>
  <cols>
    <col min="1" max="1" width="12.08203125" customWidth="1"/>
    <col min="2" max="9" width="9.5" customWidth="1"/>
  </cols>
  <sheetData>
    <row r="1" spans="1:9" x14ac:dyDescent="0.3">
      <c r="A1" s="1" t="s">
        <v>0</v>
      </c>
      <c r="B1" s="1" t="s">
        <v>9</v>
      </c>
      <c r="C1" s="2" t="s">
        <v>2</v>
      </c>
      <c r="D1" s="2" t="s">
        <v>2</v>
      </c>
      <c r="E1" s="3" t="s">
        <v>3</v>
      </c>
      <c r="F1" s="4" t="s">
        <v>10</v>
      </c>
      <c r="G1" s="12" t="s">
        <v>11</v>
      </c>
      <c r="H1" s="2" t="s">
        <v>11</v>
      </c>
      <c r="I1" s="2" t="s">
        <v>3</v>
      </c>
    </row>
    <row r="2" spans="1:9" x14ac:dyDescent="0.3">
      <c r="A2" s="5"/>
      <c r="B2" s="5" t="s">
        <v>1</v>
      </c>
      <c r="C2" s="6" t="s">
        <v>4</v>
      </c>
      <c r="D2" s="6" t="s">
        <v>5</v>
      </c>
      <c r="E2" s="7" t="s">
        <v>6</v>
      </c>
      <c r="F2" s="8" t="s">
        <v>1</v>
      </c>
      <c r="G2" s="13" t="s">
        <v>4</v>
      </c>
      <c r="H2" s="6" t="s">
        <v>5</v>
      </c>
      <c r="I2" s="6" t="s">
        <v>6</v>
      </c>
    </row>
    <row r="3" spans="1:9" ht="16.399999999999999" customHeight="1" x14ac:dyDescent="0.3">
      <c r="A3" s="95">
        <v>41030</v>
      </c>
      <c r="B3" s="23"/>
      <c r="C3" s="9"/>
      <c r="D3" s="10"/>
      <c r="E3" s="11"/>
      <c r="F3" s="27"/>
      <c r="G3" s="14"/>
      <c r="H3" s="10"/>
      <c r="I3" s="10"/>
    </row>
    <row r="4" spans="1:9" ht="16.399999999999999" customHeight="1" x14ac:dyDescent="0.3">
      <c r="A4" s="98">
        <v>41122</v>
      </c>
      <c r="B4" s="31"/>
      <c r="C4" s="9"/>
      <c r="D4" s="10"/>
      <c r="E4" s="11"/>
      <c r="F4" s="40"/>
      <c r="G4" s="14"/>
      <c r="H4" s="10"/>
      <c r="I4" s="10"/>
    </row>
    <row r="5" spans="1:9" ht="16.399999999999999" customHeight="1" thickBot="1" x14ac:dyDescent="0.35">
      <c r="A5" s="94">
        <f>A4</f>
        <v>41122</v>
      </c>
      <c r="B5" s="32"/>
      <c r="C5" s="15"/>
      <c r="D5" s="16"/>
      <c r="E5" s="17"/>
      <c r="F5" s="41"/>
      <c r="G5" s="18"/>
      <c r="H5" s="16"/>
      <c r="I5" s="16"/>
    </row>
    <row r="6" spans="1:9" ht="16.399999999999999" customHeight="1" thickTop="1" x14ac:dyDescent="0.3">
      <c r="A6" s="93">
        <f>A5+1</f>
        <v>41123</v>
      </c>
      <c r="B6" s="33"/>
      <c r="C6" s="19"/>
      <c r="D6" s="20"/>
      <c r="E6" s="21"/>
      <c r="F6" s="42"/>
      <c r="G6" s="22"/>
      <c r="H6" s="20"/>
      <c r="I6" s="20"/>
    </row>
    <row r="7" spans="1:9" ht="16.399999999999999" customHeight="1" x14ac:dyDescent="0.3">
      <c r="A7" s="98">
        <f>A6</f>
        <v>41123</v>
      </c>
      <c r="B7" s="31"/>
      <c r="C7" s="9"/>
      <c r="D7" s="10"/>
      <c r="E7" s="11"/>
      <c r="F7" s="40"/>
      <c r="G7" s="14"/>
      <c r="H7" s="10"/>
      <c r="I7" s="10"/>
    </row>
    <row r="8" spans="1:9" ht="16.399999999999999" customHeight="1" thickBot="1" x14ac:dyDescent="0.35">
      <c r="A8" s="94">
        <f>A7</f>
        <v>41123</v>
      </c>
      <c r="B8" s="32"/>
      <c r="C8" s="15"/>
      <c r="D8" s="16"/>
      <c r="E8" s="17"/>
      <c r="F8" s="41"/>
      <c r="G8" s="18"/>
      <c r="H8" s="16"/>
      <c r="I8" s="16"/>
    </row>
    <row r="9" spans="1:9" ht="16.399999999999999" customHeight="1" thickTop="1" x14ac:dyDescent="0.3">
      <c r="A9" s="97">
        <f>A8+1</f>
        <v>41124</v>
      </c>
      <c r="B9" s="33"/>
      <c r="C9" s="19"/>
      <c r="D9" s="20"/>
      <c r="E9" s="21"/>
      <c r="F9" s="42"/>
      <c r="G9" s="22"/>
      <c r="H9" s="20"/>
      <c r="I9" s="20"/>
    </row>
    <row r="10" spans="1:9" ht="16.399999999999999" customHeight="1" x14ac:dyDescent="0.3">
      <c r="A10" s="98">
        <f>A9</f>
        <v>41124</v>
      </c>
      <c r="B10" s="31"/>
      <c r="C10" s="9"/>
      <c r="D10" s="10"/>
      <c r="E10" s="11"/>
      <c r="F10" s="40"/>
      <c r="G10" s="14"/>
      <c r="H10" s="10"/>
      <c r="I10" s="10"/>
    </row>
    <row r="11" spans="1:9" ht="16.399999999999999" customHeight="1" thickBot="1" x14ac:dyDescent="0.35">
      <c r="A11" s="94">
        <f>A10</f>
        <v>41124</v>
      </c>
      <c r="B11" s="32"/>
      <c r="C11" s="15"/>
      <c r="D11" s="16"/>
      <c r="E11" s="17"/>
      <c r="F11" s="41"/>
      <c r="G11" s="18"/>
      <c r="H11" s="16"/>
      <c r="I11" s="16"/>
    </row>
    <row r="12" spans="1:9" ht="16.399999999999999" customHeight="1" thickTop="1" x14ac:dyDescent="0.3">
      <c r="A12" s="93">
        <f>A11+1</f>
        <v>41125</v>
      </c>
      <c r="B12" s="31"/>
      <c r="C12" s="19"/>
      <c r="D12" s="20"/>
      <c r="E12" s="21"/>
      <c r="F12" s="42"/>
      <c r="G12" s="22"/>
      <c r="H12" s="20"/>
      <c r="I12" s="20"/>
    </row>
    <row r="13" spans="1:9" ht="16.399999999999999" customHeight="1" x14ac:dyDescent="0.3">
      <c r="A13" s="98">
        <f>A12</f>
        <v>41125</v>
      </c>
      <c r="B13" s="31"/>
      <c r="C13" s="9"/>
      <c r="D13" s="10"/>
      <c r="E13" s="11"/>
      <c r="F13" s="40"/>
      <c r="G13" s="14"/>
      <c r="H13" s="10"/>
      <c r="I13" s="10"/>
    </row>
    <row r="14" spans="1:9" ht="16.399999999999999" customHeight="1" thickBot="1" x14ac:dyDescent="0.35">
      <c r="A14" s="94">
        <f>A13</f>
        <v>41125</v>
      </c>
      <c r="B14" s="32"/>
      <c r="C14" s="15"/>
      <c r="D14" s="16"/>
      <c r="E14" s="17"/>
      <c r="F14" s="41"/>
      <c r="G14" s="18"/>
      <c r="H14" s="16"/>
      <c r="I14" s="16"/>
    </row>
    <row r="15" spans="1:9" ht="16.399999999999999" customHeight="1" thickTop="1" x14ac:dyDescent="0.3">
      <c r="A15" s="93">
        <f>A14+1</f>
        <v>41126</v>
      </c>
      <c r="B15" s="33"/>
      <c r="C15" s="19"/>
      <c r="D15" s="20"/>
      <c r="E15" s="21"/>
      <c r="F15" s="42"/>
      <c r="G15" s="22"/>
      <c r="H15" s="20"/>
      <c r="I15" s="20"/>
    </row>
    <row r="16" spans="1:9" ht="16.399999999999999" customHeight="1" x14ac:dyDescent="0.3">
      <c r="A16" s="98">
        <f>A15</f>
        <v>41126</v>
      </c>
      <c r="B16" s="31"/>
      <c r="C16" s="9"/>
      <c r="D16" s="10"/>
      <c r="E16" s="11"/>
      <c r="F16" s="40"/>
      <c r="G16" s="14"/>
      <c r="H16" s="10"/>
      <c r="I16" s="10"/>
    </row>
    <row r="17" spans="1:9" ht="16.399999999999999" customHeight="1" thickBot="1" x14ac:dyDescent="0.35">
      <c r="A17" s="94">
        <f>A16</f>
        <v>41126</v>
      </c>
      <c r="B17" s="32"/>
      <c r="C17" s="15"/>
      <c r="D17" s="16"/>
      <c r="E17" s="17"/>
      <c r="F17" s="41"/>
      <c r="G17" s="18"/>
      <c r="H17" s="16"/>
      <c r="I17" s="16"/>
    </row>
    <row r="18" spans="1:9" ht="16.399999999999999" customHeight="1" thickTop="1" x14ac:dyDescent="0.3">
      <c r="A18" s="93">
        <f>A17+1</f>
        <v>41127</v>
      </c>
      <c r="B18" s="33"/>
      <c r="C18" s="19"/>
      <c r="D18" s="20"/>
      <c r="E18" s="21"/>
      <c r="F18" s="43"/>
      <c r="G18" s="34"/>
      <c r="H18" s="20"/>
      <c r="I18" s="20"/>
    </row>
    <row r="19" spans="1:9" ht="16.399999999999999" customHeight="1" x14ac:dyDescent="0.3">
      <c r="A19" s="98">
        <f>A18</f>
        <v>41127</v>
      </c>
      <c r="B19" s="31"/>
      <c r="C19" s="24"/>
      <c r="D19" s="25"/>
      <c r="E19" s="26"/>
      <c r="F19" s="40"/>
      <c r="G19" s="28"/>
      <c r="H19" s="25"/>
      <c r="I19" s="25"/>
    </row>
    <row r="20" spans="1:9" ht="16.399999999999999" customHeight="1" thickBot="1" x14ac:dyDescent="0.35">
      <c r="A20" s="94">
        <f t="shared" ref="A20" si="0">A19</f>
        <v>41127</v>
      </c>
      <c r="B20" s="32"/>
      <c r="C20" s="15"/>
      <c r="D20" s="16"/>
      <c r="E20" s="17"/>
      <c r="F20" s="41"/>
      <c r="G20" s="18"/>
      <c r="H20" s="16"/>
      <c r="I20" s="16"/>
    </row>
    <row r="21" spans="1:9" ht="16.399999999999999" customHeight="1" thickTop="1" x14ac:dyDescent="0.3">
      <c r="A21" s="93">
        <f>A20+1</f>
        <v>41128</v>
      </c>
      <c r="B21" s="33"/>
      <c r="C21" s="19"/>
      <c r="D21" s="20"/>
      <c r="E21" s="21"/>
      <c r="F21" s="42"/>
      <c r="G21" s="22"/>
      <c r="H21" s="20"/>
      <c r="I21" s="20"/>
    </row>
    <row r="22" spans="1:9" ht="16.399999999999999" customHeight="1" x14ac:dyDescent="0.3">
      <c r="A22" s="98">
        <f>A21</f>
        <v>41128</v>
      </c>
      <c r="B22" s="31"/>
      <c r="C22" s="24"/>
      <c r="D22" s="25"/>
      <c r="E22" s="26"/>
      <c r="F22" s="40"/>
      <c r="G22" s="28"/>
      <c r="H22" s="25"/>
      <c r="I22" s="25"/>
    </row>
    <row r="23" spans="1:9" ht="16.399999999999999" customHeight="1" thickBot="1" x14ac:dyDescent="0.35">
      <c r="A23" s="94">
        <f>A22</f>
        <v>41128</v>
      </c>
      <c r="B23" s="32"/>
      <c r="C23" s="15"/>
      <c r="D23" s="16"/>
      <c r="E23" s="17"/>
      <c r="F23" s="41"/>
      <c r="G23" s="18"/>
      <c r="H23" s="16"/>
      <c r="I23" s="16"/>
    </row>
    <row r="24" spans="1:9" ht="16.399999999999999" customHeight="1" thickTop="1" x14ac:dyDescent="0.3">
      <c r="A24" s="93">
        <f t="shared" ref="A24" si="1">A23+1</f>
        <v>41129</v>
      </c>
      <c r="B24" s="33"/>
      <c r="C24" s="19"/>
      <c r="D24" s="20"/>
      <c r="E24" s="21"/>
      <c r="F24" s="42"/>
      <c r="G24" s="22"/>
      <c r="H24" s="20"/>
      <c r="I24" s="20"/>
    </row>
    <row r="25" spans="1:9" ht="16.399999999999999" customHeight="1" x14ac:dyDescent="0.3">
      <c r="A25" s="98">
        <f>A24</f>
        <v>41129</v>
      </c>
      <c r="B25" s="31"/>
      <c r="C25" s="9"/>
      <c r="D25" s="10"/>
      <c r="E25" s="11"/>
      <c r="F25" s="40"/>
      <c r="G25" s="14"/>
      <c r="H25" s="10"/>
      <c r="I25" s="10"/>
    </row>
    <row r="26" spans="1:9" ht="16.399999999999999" customHeight="1" thickBot="1" x14ac:dyDescent="0.35">
      <c r="A26" s="94">
        <f>A25</f>
        <v>41129</v>
      </c>
      <c r="B26" s="32"/>
      <c r="C26" s="15"/>
      <c r="D26" s="16"/>
      <c r="E26" s="17"/>
      <c r="F26" s="41"/>
      <c r="G26" s="18"/>
      <c r="H26" s="16"/>
      <c r="I26" s="16"/>
    </row>
    <row r="27" spans="1:9" ht="16.399999999999999" customHeight="1" thickTop="1" x14ac:dyDescent="0.3">
      <c r="A27" s="93">
        <f t="shared" ref="A27" si="2">A26+1</f>
        <v>41130</v>
      </c>
      <c r="B27" s="33"/>
      <c r="C27" s="19"/>
      <c r="D27" s="20"/>
      <c r="E27" s="21"/>
      <c r="F27" s="42"/>
      <c r="G27" s="22"/>
      <c r="H27" s="20"/>
      <c r="I27" s="20"/>
    </row>
    <row r="28" spans="1:9" ht="16.399999999999999" customHeight="1" x14ac:dyDescent="0.3">
      <c r="A28" s="98">
        <f>A27</f>
        <v>41130</v>
      </c>
      <c r="B28" s="31"/>
      <c r="C28" s="9"/>
      <c r="D28" s="10"/>
      <c r="E28" s="11"/>
      <c r="F28" s="40"/>
      <c r="G28" s="14"/>
      <c r="H28" s="10"/>
      <c r="I28" s="10"/>
    </row>
    <row r="29" spans="1:9" ht="16.399999999999999" customHeight="1" thickBot="1" x14ac:dyDescent="0.35">
      <c r="A29" s="94">
        <f>A28</f>
        <v>41130</v>
      </c>
      <c r="B29" s="32"/>
      <c r="C29" s="15"/>
      <c r="D29" s="16"/>
      <c r="E29" s="17"/>
      <c r="F29" s="41"/>
      <c r="G29" s="18"/>
      <c r="H29" s="16"/>
      <c r="I29" s="16"/>
    </row>
    <row r="30" spans="1:9" ht="16.399999999999999" customHeight="1" thickTop="1" x14ac:dyDescent="0.3">
      <c r="A30" s="93">
        <f t="shared" ref="A30" si="3">A29+1</f>
        <v>41131</v>
      </c>
      <c r="B30" s="33"/>
      <c r="C30" s="19"/>
      <c r="D30" s="20"/>
      <c r="E30" s="21"/>
      <c r="F30" s="42"/>
      <c r="G30" s="22"/>
      <c r="H30" s="20"/>
      <c r="I30" s="20"/>
    </row>
    <row r="31" spans="1:9" ht="16.399999999999999" customHeight="1" x14ac:dyDescent="0.3">
      <c r="A31" s="98">
        <f>A30</f>
        <v>41131</v>
      </c>
      <c r="B31" s="31"/>
      <c r="C31" s="9"/>
      <c r="D31" s="10"/>
      <c r="E31" s="11"/>
      <c r="F31" s="40"/>
      <c r="G31" s="14"/>
      <c r="H31" s="10"/>
      <c r="I31" s="10"/>
    </row>
    <row r="32" spans="1:9" ht="16.399999999999999" customHeight="1" thickBot="1" x14ac:dyDescent="0.35">
      <c r="A32" s="94">
        <f>A31</f>
        <v>41131</v>
      </c>
      <c r="B32" s="32"/>
      <c r="C32" s="15"/>
      <c r="D32" s="16"/>
      <c r="E32" s="17"/>
      <c r="F32" s="41"/>
      <c r="G32" s="18"/>
      <c r="H32" s="16"/>
      <c r="I32" s="16"/>
    </row>
    <row r="33" spans="1:9" ht="16.399999999999999" customHeight="1" thickTop="1" x14ac:dyDescent="0.3">
      <c r="A33" s="93">
        <f t="shared" ref="A33" si="4">A32+1</f>
        <v>41132</v>
      </c>
      <c r="B33" s="33"/>
      <c r="C33" s="19"/>
      <c r="D33" s="20"/>
      <c r="E33" s="21"/>
      <c r="F33" s="42"/>
      <c r="G33" s="22"/>
      <c r="H33" s="20"/>
      <c r="I33" s="20"/>
    </row>
    <row r="34" spans="1:9" ht="16.399999999999999" customHeight="1" x14ac:dyDescent="0.3">
      <c r="A34" s="98">
        <f>A33</f>
        <v>41132</v>
      </c>
      <c r="B34" s="31"/>
      <c r="C34" s="9"/>
      <c r="D34" s="10"/>
      <c r="E34" s="11"/>
      <c r="F34" s="40"/>
      <c r="G34" s="14"/>
      <c r="H34" s="10"/>
      <c r="I34" s="10"/>
    </row>
    <row r="35" spans="1:9" ht="16.399999999999999" customHeight="1" thickBot="1" x14ac:dyDescent="0.35">
      <c r="A35" s="94">
        <f>A34</f>
        <v>41132</v>
      </c>
      <c r="B35" s="32"/>
      <c r="C35" s="15"/>
      <c r="D35" s="16"/>
      <c r="E35" s="17"/>
      <c r="F35" s="41"/>
      <c r="G35" s="18"/>
      <c r="H35" s="16"/>
      <c r="I35" s="16"/>
    </row>
    <row r="36" spans="1:9" ht="16.399999999999999" customHeight="1" thickTop="1" x14ac:dyDescent="0.3">
      <c r="A36" s="93">
        <f t="shared" ref="A36" si="5">A35+1</f>
        <v>41133</v>
      </c>
      <c r="B36" s="33"/>
      <c r="C36" s="19"/>
      <c r="D36" s="20"/>
      <c r="E36" s="21"/>
      <c r="F36" s="42"/>
      <c r="G36" s="22"/>
      <c r="H36" s="20"/>
      <c r="I36" s="20"/>
    </row>
    <row r="37" spans="1:9" ht="16.399999999999999" customHeight="1" x14ac:dyDescent="0.3">
      <c r="A37" s="98">
        <f>A36</f>
        <v>41133</v>
      </c>
      <c r="B37" s="31"/>
      <c r="C37" s="9"/>
      <c r="D37" s="10"/>
      <c r="E37" s="11"/>
      <c r="F37" s="40"/>
      <c r="G37" s="14"/>
      <c r="H37" s="10"/>
      <c r="I37" s="10"/>
    </row>
    <row r="38" spans="1:9" ht="16.399999999999999" customHeight="1" thickBot="1" x14ac:dyDescent="0.35">
      <c r="A38" s="94">
        <f>A37</f>
        <v>41133</v>
      </c>
      <c r="B38" s="32"/>
      <c r="C38" s="15"/>
      <c r="D38" s="16"/>
      <c r="E38" s="17"/>
      <c r="F38" s="41"/>
      <c r="G38" s="18"/>
      <c r="H38" s="16"/>
      <c r="I38" s="16"/>
    </row>
    <row r="39" spans="1:9" ht="16.399999999999999" customHeight="1" thickTop="1" x14ac:dyDescent="0.3">
      <c r="A39" s="93">
        <f t="shared" ref="A39" si="6">A38+1</f>
        <v>41134</v>
      </c>
      <c r="B39" s="33"/>
      <c r="C39" s="19"/>
      <c r="D39" s="20"/>
      <c r="E39" s="21"/>
      <c r="F39" s="42"/>
      <c r="G39" s="22"/>
      <c r="H39" s="20"/>
      <c r="I39" s="20"/>
    </row>
    <row r="40" spans="1:9" ht="16.399999999999999" customHeight="1" x14ac:dyDescent="0.3">
      <c r="A40" s="98">
        <f>A39</f>
        <v>41134</v>
      </c>
      <c r="B40" s="31"/>
      <c r="C40" s="9"/>
      <c r="D40" s="10"/>
      <c r="E40" s="11"/>
      <c r="F40" s="40"/>
      <c r="G40" s="14"/>
      <c r="H40" s="10"/>
      <c r="I40" s="10"/>
    </row>
    <row r="41" spans="1:9" ht="16.399999999999999" customHeight="1" thickBot="1" x14ac:dyDescent="0.35">
      <c r="A41" s="94">
        <f>A40</f>
        <v>41134</v>
      </c>
      <c r="B41" s="32"/>
      <c r="C41" s="15"/>
      <c r="D41" s="16"/>
      <c r="E41" s="17"/>
      <c r="F41" s="41"/>
      <c r="G41" s="18"/>
      <c r="H41" s="16"/>
      <c r="I41" s="16"/>
    </row>
    <row r="42" spans="1:9" ht="16.399999999999999" customHeight="1" thickTop="1" x14ac:dyDescent="0.3">
      <c r="A42" s="93">
        <f t="shared" ref="A42" si="7">A41+1</f>
        <v>41135</v>
      </c>
      <c r="B42" s="33"/>
      <c r="C42" s="47"/>
      <c r="D42" s="36"/>
      <c r="E42" s="48"/>
      <c r="F42" s="42"/>
      <c r="G42" s="49"/>
      <c r="H42" s="36"/>
      <c r="I42" s="36"/>
    </row>
    <row r="43" spans="1:9" ht="16.399999999999999" customHeight="1" x14ac:dyDescent="0.3">
      <c r="A43" s="98">
        <f>A42</f>
        <v>41135</v>
      </c>
      <c r="B43" s="31"/>
      <c r="C43" s="9"/>
      <c r="D43" s="10"/>
      <c r="E43" s="11"/>
      <c r="F43" s="40"/>
      <c r="G43" s="14"/>
      <c r="H43" s="10"/>
      <c r="I43" s="10"/>
    </row>
    <row r="44" spans="1:9" ht="16.399999999999999" customHeight="1" thickBot="1" x14ac:dyDescent="0.35">
      <c r="A44" s="94">
        <f>A43</f>
        <v>41135</v>
      </c>
      <c r="B44" s="32"/>
      <c r="C44" s="15"/>
      <c r="D44" s="16"/>
      <c r="E44" s="17"/>
      <c r="F44" s="41"/>
      <c r="G44" s="18"/>
      <c r="H44" s="16"/>
      <c r="I44" s="16"/>
    </row>
    <row r="45" spans="1:9" ht="16.399999999999999" customHeight="1" thickTop="1" x14ac:dyDescent="0.3">
      <c r="A45" s="93">
        <f t="shared" ref="A45" si="8">A44+1</f>
        <v>41136</v>
      </c>
      <c r="B45" s="33"/>
      <c r="C45" s="19"/>
      <c r="D45" s="20"/>
      <c r="E45" s="21"/>
      <c r="F45" s="42"/>
      <c r="G45" s="22"/>
      <c r="H45" s="20"/>
      <c r="I45" s="20"/>
    </row>
    <row r="46" spans="1:9" ht="16.399999999999999" customHeight="1" x14ac:dyDescent="0.3">
      <c r="A46" s="98">
        <f>A45</f>
        <v>41136</v>
      </c>
      <c r="B46" s="31"/>
      <c r="C46" s="9"/>
      <c r="D46" s="10"/>
      <c r="E46" s="11"/>
      <c r="F46" s="40"/>
      <c r="G46" s="14"/>
      <c r="H46" s="10"/>
      <c r="I46" s="10"/>
    </row>
    <row r="47" spans="1:9" ht="16.399999999999999" customHeight="1" thickBot="1" x14ac:dyDescent="0.35">
      <c r="A47" s="94">
        <f>A46</f>
        <v>41136</v>
      </c>
      <c r="B47" s="32"/>
      <c r="C47" s="15"/>
      <c r="D47" s="16"/>
      <c r="E47" s="17"/>
      <c r="F47" s="41"/>
      <c r="G47" s="18"/>
      <c r="H47" s="16"/>
      <c r="I47" s="16"/>
    </row>
    <row r="48" spans="1:9" ht="16.399999999999999" customHeight="1" thickTop="1" x14ac:dyDescent="0.3">
      <c r="A48" s="93">
        <f t="shared" ref="A48" si="9">A47+1</f>
        <v>41137</v>
      </c>
      <c r="B48" s="33"/>
      <c r="C48" s="47"/>
      <c r="D48" s="36"/>
      <c r="E48" s="48"/>
      <c r="F48" s="42"/>
      <c r="G48" s="49"/>
      <c r="H48" s="36"/>
      <c r="I48" s="36"/>
    </row>
    <row r="49" spans="1:9" ht="16.399999999999999" customHeight="1" x14ac:dyDescent="0.3">
      <c r="A49" s="98">
        <f>A48</f>
        <v>41137</v>
      </c>
      <c r="B49" s="31"/>
      <c r="C49" s="9"/>
      <c r="D49" s="10"/>
      <c r="E49" s="11"/>
      <c r="F49" s="40"/>
      <c r="G49" s="14"/>
      <c r="H49" s="10"/>
      <c r="I49" s="10"/>
    </row>
    <row r="50" spans="1:9" ht="16.399999999999999" customHeight="1" thickBot="1" x14ac:dyDescent="0.35">
      <c r="A50" s="94">
        <f>A49</f>
        <v>41137</v>
      </c>
      <c r="B50" s="32"/>
      <c r="C50" s="15"/>
      <c r="D50" s="16"/>
      <c r="E50" s="17"/>
      <c r="F50" s="41"/>
      <c r="G50" s="18"/>
      <c r="H50" s="16"/>
      <c r="I50" s="16"/>
    </row>
    <row r="51" spans="1:9" ht="16.399999999999999" customHeight="1" thickTop="1" x14ac:dyDescent="0.3">
      <c r="A51" s="93">
        <f t="shared" ref="A51" si="10">A50+1</f>
        <v>41138</v>
      </c>
      <c r="B51" s="33"/>
      <c r="C51" s="19"/>
      <c r="D51" s="20"/>
      <c r="E51" s="21"/>
      <c r="F51" s="42"/>
      <c r="G51" s="22"/>
      <c r="H51" s="20"/>
      <c r="I51" s="20"/>
    </row>
    <row r="52" spans="1:9" ht="16.399999999999999" customHeight="1" x14ac:dyDescent="0.3">
      <c r="A52" s="98">
        <f>A51</f>
        <v>41138</v>
      </c>
      <c r="B52" s="31"/>
      <c r="C52" s="9"/>
      <c r="D52" s="10"/>
      <c r="E52" s="11"/>
      <c r="F52" s="40"/>
      <c r="G52" s="14"/>
      <c r="H52" s="10"/>
      <c r="I52" s="10"/>
    </row>
    <row r="53" spans="1:9" ht="16.399999999999999" customHeight="1" thickBot="1" x14ac:dyDescent="0.35">
      <c r="A53" s="94">
        <f>A52</f>
        <v>41138</v>
      </c>
      <c r="B53" s="32"/>
      <c r="C53" s="15"/>
      <c r="D53" s="16"/>
      <c r="E53" s="17"/>
      <c r="F53" s="41"/>
      <c r="G53" s="18"/>
      <c r="H53" s="16"/>
      <c r="I53" s="16"/>
    </row>
    <row r="54" spans="1:9" ht="16.399999999999999" customHeight="1" thickTop="1" x14ac:dyDescent="0.3">
      <c r="A54" s="93">
        <f t="shared" ref="A54" si="11">A53+1</f>
        <v>41139</v>
      </c>
      <c r="B54" s="33"/>
      <c r="C54" s="47"/>
      <c r="D54" s="36"/>
      <c r="E54" s="48"/>
      <c r="F54" s="42"/>
      <c r="G54" s="49"/>
      <c r="H54" s="36"/>
      <c r="I54" s="36"/>
    </row>
    <row r="55" spans="1:9" ht="16.399999999999999" customHeight="1" x14ac:dyDescent="0.3">
      <c r="A55" s="98">
        <f>A54</f>
        <v>41139</v>
      </c>
      <c r="B55" s="31"/>
      <c r="C55" s="9"/>
      <c r="D55" s="10"/>
      <c r="E55" s="11"/>
      <c r="F55" s="40"/>
      <c r="G55" s="14"/>
      <c r="H55" s="10"/>
      <c r="I55" s="10"/>
    </row>
    <row r="56" spans="1:9" ht="16.399999999999999" customHeight="1" thickBot="1" x14ac:dyDescent="0.35">
      <c r="A56" s="94">
        <f>A55</f>
        <v>41139</v>
      </c>
      <c r="B56" s="32"/>
      <c r="C56" s="15"/>
      <c r="D56" s="16"/>
      <c r="E56" s="17"/>
      <c r="F56" s="41"/>
      <c r="G56" s="18"/>
      <c r="H56" s="16"/>
      <c r="I56" s="16"/>
    </row>
    <row r="57" spans="1:9" ht="16.399999999999999" customHeight="1" thickTop="1" x14ac:dyDescent="0.3">
      <c r="A57" s="93">
        <f t="shared" ref="A57" si="12">A56+1</f>
        <v>41140</v>
      </c>
      <c r="B57" s="33"/>
      <c r="C57" s="19"/>
      <c r="D57" s="20"/>
      <c r="E57" s="21"/>
      <c r="F57" s="42"/>
      <c r="G57" s="22"/>
      <c r="H57" s="20"/>
      <c r="I57" s="20"/>
    </row>
    <row r="58" spans="1:9" ht="16.399999999999999" customHeight="1" x14ac:dyDescent="0.3">
      <c r="A58" s="98">
        <f>A57</f>
        <v>41140</v>
      </c>
      <c r="B58" s="31"/>
      <c r="C58" s="9"/>
      <c r="D58" s="10"/>
      <c r="E58" s="11"/>
      <c r="F58" s="40"/>
      <c r="G58" s="14"/>
      <c r="H58" s="10"/>
      <c r="I58" s="10"/>
    </row>
    <row r="59" spans="1:9" ht="16.399999999999999" customHeight="1" thickBot="1" x14ac:dyDescent="0.35">
      <c r="A59" s="94">
        <f>A58</f>
        <v>41140</v>
      </c>
      <c r="B59" s="32"/>
      <c r="C59" s="15"/>
      <c r="D59" s="16"/>
      <c r="E59" s="17"/>
      <c r="F59" s="41"/>
      <c r="G59" s="18"/>
      <c r="H59" s="16"/>
      <c r="I59" s="16"/>
    </row>
    <row r="60" spans="1:9" ht="16.399999999999999" customHeight="1" thickTop="1" x14ac:dyDescent="0.3">
      <c r="A60" s="93">
        <f t="shared" ref="A60" si="13">A59+1</f>
        <v>41141</v>
      </c>
      <c r="B60" s="33"/>
      <c r="C60" s="19"/>
      <c r="D60" s="20"/>
      <c r="E60" s="21"/>
      <c r="F60" s="42"/>
      <c r="G60" s="22"/>
      <c r="H60" s="20"/>
      <c r="I60" s="20"/>
    </row>
    <row r="61" spans="1:9" ht="16.399999999999999" customHeight="1" x14ac:dyDescent="0.3">
      <c r="A61" s="98">
        <f>A60</f>
        <v>41141</v>
      </c>
      <c r="B61" s="31"/>
      <c r="C61" s="9"/>
      <c r="D61" s="10"/>
      <c r="E61" s="11"/>
      <c r="F61" s="40"/>
      <c r="G61" s="14"/>
      <c r="H61" s="10"/>
      <c r="I61" s="10"/>
    </row>
    <row r="62" spans="1:9" ht="16.399999999999999" customHeight="1" thickBot="1" x14ac:dyDescent="0.35">
      <c r="A62" s="94">
        <f>A61</f>
        <v>41141</v>
      </c>
      <c r="B62" s="32"/>
      <c r="C62" s="15"/>
      <c r="D62" s="16"/>
      <c r="E62" s="17"/>
      <c r="F62" s="41"/>
      <c r="G62" s="18"/>
      <c r="H62" s="16"/>
      <c r="I62" s="16"/>
    </row>
    <row r="63" spans="1:9" ht="16.399999999999999" customHeight="1" thickTop="1" x14ac:dyDescent="0.3">
      <c r="A63" s="93">
        <f t="shared" ref="A63" si="14">A62+1</f>
        <v>41142</v>
      </c>
      <c r="B63" s="33"/>
      <c r="C63" s="19"/>
      <c r="D63" s="20"/>
      <c r="E63" s="21"/>
      <c r="F63" s="42"/>
      <c r="G63" s="22"/>
      <c r="H63" s="20"/>
      <c r="I63" s="20"/>
    </row>
    <row r="64" spans="1:9" ht="16.399999999999999" customHeight="1" x14ac:dyDescent="0.3">
      <c r="A64" s="98">
        <f>A63</f>
        <v>41142</v>
      </c>
      <c r="B64" s="31"/>
      <c r="C64" s="9"/>
      <c r="D64" s="10"/>
      <c r="E64" s="11"/>
      <c r="F64" s="40"/>
      <c r="G64" s="14"/>
      <c r="H64" s="10"/>
      <c r="I64" s="10"/>
    </row>
    <row r="65" spans="1:9" ht="16.399999999999999" customHeight="1" thickBot="1" x14ac:dyDescent="0.35">
      <c r="A65" s="94">
        <f>A64</f>
        <v>41142</v>
      </c>
      <c r="B65" s="32"/>
      <c r="C65" s="15"/>
      <c r="D65" s="16"/>
      <c r="E65" s="17"/>
      <c r="F65" s="41"/>
      <c r="G65" s="18"/>
      <c r="H65" s="16"/>
      <c r="I65" s="16"/>
    </row>
    <row r="66" spans="1:9" ht="16.399999999999999" customHeight="1" thickTop="1" x14ac:dyDescent="0.3">
      <c r="A66" s="93">
        <f t="shared" ref="A66" si="15">A65+1</f>
        <v>41143</v>
      </c>
      <c r="B66" s="33"/>
      <c r="C66" s="19"/>
      <c r="D66" s="20"/>
      <c r="E66" s="21"/>
      <c r="F66" s="44"/>
      <c r="G66" s="22"/>
      <c r="H66" s="20"/>
      <c r="I66" s="20"/>
    </row>
    <row r="67" spans="1:9" ht="16.399999999999999" customHeight="1" x14ac:dyDescent="0.3">
      <c r="A67" s="98">
        <f>A66</f>
        <v>41143</v>
      </c>
      <c r="B67" s="31"/>
      <c r="C67" s="9"/>
      <c r="D67" s="10"/>
      <c r="E67" s="11"/>
      <c r="F67" s="45"/>
      <c r="G67" s="14"/>
      <c r="H67" s="10"/>
      <c r="I67" s="10"/>
    </row>
    <row r="68" spans="1:9" ht="16.399999999999999" customHeight="1" thickBot="1" x14ac:dyDescent="0.35">
      <c r="A68" s="94">
        <f>A67</f>
        <v>41143</v>
      </c>
      <c r="B68" s="32"/>
      <c r="C68" s="15"/>
      <c r="D68" s="16"/>
      <c r="E68" s="17"/>
      <c r="F68" s="46"/>
      <c r="G68" s="18"/>
      <c r="H68" s="16"/>
      <c r="I68" s="16"/>
    </row>
    <row r="69" spans="1:9" ht="16.399999999999999" customHeight="1" thickTop="1" x14ac:dyDescent="0.3">
      <c r="A69" s="93">
        <f t="shared" ref="A69" si="16">A68+1</f>
        <v>41144</v>
      </c>
      <c r="B69" s="33"/>
      <c r="C69" s="19"/>
      <c r="D69" s="20"/>
      <c r="E69" s="21"/>
      <c r="F69" s="42"/>
      <c r="G69" s="22"/>
      <c r="H69" s="20"/>
      <c r="I69" s="20"/>
    </row>
    <row r="70" spans="1:9" ht="16.399999999999999" customHeight="1" x14ac:dyDescent="0.3">
      <c r="A70" s="98">
        <f>A69</f>
        <v>41144</v>
      </c>
      <c r="B70" s="31"/>
      <c r="C70" s="9"/>
      <c r="D70" s="10"/>
      <c r="E70" s="11"/>
      <c r="F70" s="40"/>
      <c r="G70" s="14"/>
      <c r="H70" s="10"/>
      <c r="I70" s="10"/>
    </row>
    <row r="71" spans="1:9" ht="16.399999999999999" customHeight="1" thickBot="1" x14ac:dyDescent="0.35">
      <c r="A71" s="94">
        <f>A70</f>
        <v>41144</v>
      </c>
      <c r="B71" s="32"/>
      <c r="C71" s="15"/>
      <c r="D71" s="16"/>
      <c r="E71" s="17"/>
      <c r="F71" s="41"/>
      <c r="G71" s="18"/>
      <c r="H71" s="16"/>
      <c r="I71" s="16"/>
    </row>
    <row r="72" spans="1:9" ht="16.399999999999999" customHeight="1" thickTop="1" x14ac:dyDescent="0.3">
      <c r="A72" s="93">
        <f t="shared" ref="A72" si="17">A71+1</f>
        <v>41145</v>
      </c>
      <c r="B72" s="33"/>
      <c r="C72" s="19"/>
      <c r="D72" s="20"/>
      <c r="E72" s="21"/>
      <c r="F72" s="42"/>
      <c r="G72" s="22"/>
      <c r="H72" s="20"/>
      <c r="I72" s="20"/>
    </row>
    <row r="73" spans="1:9" ht="16.399999999999999" customHeight="1" x14ac:dyDescent="0.3">
      <c r="A73" s="98">
        <f>A72</f>
        <v>41145</v>
      </c>
      <c r="B73" s="31"/>
      <c r="C73" s="9"/>
      <c r="D73" s="10"/>
      <c r="E73" s="11"/>
      <c r="F73" s="40"/>
      <c r="G73" s="14"/>
      <c r="H73" s="10"/>
      <c r="I73" s="10"/>
    </row>
    <row r="74" spans="1:9" ht="16.399999999999999" customHeight="1" thickBot="1" x14ac:dyDescent="0.35">
      <c r="A74" s="94">
        <f>A73</f>
        <v>41145</v>
      </c>
      <c r="B74" s="32"/>
      <c r="C74" s="15"/>
      <c r="D74" s="16"/>
      <c r="E74" s="17"/>
      <c r="F74" s="41"/>
      <c r="G74" s="18"/>
      <c r="H74" s="16"/>
      <c r="I74" s="16"/>
    </row>
    <row r="75" spans="1:9" ht="16.399999999999999" customHeight="1" thickTop="1" x14ac:dyDescent="0.3">
      <c r="A75" s="93">
        <f t="shared" ref="A75" si="18">A74+1</f>
        <v>41146</v>
      </c>
      <c r="B75" s="33"/>
      <c r="C75" s="47"/>
      <c r="D75" s="36"/>
      <c r="E75" s="48"/>
      <c r="F75" s="42"/>
      <c r="G75" s="49"/>
      <c r="H75" s="36"/>
      <c r="I75" s="36"/>
    </row>
    <row r="76" spans="1:9" ht="16.399999999999999" customHeight="1" x14ac:dyDescent="0.3">
      <c r="A76" s="98">
        <f>A75</f>
        <v>41146</v>
      </c>
      <c r="B76" s="31"/>
      <c r="C76" s="9"/>
      <c r="D76" s="10"/>
      <c r="E76" s="11"/>
      <c r="F76" s="40"/>
      <c r="G76" s="14"/>
      <c r="H76" s="10"/>
      <c r="I76" s="10"/>
    </row>
    <row r="77" spans="1:9" ht="16.399999999999999" customHeight="1" thickBot="1" x14ac:dyDescent="0.35">
      <c r="A77" s="94">
        <f>A76</f>
        <v>41146</v>
      </c>
      <c r="B77" s="32"/>
      <c r="C77" s="15"/>
      <c r="D77" s="16"/>
      <c r="E77" s="17"/>
      <c r="F77" s="41"/>
      <c r="G77" s="18"/>
      <c r="H77" s="16"/>
      <c r="I77" s="16"/>
    </row>
    <row r="78" spans="1:9" ht="16.399999999999999" customHeight="1" thickTop="1" x14ac:dyDescent="0.3">
      <c r="A78" s="93">
        <f t="shared" ref="A78" si="19">A77+1</f>
        <v>41147</v>
      </c>
      <c r="B78" s="33"/>
      <c r="C78" s="19"/>
      <c r="D78" s="20"/>
      <c r="E78" s="21"/>
      <c r="F78" s="42"/>
      <c r="G78" s="22"/>
      <c r="H78" s="20"/>
      <c r="I78" s="20"/>
    </row>
    <row r="79" spans="1:9" ht="16.399999999999999" customHeight="1" x14ac:dyDescent="0.3">
      <c r="A79" s="98">
        <f>A78</f>
        <v>41147</v>
      </c>
      <c r="B79" s="31"/>
      <c r="C79" s="9"/>
      <c r="D79" s="10"/>
      <c r="E79" s="11"/>
      <c r="F79" s="40"/>
      <c r="G79" s="14"/>
      <c r="H79" s="10"/>
      <c r="I79" s="10"/>
    </row>
    <row r="80" spans="1:9" ht="16.399999999999999" customHeight="1" thickBot="1" x14ac:dyDescent="0.35">
      <c r="A80" s="94">
        <f>A79</f>
        <v>41147</v>
      </c>
      <c r="B80" s="32"/>
      <c r="C80" s="15"/>
      <c r="D80" s="16"/>
      <c r="E80" s="17"/>
      <c r="F80" s="41"/>
      <c r="G80" s="18"/>
      <c r="H80" s="16"/>
      <c r="I80" s="16"/>
    </row>
    <row r="81" spans="1:9" ht="16.399999999999999" customHeight="1" thickTop="1" x14ac:dyDescent="0.3">
      <c r="A81" s="93">
        <f t="shared" ref="A81" si="20">A80+1</f>
        <v>41148</v>
      </c>
      <c r="B81" s="33"/>
      <c r="C81" s="19"/>
      <c r="D81" s="20"/>
      <c r="E81" s="21"/>
      <c r="F81" s="42"/>
      <c r="G81" s="22"/>
      <c r="H81" s="20"/>
      <c r="I81" s="20"/>
    </row>
    <row r="82" spans="1:9" ht="16.399999999999999" customHeight="1" x14ac:dyDescent="0.3">
      <c r="A82" s="98">
        <f>A81</f>
        <v>41148</v>
      </c>
      <c r="B82" s="31"/>
      <c r="C82" s="9"/>
      <c r="D82" s="10"/>
      <c r="E82" s="11"/>
      <c r="F82" s="40"/>
      <c r="G82" s="14"/>
      <c r="H82" s="10"/>
      <c r="I82" s="10"/>
    </row>
    <row r="83" spans="1:9" ht="16.399999999999999" customHeight="1" thickBot="1" x14ac:dyDescent="0.35">
      <c r="A83" s="94">
        <f>A82</f>
        <v>41148</v>
      </c>
      <c r="B83" s="32"/>
      <c r="C83" s="15"/>
      <c r="D83" s="16"/>
      <c r="E83" s="17"/>
      <c r="F83" s="41"/>
      <c r="G83" s="18"/>
      <c r="H83" s="16"/>
      <c r="I83" s="16"/>
    </row>
    <row r="84" spans="1:9" ht="16.399999999999999" customHeight="1" thickTop="1" x14ac:dyDescent="0.3">
      <c r="A84" s="93">
        <f t="shared" ref="A84" si="21">A83+1</f>
        <v>41149</v>
      </c>
      <c r="B84" s="33"/>
      <c r="C84" s="19"/>
      <c r="D84" s="20"/>
      <c r="E84" s="21"/>
      <c r="F84" s="42"/>
      <c r="G84" s="22"/>
      <c r="H84" s="20"/>
      <c r="I84" s="20"/>
    </row>
    <row r="85" spans="1:9" ht="16.399999999999999" customHeight="1" x14ac:dyDescent="0.3">
      <c r="A85" s="98">
        <f>A84</f>
        <v>41149</v>
      </c>
      <c r="B85" s="31"/>
      <c r="C85" s="9"/>
      <c r="D85" s="10"/>
      <c r="E85" s="11"/>
      <c r="F85" s="40"/>
      <c r="G85" s="14"/>
      <c r="H85" s="10"/>
      <c r="I85" s="10"/>
    </row>
    <row r="86" spans="1:9" ht="16.399999999999999" customHeight="1" thickBot="1" x14ac:dyDescent="0.35">
      <c r="A86" s="94">
        <f>A85</f>
        <v>41149</v>
      </c>
      <c r="B86" s="32"/>
      <c r="C86" s="15"/>
      <c r="D86" s="16"/>
      <c r="E86" s="17"/>
      <c r="F86" s="41"/>
      <c r="G86" s="18"/>
      <c r="H86" s="16"/>
      <c r="I86" s="16"/>
    </row>
    <row r="87" spans="1:9" ht="16.399999999999999" customHeight="1" thickTop="1" x14ac:dyDescent="0.3">
      <c r="A87" s="93">
        <f t="shared" ref="A87" si="22">A86+1</f>
        <v>41150</v>
      </c>
      <c r="B87" s="33"/>
      <c r="C87" s="19"/>
      <c r="D87" s="20"/>
      <c r="E87" s="21"/>
      <c r="F87" s="42"/>
      <c r="G87" s="22"/>
      <c r="H87" s="20"/>
      <c r="I87" s="20"/>
    </row>
    <row r="88" spans="1:9" ht="16.399999999999999" customHeight="1" x14ac:dyDescent="0.3">
      <c r="A88" s="98">
        <f>A87</f>
        <v>41150</v>
      </c>
      <c r="B88" s="31"/>
      <c r="C88" s="9"/>
      <c r="D88" s="10"/>
      <c r="E88" s="11"/>
      <c r="F88" s="40"/>
      <c r="G88" s="14"/>
      <c r="H88" s="10"/>
      <c r="I88" s="10"/>
    </row>
    <row r="89" spans="1:9" ht="16.399999999999999" customHeight="1" thickBot="1" x14ac:dyDescent="0.35">
      <c r="A89" s="94">
        <f>A88</f>
        <v>41150</v>
      </c>
      <c r="B89" s="32"/>
      <c r="C89" s="15"/>
      <c r="D89" s="16"/>
      <c r="E89" s="17"/>
      <c r="F89" s="41"/>
      <c r="G89" s="18"/>
      <c r="H89" s="16"/>
      <c r="I89" s="16"/>
    </row>
    <row r="90" spans="1:9" ht="16.399999999999999" customHeight="1" thickTop="1" x14ac:dyDescent="0.3">
      <c r="A90" s="93">
        <f t="shared" ref="A90" si="23">A89+1</f>
        <v>41151</v>
      </c>
      <c r="B90" s="33"/>
      <c r="C90" s="19"/>
      <c r="D90" s="20"/>
      <c r="E90" s="21"/>
      <c r="F90" s="42"/>
      <c r="G90" s="22"/>
      <c r="H90" s="20"/>
      <c r="I90" s="20"/>
    </row>
    <row r="91" spans="1:9" ht="16.399999999999999" customHeight="1" x14ac:dyDescent="0.3">
      <c r="A91" s="98">
        <f>A90</f>
        <v>41151</v>
      </c>
      <c r="B91" s="31"/>
      <c r="C91" s="9"/>
      <c r="D91" s="10"/>
      <c r="E91" s="11"/>
      <c r="F91" s="40"/>
      <c r="G91" s="14"/>
      <c r="H91" s="10"/>
      <c r="I91" s="10"/>
    </row>
    <row r="92" spans="1:9" ht="16.399999999999999" customHeight="1" thickBot="1" x14ac:dyDescent="0.35">
      <c r="A92" s="94">
        <f>A91</f>
        <v>41151</v>
      </c>
      <c r="B92" s="32"/>
      <c r="C92" s="15"/>
      <c r="D92" s="16"/>
      <c r="E92" s="17"/>
      <c r="F92" s="41"/>
      <c r="G92" s="18"/>
      <c r="H92" s="16"/>
      <c r="I92" s="16"/>
    </row>
    <row r="93" spans="1:9" ht="16.399999999999999" customHeight="1" thickTop="1" x14ac:dyDescent="0.3">
      <c r="A93" s="93">
        <f t="shared" ref="A93" si="24">A92+1</f>
        <v>41152</v>
      </c>
      <c r="B93" s="33"/>
      <c r="C93" s="19"/>
      <c r="D93" s="20"/>
      <c r="E93" s="21"/>
      <c r="F93" s="42"/>
      <c r="G93" s="22"/>
      <c r="H93" s="20"/>
      <c r="I93" s="20"/>
    </row>
    <row r="94" spans="1:9" ht="16.399999999999999" customHeight="1" x14ac:dyDescent="0.3">
      <c r="A94" s="98">
        <f>A93</f>
        <v>41152</v>
      </c>
      <c r="B94" s="31"/>
      <c r="C94" s="9"/>
      <c r="D94" s="10"/>
      <c r="E94" s="11"/>
      <c r="F94" s="40"/>
      <c r="G94" s="14"/>
      <c r="H94" s="10"/>
      <c r="I94" s="10"/>
    </row>
    <row r="95" spans="1:9" ht="16.399999999999999" customHeight="1" thickBot="1" x14ac:dyDescent="0.35">
      <c r="A95" s="94">
        <f>A94</f>
        <v>41152</v>
      </c>
      <c r="B95" s="32"/>
      <c r="C95" s="15"/>
      <c r="D95" s="16"/>
      <c r="E95" s="17"/>
      <c r="F95" s="41"/>
      <c r="G95" s="18"/>
      <c r="H95" s="16"/>
      <c r="I95" s="16"/>
    </row>
    <row r="96" spans="1:9" ht="14.5" thickTop="1" x14ac:dyDescent="0.3"/>
  </sheetData>
  <conditionalFormatting sqref="C3:C95">
    <cfRule type="cellIs" dxfId="0" priority="1" operator="greaterThanOrEqual">
      <formula>145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L32"/>
  <sheetViews>
    <sheetView workbookViewId="0">
      <selection activeCell="D14" sqref="D14"/>
    </sheetView>
  </sheetViews>
  <sheetFormatPr baseColWidth="10" defaultRowHeight="14" x14ac:dyDescent="0.3"/>
  <cols>
    <col min="1" max="1" width="10.58203125" customWidth="1"/>
    <col min="3" max="4" width="12.58203125" customWidth="1"/>
    <col min="5" max="5" width="1.83203125" customWidth="1"/>
    <col min="6" max="7" width="13" customWidth="1"/>
    <col min="8" max="8" width="1.83203125" customWidth="1"/>
    <col min="9" max="9" width="13" customWidth="1"/>
    <col min="10" max="10" width="2.08203125" customWidth="1"/>
    <col min="11" max="11" width="10.5" customWidth="1"/>
  </cols>
  <sheetData>
    <row r="2" spans="2:12" ht="28" x14ac:dyDescent="0.6">
      <c r="B2" s="139" t="s">
        <v>19</v>
      </c>
      <c r="C2" s="139"/>
      <c r="D2" s="139"/>
      <c r="E2" s="139"/>
      <c r="F2" s="139"/>
      <c r="G2" s="139"/>
      <c r="H2" s="139"/>
      <c r="I2" s="139"/>
      <c r="J2" s="139"/>
      <c r="K2" s="139"/>
      <c r="L2" s="66"/>
    </row>
    <row r="3" spans="2:12" ht="6.65" customHeight="1" x14ac:dyDescent="0.3"/>
    <row r="4" spans="2:12" x14ac:dyDescent="0.3">
      <c r="B4" s="69" t="s">
        <v>20</v>
      </c>
      <c r="C4" s="69"/>
      <c r="D4" s="70"/>
      <c r="E4" s="70"/>
      <c r="F4" s="69" t="s">
        <v>26</v>
      </c>
      <c r="G4" s="70"/>
      <c r="H4" s="70"/>
      <c r="I4" s="70"/>
      <c r="J4" s="70"/>
      <c r="K4" s="70"/>
    </row>
    <row r="5" spans="2:12" x14ac:dyDescent="0.3">
      <c r="B5" s="69" t="s">
        <v>21</v>
      </c>
      <c r="C5" s="69"/>
      <c r="D5" s="70"/>
      <c r="E5" s="70"/>
      <c r="F5" s="69" t="s">
        <v>27</v>
      </c>
      <c r="G5" s="70"/>
      <c r="H5" s="70"/>
      <c r="I5" s="70"/>
      <c r="J5" s="70"/>
      <c r="K5" s="70"/>
    </row>
    <row r="6" spans="2:12" x14ac:dyDescent="0.3">
      <c r="B6" s="69" t="s">
        <v>22</v>
      </c>
      <c r="C6" s="69"/>
      <c r="D6" s="70"/>
      <c r="E6" s="70"/>
      <c r="F6" s="69"/>
      <c r="G6" s="70"/>
      <c r="H6" s="70"/>
      <c r="I6" s="70"/>
      <c r="J6" s="70"/>
      <c r="K6" s="70"/>
    </row>
    <row r="7" spans="2:12" x14ac:dyDescent="0.3">
      <c r="B7" s="69" t="s">
        <v>23</v>
      </c>
      <c r="C7" s="69"/>
      <c r="D7" s="70"/>
      <c r="E7" s="70"/>
      <c r="F7" s="69"/>
      <c r="G7" s="70"/>
      <c r="H7" s="70"/>
      <c r="I7" s="70"/>
      <c r="J7" s="70"/>
      <c r="K7" s="70"/>
    </row>
    <row r="8" spans="2:12" x14ac:dyDescent="0.3">
      <c r="B8" s="69" t="s">
        <v>24</v>
      </c>
      <c r="C8" s="69"/>
      <c r="D8" s="70"/>
      <c r="E8" s="70"/>
      <c r="F8" s="69" t="s">
        <v>28</v>
      </c>
      <c r="G8" s="70"/>
      <c r="H8" s="70"/>
      <c r="I8" s="70"/>
      <c r="J8" s="70"/>
      <c r="K8" s="70"/>
    </row>
    <row r="9" spans="2:12" x14ac:dyDescent="0.3">
      <c r="B9" s="69" t="s">
        <v>25</v>
      </c>
      <c r="C9" s="69"/>
      <c r="D9" s="70"/>
      <c r="E9" s="70"/>
      <c r="F9" s="69" t="s">
        <v>29</v>
      </c>
      <c r="G9" s="70"/>
      <c r="H9" s="70"/>
      <c r="I9" s="70"/>
      <c r="J9" s="70"/>
      <c r="K9" s="70"/>
    </row>
    <row r="10" spans="2:12" ht="7.75" customHeight="1" x14ac:dyDescent="0.3"/>
    <row r="11" spans="2:12" ht="15.65" customHeight="1" x14ac:dyDescent="0.3">
      <c r="B11" s="26"/>
      <c r="C11" s="136" t="s">
        <v>13</v>
      </c>
      <c r="D11" s="137"/>
      <c r="E11" s="51"/>
      <c r="F11" s="138" t="s">
        <v>16</v>
      </c>
      <c r="G11" s="137"/>
      <c r="H11" s="51"/>
      <c r="I11" s="138" t="s">
        <v>17</v>
      </c>
      <c r="J11" s="136"/>
      <c r="K11" s="137"/>
    </row>
    <row r="12" spans="2:12" ht="15.65" customHeight="1" x14ac:dyDescent="0.35">
      <c r="B12" s="53"/>
      <c r="C12" s="67" t="s">
        <v>31</v>
      </c>
      <c r="D12" s="67" t="s">
        <v>32</v>
      </c>
      <c r="E12" s="68"/>
      <c r="F12" s="67" t="s">
        <v>31</v>
      </c>
      <c r="G12" s="67" t="s">
        <v>32</v>
      </c>
      <c r="H12" s="68"/>
      <c r="I12" s="67" t="s">
        <v>31</v>
      </c>
      <c r="J12" s="75"/>
      <c r="K12" s="73" t="s">
        <v>32</v>
      </c>
    </row>
    <row r="13" spans="2:12" ht="15.65" customHeight="1" x14ac:dyDescent="0.3">
      <c r="B13" s="54" t="s">
        <v>30</v>
      </c>
      <c r="C13" s="54"/>
      <c r="D13" s="54"/>
      <c r="F13" s="55"/>
      <c r="G13" s="55"/>
      <c r="I13" s="55"/>
      <c r="J13" s="76"/>
      <c r="K13" s="74"/>
    </row>
    <row r="14" spans="2:12" ht="19.399999999999999" customHeight="1" x14ac:dyDescent="0.3">
      <c r="B14" s="52" t="s">
        <v>33</v>
      </c>
      <c r="C14" s="80" t="e">
        <f>détails!#REF!</f>
        <v>#REF!</v>
      </c>
      <c r="D14" s="80" t="e">
        <f>détails!#REF!</f>
        <v>#REF!</v>
      </c>
      <c r="E14" s="81"/>
      <c r="F14" s="80" t="e">
        <f>détails!#REF!</f>
        <v>#REF!</v>
      </c>
      <c r="G14" s="80" t="e">
        <f>détails!#REF!</f>
        <v>#REF!</v>
      </c>
      <c r="H14" s="81"/>
      <c r="I14" s="80" t="e">
        <f>détails!#REF!</f>
        <v>#REF!</v>
      </c>
      <c r="J14" s="82"/>
      <c r="K14" s="83" t="e">
        <f>détails!#REF!</f>
        <v>#REF!</v>
      </c>
    </row>
    <row r="15" spans="2:12" ht="19.399999999999999" customHeight="1" x14ac:dyDescent="0.3">
      <c r="B15" s="52" t="s">
        <v>34</v>
      </c>
      <c r="C15" s="80" t="e">
        <f>détails!#REF!</f>
        <v>#REF!</v>
      </c>
      <c r="D15" s="80" t="e">
        <f>détails!#REF!</f>
        <v>#REF!</v>
      </c>
      <c r="E15" s="81"/>
      <c r="F15" s="80" t="e">
        <f>détails!#REF!</f>
        <v>#REF!</v>
      </c>
      <c r="G15" s="80" t="e">
        <f>détails!#REF!</f>
        <v>#REF!</v>
      </c>
      <c r="H15" s="81"/>
      <c r="I15" s="80" t="e">
        <f>détails!#REF!</f>
        <v>#REF!</v>
      </c>
      <c r="J15" s="82"/>
      <c r="K15" s="83" t="e">
        <f>détails!#REF!</f>
        <v>#REF!</v>
      </c>
    </row>
    <row r="16" spans="2:12" ht="19.399999999999999" customHeight="1" x14ac:dyDescent="0.3">
      <c r="B16" s="52" t="s">
        <v>35</v>
      </c>
      <c r="C16" s="80" t="e">
        <f>détails!#REF!</f>
        <v>#REF!</v>
      </c>
      <c r="D16" s="80" t="e">
        <f>détails!#REF!</f>
        <v>#REF!</v>
      </c>
      <c r="E16" s="81"/>
      <c r="F16" s="80" t="e">
        <f>détails!#REF!</f>
        <v>#REF!</v>
      </c>
      <c r="G16" s="80" t="e">
        <f>détails!#REF!</f>
        <v>#REF!</v>
      </c>
      <c r="H16" s="81"/>
      <c r="I16" s="80" t="e">
        <f>détails!#REF!</f>
        <v>#REF!</v>
      </c>
      <c r="J16" s="82"/>
      <c r="K16" s="83" t="e">
        <f>détails!#REF!</f>
        <v>#REF!</v>
      </c>
    </row>
    <row r="17" spans="2:11" ht="15.65" customHeight="1" x14ac:dyDescent="0.3">
      <c r="B17" s="54" t="s">
        <v>36</v>
      </c>
      <c r="C17" s="84"/>
      <c r="D17" s="84"/>
      <c r="E17" s="81"/>
      <c r="F17" s="85"/>
      <c r="G17" s="85"/>
      <c r="H17" s="81"/>
      <c r="I17" s="85"/>
      <c r="J17" s="86"/>
      <c r="K17" s="87"/>
    </row>
    <row r="18" spans="2:11" ht="19.399999999999999" customHeight="1" x14ac:dyDescent="0.3">
      <c r="B18" s="52" t="s">
        <v>33</v>
      </c>
      <c r="C18" s="80" t="e">
        <f>détails!#REF!</f>
        <v>#REF!</v>
      </c>
      <c r="D18" s="80" t="e">
        <f>détails!#REF!</f>
        <v>#REF!</v>
      </c>
      <c r="E18" s="81"/>
      <c r="F18" s="80" t="e">
        <f>détails!#REF!</f>
        <v>#REF!</v>
      </c>
      <c r="G18" s="80" t="e">
        <f>détails!#REF!</f>
        <v>#REF!</v>
      </c>
      <c r="H18" s="81"/>
      <c r="I18" s="80" t="e">
        <f>détails!#REF!</f>
        <v>#REF!</v>
      </c>
      <c r="J18" s="82"/>
      <c r="K18" s="83" t="e">
        <f>détails!#REF!</f>
        <v>#REF!</v>
      </c>
    </row>
    <row r="19" spans="2:11" ht="19.399999999999999" customHeight="1" x14ac:dyDescent="0.3">
      <c r="B19" s="52" t="s">
        <v>34</v>
      </c>
      <c r="C19" s="80" t="e">
        <f>détails!#REF!</f>
        <v>#REF!</v>
      </c>
      <c r="D19" s="80" t="e">
        <f>détails!#REF!</f>
        <v>#REF!</v>
      </c>
      <c r="E19" s="81"/>
      <c r="F19" s="80" t="e">
        <f>détails!#REF!</f>
        <v>#REF!</v>
      </c>
      <c r="G19" s="80" t="e">
        <f>détails!#REF!</f>
        <v>#REF!</v>
      </c>
      <c r="H19" s="81"/>
      <c r="I19" s="80" t="e">
        <f>détails!#REF!</f>
        <v>#REF!</v>
      </c>
      <c r="J19" s="82"/>
      <c r="K19" s="83" t="e">
        <f>détails!#REF!</f>
        <v>#REF!</v>
      </c>
    </row>
    <row r="20" spans="2:11" ht="19.399999999999999" customHeight="1" x14ac:dyDescent="0.3">
      <c r="B20" s="52" t="s">
        <v>35</v>
      </c>
      <c r="C20" s="80" t="e">
        <f>détails!#REF!</f>
        <v>#REF!</v>
      </c>
      <c r="D20" s="80" t="e">
        <f>détails!#REF!</f>
        <v>#REF!</v>
      </c>
      <c r="E20" s="81"/>
      <c r="F20" s="80" t="e">
        <f>détails!#REF!</f>
        <v>#REF!</v>
      </c>
      <c r="G20" s="80" t="e">
        <f>détails!#REF!</f>
        <v>#REF!</v>
      </c>
      <c r="H20" s="81"/>
      <c r="I20" s="80" t="e">
        <f>détails!#REF!</f>
        <v>#REF!</v>
      </c>
      <c r="J20" s="82"/>
      <c r="K20" s="83" t="e">
        <f>détails!#REF!</f>
        <v>#REF!</v>
      </c>
    </row>
    <row r="22" spans="2:11" x14ac:dyDescent="0.3">
      <c r="C22" s="58" t="s">
        <v>37</v>
      </c>
      <c r="D22" s="59" t="s">
        <v>12</v>
      </c>
      <c r="G22" s="62" t="s">
        <v>41</v>
      </c>
      <c r="H22" s="63"/>
      <c r="I22" s="63" t="s">
        <v>42</v>
      </c>
      <c r="J22" s="63"/>
      <c r="K22" s="28"/>
    </row>
    <row r="23" spans="2:11" x14ac:dyDescent="0.3">
      <c r="C23" s="60" t="s">
        <v>31</v>
      </c>
      <c r="D23" s="61" t="s">
        <v>32</v>
      </c>
      <c r="G23" s="64"/>
      <c r="H23" s="65"/>
      <c r="I23" s="65"/>
      <c r="J23" s="65"/>
      <c r="K23" s="57"/>
    </row>
    <row r="24" spans="2:11" x14ac:dyDescent="0.3">
      <c r="C24" s="25"/>
      <c r="D24" s="25"/>
      <c r="G24" s="77" t="s">
        <v>40</v>
      </c>
      <c r="H24" s="65"/>
      <c r="I24" s="78" t="e">
        <f>détails!#REF!</f>
        <v>#REF!</v>
      </c>
      <c r="J24" s="72" t="s">
        <v>39</v>
      </c>
      <c r="K24" s="79" t="e">
        <f>détails!#REF!</f>
        <v>#REF!</v>
      </c>
    </row>
    <row r="25" spans="2:11" x14ac:dyDescent="0.3">
      <c r="C25" s="88" t="e">
        <f>AVERAGE(détails!#REF!,détails!#REF!)</f>
        <v>#REF!</v>
      </c>
      <c r="D25" s="88" t="e">
        <f>AVERAGE(détails!#REF!,détails!#REF!)</f>
        <v>#REF!</v>
      </c>
      <c r="G25" s="64"/>
      <c r="H25" s="65"/>
      <c r="I25" s="65"/>
      <c r="J25" s="65"/>
      <c r="K25" s="57"/>
    </row>
    <row r="26" spans="2:11" x14ac:dyDescent="0.3">
      <c r="C26" s="20"/>
      <c r="D26" s="20"/>
      <c r="G26" s="64" t="s">
        <v>38</v>
      </c>
      <c r="H26" s="65"/>
      <c r="I26" s="65"/>
      <c r="J26" s="65"/>
      <c r="K26" s="57"/>
    </row>
    <row r="27" spans="2:11" x14ac:dyDescent="0.3">
      <c r="G27" s="56"/>
      <c r="H27" s="37"/>
      <c r="I27" s="37"/>
      <c r="J27" s="37"/>
      <c r="K27" s="57"/>
    </row>
    <row r="28" spans="2:11" x14ac:dyDescent="0.3">
      <c r="G28" s="56"/>
      <c r="H28" s="37"/>
      <c r="I28" s="37"/>
      <c r="J28" s="37"/>
      <c r="K28" s="57"/>
    </row>
    <row r="29" spans="2:11" x14ac:dyDescent="0.3">
      <c r="G29" s="56"/>
      <c r="H29" s="37"/>
      <c r="I29" s="37"/>
      <c r="J29" s="37"/>
      <c r="K29" s="57"/>
    </row>
    <row r="30" spans="2:11" x14ac:dyDescent="0.3">
      <c r="G30" s="56"/>
      <c r="H30" s="37"/>
      <c r="I30" s="37"/>
      <c r="J30" s="37"/>
      <c r="K30" s="57"/>
    </row>
    <row r="31" spans="2:11" x14ac:dyDescent="0.3">
      <c r="G31" s="56"/>
      <c r="H31" s="37"/>
      <c r="I31" s="37"/>
      <c r="J31" s="37"/>
      <c r="K31" s="57"/>
    </row>
    <row r="32" spans="2:11" x14ac:dyDescent="0.3">
      <c r="G32" s="21"/>
      <c r="H32" s="38"/>
      <c r="I32" s="38"/>
      <c r="J32" s="38"/>
      <c r="K32" s="22"/>
    </row>
  </sheetData>
  <mergeCells count="4">
    <mergeCell ref="C11:D11"/>
    <mergeCell ref="F11:G11"/>
    <mergeCell ref="I11:K11"/>
    <mergeCell ref="B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détails</vt:lpstr>
      <vt:lpstr>fiche</vt:lpstr>
      <vt:lpstr>relevé</vt:lpstr>
      <vt:lpstr>détails!Zone_d_impression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Michèle</dc:creator>
  <cp:lastModifiedBy>michele d</cp:lastModifiedBy>
  <cp:lastPrinted>2017-01-26T14:43:05Z</cp:lastPrinted>
  <dcterms:created xsi:type="dcterms:W3CDTF">2012-04-14T13:53:21Z</dcterms:created>
  <dcterms:modified xsi:type="dcterms:W3CDTF">2017-01-26T14:57:19Z</dcterms:modified>
</cp:coreProperties>
</file>