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0" yWindow="-375" windowWidth="16695" windowHeight="5610" tabRatio="825" firstSheet="1" activeTab="1"/>
  </bookViews>
  <sheets>
    <sheet name="saisie des données-&gt;qualif. " sheetId="16" r:id="rId1"/>
    <sheet name="Adaptations" sheetId="25" r:id="rId2"/>
    <sheet name="saisie des données 1er Tour" sheetId="6" r:id="rId3"/>
    <sheet name="saisie des données-&gt;finales" sheetId="8" r:id="rId4"/>
    <sheet name="brouillon classt+écarts  qualif" sheetId="17" r:id="rId5"/>
    <sheet name="Classt qualif." sheetId="21" r:id="rId6"/>
    <sheet name="brouillon 1er tour+finales" sheetId="3" r:id="rId7"/>
    <sheet name="classts 1er tour+finales" sheetId="22" r:id="rId8"/>
    <sheet name="synthèse" sheetId="24" r:id="rId9"/>
    <sheet name="analyse détaillée" sheetId="26" r:id="rId10"/>
    <sheet name="observations" sheetId="2" r:id="rId11"/>
  </sheets>
  <definedNames>
    <definedName name="_xlnm.Print_Area" localSheetId="5">'Classt qualif.'!$A$1:$AB$49</definedName>
    <definedName name="_xlnm.Print_Area" localSheetId="7">'classts 1er tour+finales'!$A$1:$AB$61</definedName>
    <definedName name="_xlnm.Print_Area" localSheetId="10">observations!$A$1:$M$43</definedName>
  </definedNames>
  <calcPr calcId="125725" refMode="R1C1" iterate="1" iterateCount="112"/>
</workbook>
</file>

<file path=xl/calcChain.xml><?xml version="1.0" encoding="utf-8"?>
<calcChain xmlns="http://schemas.openxmlformats.org/spreadsheetml/2006/main">
  <c r="F41" i="3"/>
  <c r="Y40"/>
  <c r="B34"/>
  <c r="AN52"/>
  <c r="AO52"/>
  <c r="AN53"/>
  <c r="AO53"/>
  <c r="AN43"/>
  <c r="AO43"/>
  <c r="AN44"/>
  <c r="AO44"/>
  <c r="AN45"/>
  <c r="AO45"/>
  <c r="AN46"/>
  <c r="AO46"/>
  <c r="AN47"/>
  <c r="AO47"/>
  <c r="AN48"/>
  <c r="AO48"/>
  <c r="AN49"/>
  <c r="AO49"/>
  <c r="AN50"/>
  <c r="AO50"/>
  <c r="AN51"/>
  <c r="AO51"/>
  <c r="AN31"/>
  <c r="AO31"/>
  <c r="AN32"/>
  <c r="AO32"/>
  <c r="AN33"/>
  <c r="AO33"/>
  <c r="AN34"/>
  <c r="AO34"/>
  <c r="AN35"/>
  <c r="AO35"/>
  <c r="AN36"/>
  <c r="AO36"/>
  <c r="AN37"/>
  <c r="AO37"/>
  <c r="AN38"/>
  <c r="AO38"/>
  <c r="AN39"/>
  <c r="AO39"/>
  <c r="AN40"/>
  <c r="AO40"/>
  <c r="AN41"/>
  <c r="AO41"/>
  <c r="AN42"/>
  <c r="AO42"/>
  <c r="AO30"/>
  <c r="AN30"/>
  <c r="A1" i="2"/>
  <c r="N32" i="26"/>
  <c r="M32"/>
  <c r="N31"/>
  <c r="M31"/>
  <c r="N29"/>
  <c r="M29"/>
  <c r="L29"/>
  <c r="N28"/>
  <c r="M28"/>
  <c r="N26"/>
  <c r="M26"/>
  <c r="N25"/>
  <c r="M25"/>
  <c r="R2" l="1"/>
  <c r="O2"/>
  <c r="N2"/>
  <c r="A2"/>
  <c r="G32"/>
  <c r="F32"/>
  <c r="G31"/>
  <c r="F31"/>
  <c r="E31"/>
  <c r="G29"/>
  <c r="F29"/>
  <c r="G28"/>
  <c r="G26"/>
  <c r="F26"/>
  <c r="N16"/>
  <c r="L16"/>
  <c r="M16"/>
  <c r="N15"/>
  <c r="M15"/>
  <c r="L15"/>
  <c r="N13"/>
  <c r="M13"/>
  <c r="L13"/>
  <c r="N12"/>
  <c r="M12"/>
  <c r="L12"/>
  <c r="N10"/>
  <c r="M10"/>
  <c r="L10"/>
  <c r="N9"/>
  <c r="M9"/>
  <c r="L9"/>
  <c r="G16" l="1"/>
  <c r="F16"/>
  <c r="G13"/>
  <c r="F13"/>
  <c r="G10"/>
  <c r="F10"/>
  <c r="M17"/>
  <c r="O15"/>
  <c r="N14"/>
  <c r="M14"/>
  <c r="O12"/>
  <c r="N11"/>
  <c r="M11"/>
  <c r="O9"/>
  <c r="H16" l="1"/>
  <c r="O26"/>
  <c r="O29"/>
  <c r="O28"/>
  <c r="O25"/>
  <c r="O31"/>
  <c r="O32"/>
  <c r="O20"/>
  <c r="O16"/>
  <c r="O17" s="1"/>
  <c r="M27"/>
  <c r="H31"/>
  <c r="G33"/>
  <c r="O10"/>
  <c r="O13"/>
  <c r="O14" s="1"/>
  <c r="N17"/>
  <c r="F33"/>
  <c r="M30"/>
  <c r="H26"/>
  <c r="G30"/>
  <c r="N33"/>
  <c r="H13"/>
  <c r="H10"/>
  <c r="N30"/>
  <c r="H29"/>
  <c r="H32"/>
  <c r="N27"/>
  <c r="M33"/>
  <c r="O30" l="1"/>
  <c r="O37"/>
  <c r="O27"/>
  <c r="Q26"/>
  <c r="O33"/>
  <c r="O36"/>
  <c r="Q29"/>
  <c r="Q31"/>
  <c r="H33"/>
  <c r="Q16"/>
  <c r="O11"/>
  <c r="O21"/>
  <c r="O22" s="1"/>
  <c r="H21"/>
  <c r="Q13"/>
  <c r="Q10"/>
  <c r="H37"/>
  <c r="Q32"/>
  <c r="O38" l="1"/>
  <c r="Q37"/>
  <c r="Q21"/>
  <c r="F26" i="24" l="1"/>
  <c r="C26"/>
  <c r="C25"/>
  <c r="K35"/>
  <c r="J35"/>
  <c r="H35"/>
  <c r="G35"/>
  <c r="F35"/>
  <c r="E35"/>
  <c r="E39" s="1"/>
  <c r="D35"/>
  <c r="D39" s="1"/>
  <c r="K34"/>
  <c r="J34"/>
  <c r="H34"/>
  <c r="G34"/>
  <c r="K33"/>
  <c r="K40" s="1"/>
  <c r="J33"/>
  <c r="J39" s="1"/>
  <c r="I33"/>
  <c r="H33"/>
  <c r="H40" s="1"/>
  <c r="G33"/>
  <c r="G39" s="1"/>
  <c r="F33"/>
  <c r="E33"/>
  <c r="D33"/>
  <c r="C33"/>
  <c r="K25"/>
  <c r="J25"/>
  <c r="I25"/>
  <c r="H25"/>
  <c r="G25"/>
  <c r="F25"/>
  <c r="E25"/>
  <c r="D25"/>
  <c r="K24"/>
  <c r="J24"/>
  <c r="I24"/>
  <c r="H24"/>
  <c r="G24"/>
  <c r="F24"/>
  <c r="E24"/>
  <c r="D24"/>
  <c r="I6"/>
  <c r="F6"/>
  <c r="C6"/>
  <c r="A5"/>
  <c r="AA41" i="22"/>
  <c r="U41"/>
  <c r="O40"/>
  <c r="K41"/>
  <c r="J41"/>
  <c r="D42"/>
  <c r="AA43"/>
  <c r="U42"/>
  <c r="S42"/>
  <c r="O43"/>
  <c r="K43"/>
  <c r="D41"/>
  <c r="C41"/>
  <c r="AA40"/>
  <c r="U40"/>
  <c r="O41"/>
  <c r="K40"/>
  <c r="D43"/>
  <c r="AA42"/>
  <c r="AB42" s="1"/>
  <c r="U43"/>
  <c r="O42"/>
  <c r="K42"/>
  <c r="D40"/>
  <c r="F43" s="1"/>
  <c r="X34"/>
  <c r="S34"/>
  <c r="O34"/>
  <c r="N34"/>
  <c r="K34"/>
  <c r="J34"/>
  <c r="G36"/>
  <c r="C35"/>
  <c r="X35"/>
  <c r="V35"/>
  <c r="S35"/>
  <c r="R35"/>
  <c r="O35"/>
  <c r="N35"/>
  <c r="K36"/>
  <c r="J36"/>
  <c r="G34"/>
  <c r="F34"/>
  <c r="C34"/>
  <c r="D34" s="1"/>
  <c r="B34"/>
  <c r="X33"/>
  <c r="Y34" s="1"/>
  <c r="S33"/>
  <c r="T34" s="1"/>
  <c r="O33"/>
  <c r="K33"/>
  <c r="G35"/>
  <c r="C36"/>
  <c r="X36"/>
  <c r="S36"/>
  <c r="O36"/>
  <c r="K35"/>
  <c r="G33"/>
  <c r="C33"/>
  <c r="AA25"/>
  <c r="U24"/>
  <c r="O25"/>
  <c r="K25"/>
  <c r="D25"/>
  <c r="AA23"/>
  <c r="U21"/>
  <c r="S21"/>
  <c r="O23"/>
  <c r="K24"/>
  <c r="D23"/>
  <c r="AA20"/>
  <c r="U22"/>
  <c r="S22"/>
  <c r="O21"/>
  <c r="K20"/>
  <c r="J20"/>
  <c r="D21"/>
  <c r="C21"/>
  <c r="AA26"/>
  <c r="U23"/>
  <c r="O26"/>
  <c r="K26"/>
  <c r="D22"/>
  <c r="AA24"/>
  <c r="U25"/>
  <c r="O22"/>
  <c r="K22"/>
  <c r="D24"/>
  <c r="AA22"/>
  <c r="O20"/>
  <c r="K21"/>
  <c r="D20"/>
  <c r="AA21"/>
  <c r="U20"/>
  <c r="S20"/>
  <c r="O24"/>
  <c r="AA19"/>
  <c r="O19"/>
  <c r="P25" s="1"/>
  <c r="X13"/>
  <c r="S12"/>
  <c r="O13"/>
  <c r="K14"/>
  <c r="G15"/>
  <c r="C14"/>
  <c r="X11"/>
  <c r="V11"/>
  <c r="S11"/>
  <c r="R11"/>
  <c r="O14"/>
  <c r="K12"/>
  <c r="G14"/>
  <c r="C9"/>
  <c r="X12"/>
  <c r="V12"/>
  <c r="S10"/>
  <c r="R10"/>
  <c r="O9"/>
  <c r="N9"/>
  <c r="K9"/>
  <c r="J9"/>
  <c r="G11"/>
  <c r="F11"/>
  <c r="C11"/>
  <c r="B11"/>
  <c r="X8"/>
  <c r="S15"/>
  <c r="O15"/>
  <c r="K15"/>
  <c r="G10"/>
  <c r="C12"/>
  <c r="X14"/>
  <c r="S14"/>
  <c r="O12"/>
  <c r="K10"/>
  <c r="G12"/>
  <c r="C13"/>
  <c r="O10"/>
  <c r="K11"/>
  <c r="G9"/>
  <c r="C10"/>
  <c r="X9"/>
  <c r="V9"/>
  <c r="U9"/>
  <c r="U10" s="1"/>
  <c r="U11" s="1"/>
  <c r="U12" s="1"/>
  <c r="U13" s="1"/>
  <c r="U14" s="1"/>
  <c r="U15" s="1"/>
  <c r="S9"/>
  <c r="R9"/>
  <c r="Q9"/>
  <c r="Q10" s="1"/>
  <c r="Q11" s="1"/>
  <c r="Q12" s="1"/>
  <c r="Q13" s="1"/>
  <c r="Q14" s="1"/>
  <c r="Q15" s="1"/>
  <c r="O8"/>
  <c r="M9"/>
  <c r="M10" s="1"/>
  <c r="M11" s="1"/>
  <c r="M12" s="1"/>
  <c r="M13" s="1"/>
  <c r="M14" s="1"/>
  <c r="M15" s="1"/>
  <c r="I9"/>
  <c r="I10" s="1"/>
  <c r="I11" s="1"/>
  <c r="I12" s="1"/>
  <c r="I13" s="1"/>
  <c r="I14" s="1"/>
  <c r="I15" s="1"/>
  <c r="C15"/>
  <c r="C8"/>
  <c r="G28" i="8"/>
  <c r="K26" i="24" s="1"/>
  <c r="K30" s="1"/>
  <c r="G27" i="8"/>
  <c r="G26"/>
  <c r="G25"/>
  <c r="G24"/>
  <c r="G23"/>
  <c r="G16"/>
  <c r="G15"/>
  <c r="J8" i="24" s="1"/>
  <c r="G14" i="8"/>
  <c r="H8" i="24" s="1"/>
  <c r="G13" i="8"/>
  <c r="G8" i="24" s="1"/>
  <c r="G12" i="8"/>
  <c r="G11"/>
  <c r="G12" i="6"/>
  <c r="G15" i="26" s="1"/>
  <c r="G17" s="1"/>
  <c r="G11" i="6"/>
  <c r="F15" i="26" s="1"/>
  <c r="G10" i="6"/>
  <c r="G12" i="26" s="1"/>
  <c r="G14" s="1"/>
  <c r="G9" i="6"/>
  <c r="F12" i="26" s="1"/>
  <c r="G8" i="6"/>
  <c r="G9" i="26" s="1"/>
  <c r="G11" s="1"/>
  <c r="G7" i="6"/>
  <c r="F9" i="26" s="1"/>
  <c r="AA29" i="21"/>
  <c r="Y29"/>
  <c r="U26"/>
  <c r="S26"/>
  <c r="R26"/>
  <c r="O28"/>
  <c r="N28"/>
  <c r="K27"/>
  <c r="J27"/>
  <c r="H27"/>
  <c r="D29"/>
  <c r="C29"/>
  <c r="B29"/>
  <c r="AA28"/>
  <c r="Y28"/>
  <c r="U24"/>
  <c r="S24"/>
  <c r="R24"/>
  <c r="O29"/>
  <c r="N29"/>
  <c r="K29"/>
  <c r="J29"/>
  <c r="H29"/>
  <c r="D28"/>
  <c r="C28"/>
  <c r="B28"/>
  <c r="AA27"/>
  <c r="Y27"/>
  <c r="U29"/>
  <c r="S29"/>
  <c r="R29"/>
  <c r="O26"/>
  <c r="N26"/>
  <c r="K25"/>
  <c r="J25"/>
  <c r="H25"/>
  <c r="D25"/>
  <c r="C25"/>
  <c r="B25"/>
  <c r="AA26"/>
  <c r="Y26"/>
  <c r="U28"/>
  <c r="S28"/>
  <c r="R28"/>
  <c r="O25"/>
  <c r="N25"/>
  <c r="K26"/>
  <c r="J26"/>
  <c r="H26"/>
  <c r="D24"/>
  <c r="C24"/>
  <c r="B24"/>
  <c r="AA25"/>
  <c r="Y25"/>
  <c r="U25"/>
  <c r="S25"/>
  <c r="R25"/>
  <c r="O27"/>
  <c r="N27"/>
  <c r="K28"/>
  <c r="J28"/>
  <c r="H28"/>
  <c r="D23"/>
  <c r="C23"/>
  <c r="B23"/>
  <c r="AA24"/>
  <c r="Y24"/>
  <c r="U22"/>
  <c r="W22" s="1"/>
  <c r="S22"/>
  <c r="R22"/>
  <c r="O23"/>
  <c r="N23"/>
  <c r="K22"/>
  <c r="J22"/>
  <c r="H22"/>
  <c r="D26"/>
  <c r="C26"/>
  <c r="B26"/>
  <c r="AA23"/>
  <c r="Y23"/>
  <c r="U27"/>
  <c r="S27"/>
  <c r="R27"/>
  <c r="O21"/>
  <c r="P29" s="1"/>
  <c r="N21"/>
  <c r="K21"/>
  <c r="J21"/>
  <c r="H21"/>
  <c r="D22"/>
  <c r="C22"/>
  <c r="B22"/>
  <c r="AA22"/>
  <c r="Y22"/>
  <c r="U21"/>
  <c r="W26" s="1"/>
  <c r="S21"/>
  <c r="R21"/>
  <c r="O24"/>
  <c r="N24"/>
  <c r="K23"/>
  <c r="J23"/>
  <c r="H23"/>
  <c r="D27"/>
  <c r="C27"/>
  <c r="B27"/>
  <c r="AA21"/>
  <c r="Y21"/>
  <c r="U23"/>
  <c r="S23"/>
  <c r="R23"/>
  <c r="O22"/>
  <c r="N22"/>
  <c r="K24"/>
  <c r="J24"/>
  <c r="H24"/>
  <c r="D21"/>
  <c r="C21"/>
  <c r="B21"/>
  <c r="X13"/>
  <c r="V13"/>
  <c r="S15"/>
  <c r="R15"/>
  <c r="O14"/>
  <c r="N14"/>
  <c r="K14"/>
  <c r="J14"/>
  <c r="G12"/>
  <c r="F12"/>
  <c r="C16"/>
  <c r="B16"/>
  <c r="X10"/>
  <c r="V10"/>
  <c r="S11"/>
  <c r="R11"/>
  <c r="O15"/>
  <c r="N15"/>
  <c r="K16"/>
  <c r="J16"/>
  <c r="G16"/>
  <c r="F16"/>
  <c r="C15"/>
  <c r="B15"/>
  <c r="X16"/>
  <c r="V16"/>
  <c r="S14"/>
  <c r="R14"/>
  <c r="O12"/>
  <c r="N12"/>
  <c r="K12"/>
  <c r="J12"/>
  <c r="G15"/>
  <c r="F15"/>
  <c r="C10"/>
  <c r="B10"/>
  <c r="X14"/>
  <c r="V14"/>
  <c r="S16"/>
  <c r="R16"/>
  <c r="O13"/>
  <c r="N13"/>
  <c r="K13"/>
  <c r="J13"/>
  <c r="G11"/>
  <c r="F11"/>
  <c r="C11"/>
  <c r="B11"/>
  <c r="X11"/>
  <c r="V11"/>
  <c r="S12"/>
  <c r="R12"/>
  <c r="O16"/>
  <c r="N16"/>
  <c r="K15"/>
  <c r="J15"/>
  <c r="G9"/>
  <c r="F9"/>
  <c r="C12"/>
  <c r="B12"/>
  <c r="X9"/>
  <c r="V9"/>
  <c r="S8"/>
  <c r="R8"/>
  <c r="O9"/>
  <c r="N9"/>
  <c r="K9"/>
  <c r="J9"/>
  <c r="G13"/>
  <c r="H13" s="1"/>
  <c r="F13"/>
  <c r="C13"/>
  <c r="B13"/>
  <c r="X15"/>
  <c r="V15"/>
  <c r="S13"/>
  <c r="R13"/>
  <c r="O10"/>
  <c r="N10"/>
  <c r="K8"/>
  <c r="L12" s="1"/>
  <c r="J8"/>
  <c r="G10"/>
  <c r="H10" s="1"/>
  <c r="F10"/>
  <c r="C9"/>
  <c r="B9"/>
  <c r="Y9"/>
  <c r="X8"/>
  <c r="V8"/>
  <c r="U9"/>
  <c r="U10" s="1"/>
  <c r="U11" s="1"/>
  <c r="U12" s="1"/>
  <c r="U13" s="1"/>
  <c r="U14" s="1"/>
  <c r="U15" s="1"/>
  <c r="U16" s="1"/>
  <c r="S9"/>
  <c r="R9"/>
  <c r="Q9"/>
  <c r="Q10" s="1"/>
  <c r="Q11" s="1"/>
  <c r="Q12" s="1"/>
  <c r="Q13" s="1"/>
  <c r="Q14" s="1"/>
  <c r="Q15" s="1"/>
  <c r="Q16" s="1"/>
  <c r="O8"/>
  <c r="N8"/>
  <c r="M9"/>
  <c r="M10" s="1"/>
  <c r="M11" s="1"/>
  <c r="M12" s="1"/>
  <c r="M13" s="1"/>
  <c r="M14" s="1"/>
  <c r="M15" s="1"/>
  <c r="M16" s="1"/>
  <c r="K10"/>
  <c r="L10" s="1"/>
  <c r="J10"/>
  <c r="I9"/>
  <c r="I10" s="1"/>
  <c r="I11" s="1"/>
  <c r="I12" s="1"/>
  <c r="I13" s="1"/>
  <c r="I14" s="1"/>
  <c r="I15" s="1"/>
  <c r="I16" s="1"/>
  <c r="G14"/>
  <c r="F14"/>
  <c r="C14"/>
  <c r="B14"/>
  <c r="X12"/>
  <c r="V12"/>
  <c r="S10"/>
  <c r="R10"/>
  <c r="O11"/>
  <c r="N11"/>
  <c r="K11"/>
  <c r="L14" s="1"/>
  <c r="J11"/>
  <c r="G8"/>
  <c r="F8"/>
  <c r="C8"/>
  <c r="B8"/>
  <c r="Y27" i="17"/>
  <c r="S27"/>
  <c r="R27"/>
  <c r="N27"/>
  <c r="J27"/>
  <c r="H27"/>
  <c r="C27"/>
  <c r="B27"/>
  <c r="V14"/>
  <c r="R14"/>
  <c r="N14"/>
  <c r="J14"/>
  <c r="F14"/>
  <c r="B14"/>
  <c r="G42" i="6"/>
  <c r="G41"/>
  <c r="G40"/>
  <c r="G39"/>
  <c r="G38"/>
  <c r="G37"/>
  <c r="U29" i="17"/>
  <c r="X16"/>
  <c r="Y24"/>
  <c r="S24"/>
  <c r="R24"/>
  <c r="N24"/>
  <c r="J24"/>
  <c r="H24"/>
  <c r="C24"/>
  <c r="B24"/>
  <c r="S21"/>
  <c r="Y21"/>
  <c r="R21"/>
  <c r="N21"/>
  <c r="J21"/>
  <c r="H21"/>
  <c r="C21"/>
  <c r="B21"/>
  <c r="V11"/>
  <c r="R11"/>
  <c r="N11"/>
  <c r="J11"/>
  <c r="F11"/>
  <c r="B11"/>
  <c r="V8"/>
  <c r="R8"/>
  <c r="N8"/>
  <c r="J8"/>
  <c r="F8"/>
  <c r="B8"/>
  <c r="G42" i="16"/>
  <c r="G41"/>
  <c r="G40"/>
  <c r="G39"/>
  <c r="G38"/>
  <c r="G37"/>
  <c r="E24" i="8"/>
  <c r="E27" i="6"/>
  <c r="L28" i="26" s="1"/>
  <c r="E33" i="8"/>
  <c r="L32" i="26" s="1"/>
  <c r="E29" i="8"/>
  <c r="L26" i="26" s="1"/>
  <c r="B29" i="8"/>
  <c r="J24" i="26" s="1"/>
  <c r="B23" i="8"/>
  <c r="J8" i="26" s="1"/>
  <c r="E21" i="8"/>
  <c r="E32" i="26" s="1"/>
  <c r="E19" i="8"/>
  <c r="F17" i="24" s="1"/>
  <c r="E17" i="8"/>
  <c r="C43" i="22" s="1"/>
  <c r="B17" i="8"/>
  <c r="C24" i="26" s="1"/>
  <c r="E15" i="8"/>
  <c r="E13"/>
  <c r="J42" i="22" s="1"/>
  <c r="E11" i="8"/>
  <c r="B33" i="22" s="1"/>
  <c r="B11" i="8"/>
  <c r="R43" i="22" s="1"/>
  <c r="E51" i="6"/>
  <c r="J14" i="22" s="1"/>
  <c r="E49" i="6"/>
  <c r="B14" i="22" s="1"/>
  <c r="E45" i="6"/>
  <c r="J24" i="22" s="1"/>
  <c r="E43" i="6"/>
  <c r="B9" i="22" s="1"/>
  <c r="E35" i="6"/>
  <c r="S23" i="22" s="1"/>
  <c r="E33" i="6"/>
  <c r="J15" i="22" s="1"/>
  <c r="E31" i="6"/>
  <c r="C22" i="22" s="1"/>
  <c r="E29" i="6"/>
  <c r="L31" i="26" s="1"/>
  <c r="E25" i="6"/>
  <c r="E23"/>
  <c r="V15" i="22" s="1"/>
  <c r="E21" i="6"/>
  <c r="N10" i="22" s="1"/>
  <c r="E19" i="6"/>
  <c r="B10" i="22" s="1"/>
  <c r="E24" i="16"/>
  <c r="E22"/>
  <c r="E20"/>
  <c r="I16" i="24"/>
  <c r="E15" i="6"/>
  <c r="E13"/>
  <c r="E11"/>
  <c r="S19" i="22" s="1"/>
  <c r="E9" i="6"/>
  <c r="N11" i="22" s="1"/>
  <c r="E7" i="6"/>
  <c r="B49"/>
  <c r="N25" i="22" s="1"/>
  <c r="B43" i="6"/>
  <c r="Y23" i="22" s="1"/>
  <c r="B37" i="6"/>
  <c r="R22" i="22" s="1"/>
  <c r="B31" i="6"/>
  <c r="N26" i="22" s="1"/>
  <c r="B25" i="6"/>
  <c r="N22" i="22" s="1"/>
  <c r="B19" i="6"/>
  <c r="Y22" i="22" s="1"/>
  <c r="B13" i="6"/>
  <c r="Y21" i="22" s="1"/>
  <c r="B7" i="6"/>
  <c r="C8" i="26" s="1"/>
  <c r="G66" i="16"/>
  <c r="G65"/>
  <c r="H66" s="1"/>
  <c r="G64"/>
  <c r="G63"/>
  <c r="G62"/>
  <c r="G61"/>
  <c r="G60"/>
  <c r="G59"/>
  <c r="G58"/>
  <c r="G57"/>
  <c r="G56"/>
  <c r="G55"/>
  <c r="B66"/>
  <c r="B65"/>
  <c r="B64"/>
  <c r="B63"/>
  <c r="B62"/>
  <c r="E66"/>
  <c r="E64"/>
  <c r="E62"/>
  <c r="E36"/>
  <c r="B36"/>
  <c r="B35"/>
  <c r="E34"/>
  <c r="B34"/>
  <c r="B33"/>
  <c r="E32"/>
  <c r="B32"/>
  <c r="E48"/>
  <c r="B48"/>
  <c r="B47"/>
  <c r="E46"/>
  <c r="B46"/>
  <c r="B45"/>
  <c r="E44"/>
  <c r="B44"/>
  <c r="B24"/>
  <c r="B23"/>
  <c r="B22"/>
  <c r="B21"/>
  <c r="B20"/>
  <c r="E18"/>
  <c r="B18"/>
  <c r="B17"/>
  <c r="E16"/>
  <c r="B16"/>
  <c r="B15"/>
  <c r="E14"/>
  <c r="B14"/>
  <c r="E12"/>
  <c r="B12"/>
  <c r="B11"/>
  <c r="E10"/>
  <c r="B10"/>
  <c r="B9"/>
  <c r="E8"/>
  <c r="B8"/>
  <c r="A3" i="8"/>
  <c r="A2" i="6"/>
  <c r="I26" i="24"/>
  <c r="I17"/>
  <c r="D17"/>
  <c r="D16"/>
  <c r="I15"/>
  <c r="F15"/>
  <c r="D15"/>
  <c r="D21" s="1"/>
  <c r="C15"/>
  <c r="K8"/>
  <c r="E8"/>
  <c r="D8"/>
  <c r="D7"/>
  <c r="D12" s="1"/>
  <c r="D6"/>
  <c r="D34"/>
  <c r="J26"/>
  <c r="H26"/>
  <c r="G26"/>
  <c r="E26"/>
  <c r="E30" s="1"/>
  <c r="D26"/>
  <c r="D30" s="1"/>
  <c r="T35" i="22" l="1"/>
  <c r="H9" i="21"/>
  <c r="P16"/>
  <c r="Y16"/>
  <c r="Y13"/>
  <c r="O11" i="22"/>
  <c r="P14" s="1"/>
  <c r="W42"/>
  <c r="P41"/>
  <c r="P24" i="21"/>
  <c r="H34" i="22"/>
  <c r="G31" i="24"/>
  <c r="C7"/>
  <c r="E9" i="26"/>
  <c r="F16" i="24"/>
  <c r="E28" i="26"/>
  <c r="C34" i="24"/>
  <c r="L25" i="26"/>
  <c r="I8" i="24"/>
  <c r="L8" s="1"/>
  <c r="E16" i="26"/>
  <c r="L11" i="21"/>
  <c r="L15"/>
  <c r="Y10"/>
  <c r="AB23"/>
  <c r="L26"/>
  <c r="AB27"/>
  <c r="G8" i="22"/>
  <c r="H14" s="1"/>
  <c r="X10"/>
  <c r="R13"/>
  <c r="F12"/>
  <c r="N12"/>
  <c r="V14"/>
  <c r="F10"/>
  <c r="N15"/>
  <c r="V8"/>
  <c r="F14"/>
  <c r="N14"/>
  <c r="F15"/>
  <c r="N13"/>
  <c r="J23"/>
  <c r="N24"/>
  <c r="C20"/>
  <c r="S26"/>
  <c r="C24"/>
  <c r="S25"/>
  <c r="B22"/>
  <c r="J26"/>
  <c r="R23"/>
  <c r="H20"/>
  <c r="Y20"/>
  <c r="N23"/>
  <c r="C25"/>
  <c r="J35"/>
  <c r="R36"/>
  <c r="B36"/>
  <c r="V33"/>
  <c r="F36"/>
  <c r="V34"/>
  <c r="N41"/>
  <c r="N43"/>
  <c r="C42"/>
  <c r="S41"/>
  <c r="A23" i="24"/>
  <c r="F34"/>
  <c r="I35"/>
  <c r="D13"/>
  <c r="E31"/>
  <c r="D40"/>
  <c r="G40"/>
  <c r="K39"/>
  <c r="C16"/>
  <c r="E25" i="26"/>
  <c r="F8" i="24"/>
  <c r="E13" i="26"/>
  <c r="F11"/>
  <c r="H9"/>
  <c r="F17"/>
  <c r="H15"/>
  <c r="D11" i="21"/>
  <c r="L22"/>
  <c r="F24"/>
  <c r="AB26"/>
  <c r="F28"/>
  <c r="F8" i="22"/>
  <c r="V10"/>
  <c r="F13"/>
  <c r="F9"/>
  <c r="C26"/>
  <c r="B20"/>
  <c r="J21"/>
  <c r="R26"/>
  <c r="B24"/>
  <c r="J22"/>
  <c r="R25"/>
  <c r="H26"/>
  <c r="Y26"/>
  <c r="N21"/>
  <c r="C23"/>
  <c r="B25"/>
  <c r="J25"/>
  <c r="R24"/>
  <c r="F35"/>
  <c r="N33"/>
  <c r="L36"/>
  <c r="S43"/>
  <c r="S40"/>
  <c r="B41"/>
  <c r="B42"/>
  <c r="I34" i="24"/>
  <c r="D22"/>
  <c r="J40"/>
  <c r="F7"/>
  <c r="E12" i="26"/>
  <c r="I7" i="24"/>
  <c r="E15" i="26"/>
  <c r="C8" i="24"/>
  <c r="E10" i="26"/>
  <c r="C17" i="24"/>
  <c r="E26" i="26"/>
  <c r="P9" i="21"/>
  <c r="W27"/>
  <c r="L24"/>
  <c r="AB25"/>
  <c r="P25"/>
  <c r="D12" i="22"/>
  <c r="K13"/>
  <c r="S8"/>
  <c r="T12" s="1"/>
  <c r="J8"/>
  <c r="J11"/>
  <c r="B13"/>
  <c r="J10"/>
  <c r="R14"/>
  <c r="B12"/>
  <c r="R15"/>
  <c r="J12"/>
  <c r="C19"/>
  <c r="B26"/>
  <c r="J19"/>
  <c r="R20"/>
  <c r="H21"/>
  <c r="H22"/>
  <c r="P22"/>
  <c r="Y24"/>
  <c r="B23"/>
  <c r="R21"/>
  <c r="H25"/>
  <c r="Y25"/>
  <c r="F33"/>
  <c r="N36"/>
  <c r="V36"/>
  <c r="B35"/>
  <c r="R34"/>
  <c r="C40"/>
  <c r="B43"/>
  <c r="R40"/>
  <c r="AB41"/>
  <c r="H43"/>
  <c r="R42"/>
  <c r="A32" i="24"/>
  <c r="C35"/>
  <c r="D31"/>
  <c r="K31"/>
  <c r="F14" i="26"/>
  <c r="H12"/>
  <c r="B8" i="22"/>
  <c r="J13"/>
  <c r="R8"/>
  <c r="B15"/>
  <c r="N8"/>
  <c r="P11"/>
  <c r="P13"/>
  <c r="H19"/>
  <c r="P20"/>
  <c r="N20"/>
  <c r="B21"/>
  <c r="H24"/>
  <c r="L35"/>
  <c r="T36"/>
  <c r="D36"/>
  <c r="J33"/>
  <c r="R33"/>
  <c r="P35"/>
  <c r="L41"/>
  <c r="H40"/>
  <c r="Y40"/>
  <c r="Y43"/>
  <c r="B19"/>
  <c r="R19"/>
  <c r="H42"/>
  <c r="Y42"/>
  <c r="H23"/>
  <c r="Y19"/>
  <c r="N42"/>
  <c r="N19"/>
  <c r="B40"/>
  <c r="W43"/>
  <c r="W41"/>
  <c r="L42"/>
  <c r="P42"/>
  <c r="P43"/>
  <c r="Y35"/>
  <c r="Y36"/>
  <c r="P36"/>
  <c r="P34"/>
  <c r="L34"/>
  <c r="H35"/>
  <c r="H36"/>
  <c r="D35"/>
  <c r="AB20"/>
  <c r="AB23"/>
  <c r="AB26"/>
  <c r="AB21"/>
  <c r="AB24"/>
  <c r="AB22"/>
  <c r="AB25"/>
  <c r="P24"/>
  <c r="P26"/>
  <c r="Y13"/>
  <c r="Y14"/>
  <c r="Y9"/>
  <c r="T11"/>
  <c r="P9"/>
  <c r="P15"/>
  <c r="D14"/>
  <c r="D9"/>
  <c r="D10"/>
  <c r="D11"/>
  <c r="D13"/>
  <c r="D15"/>
  <c r="F42"/>
  <c r="AB43"/>
  <c r="P12"/>
  <c r="Y12"/>
  <c r="T14"/>
  <c r="P23"/>
  <c r="F41"/>
  <c r="L43"/>
  <c r="H10"/>
  <c r="P10"/>
  <c r="Y10"/>
  <c r="P21"/>
  <c r="AB29" i="21"/>
  <c r="AB24"/>
  <c r="AB22"/>
  <c r="AB28"/>
  <c r="W23"/>
  <c r="W24"/>
  <c r="W28"/>
  <c r="P26"/>
  <c r="L25"/>
  <c r="L29"/>
  <c r="L23"/>
  <c r="L27"/>
  <c r="L28"/>
  <c r="F25"/>
  <c r="F29"/>
  <c r="F22"/>
  <c r="F26"/>
  <c r="F23"/>
  <c r="F27"/>
  <c r="T15"/>
  <c r="H16"/>
  <c r="D14"/>
  <c r="D9"/>
  <c r="D12"/>
  <c r="D15"/>
  <c r="D13"/>
  <c r="D10"/>
  <c r="D16"/>
  <c r="P13"/>
  <c r="H14"/>
  <c r="P14"/>
  <c r="Y14"/>
  <c r="L16"/>
  <c r="T16"/>
  <c r="P28"/>
  <c r="T12"/>
  <c r="L9"/>
  <c r="P11"/>
  <c r="H15"/>
  <c r="Y15"/>
  <c r="P23"/>
  <c r="W25"/>
  <c r="P27"/>
  <c r="W29"/>
  <c r="P10"/>
  <c r="T9"/>
  <c r="H11"/>
  <c r="Y11"/>
  <c r="L13"/>
  <c r="T13"/>
  <c r="P15"/>
  <c r="T10"/>
  <c r="H12"/>
  <c r="P12"/>
  <c r="Y12"/>
  <c r="T14"/>
  <c r="P22"/>
  <c r="T11"/>
  <c r="H64" i="16"/>
  <c r="H60"/>
  <c r="H40"/>
  <c r="H42"/>
  <c r="H38"/>
  <c r="H58"/>
  <c r="H56"/>
  <c r="I60" s="1"/>
  <c r="H62"/>
  <c r="I66" s="1"/>
  <c r="E26" i="8"/>
  <c r="J43" i="22" s="1"/>
  <c r="D29" i="24"/>
  <c r="D27"/>
  <c r="D36"/>
  <c r="D28"/>
  <c r="D9"/>
  <c r="D18"/>
  <c r="D20"/>
  <c r="D10"/>
  <c r="D19"/>
  <c r="D11"/>
  <c r="L26"/>
  <c r="F5" i="6"/>
  <c r="I2"/>
  <c r="S1" i="21" s="1"/>
  <c r="H2" i="6"/>
  <c r="Q1" i="22" s="1"/>
  <c r="G2" i="6"/>
  <c r="J1" i="2" s="1"/>
  <c r="E2" i="6"/>
  <c r="J1" i="22" s="1"/>
  <c r="A24" i="8"/>
  <c r="A25" s="1"/>
  <c r="A26" s="1"/>
  <c r="A27" s="1"/>
  <c r="A28" s="1"/>
  <c r="E34"/>
  <c r="B34"/>
  <c r="B33"/>
  <c r="E32"/>
  <c r="B32"/>
  <c r="B31"/>
  <c r="E30"/>
  <c r="B30"/>
  <c r="E28"/>
  <c r="B28"/>
  <c r="B27"/>
  <c r="B26"/>
  <c r="B25"/>
  <c r="B24"/>
  <c r="E22"/>
  <c r="B22"/>
  <c r="B21"/>
  <c r="E20"/>
  <c r="B20"/>
  <c r="B19"/>
  <c r="E18"/>
  <c r="B18"/>
  <c r="E16"/>
  <c r="B16"/>
  <c r="B15"/>
  <c r="E14"/>
  <c r="B14"/>
  <c r="B13"/>
  <c r="E12"/>
  <c r="B12"/>
  <c r="G54" i="6"/>
  <c r="B54"/>
  <c r="G53"/>
  <c r="B53"/>
  <c r="G52"/>
  <c r="E52"/>
  <c r="B52"/>
  <c r="G51"/>
  <c r="B51"/>
  <c r="G50"/>
  <c r="E50"/>
  <c r="B50"/>
  <c r="G49"/>
  <c r="G48"/>
  <c r="E48"/>
  <c r="B48"/>
  <c r="G47"/>
  <c r="B47"/>
  <c r="G46"/>
  <c r="E46"/>
  <c r="B46"/>
  <c r="G45"/>
  <c r="B45"/>
  <c r="G44"/>
  <c r="E44"/>
  <c r="B44"/>
  <c r="G43"/>
  <c r="E42"/>
  <c r="B42"/>
  <c r="B41"/>
  <c r="E40"/>
  <c r="B40"/>
  <c r="B39"/>
  <c r="E38"/>
  <c r="B38"/>
  <c r="H38"/>
  <c r="G36"/>
  <c r="E36"/>
  <c r="B36"/>
  <c r="G35"/>
  <c r="B35"/>
  <c r="G34"/>
  <c r="E34"/>
  <c r="B34"/>
  <c r="G33"/>
  <c r="B33"/>
  <c r="G32"/>
  <c r="E32"/>
  <c r="B32"/>
  <c r="G31"/>
  <c r="G30"/>
  <c r="E30"/>
  <c r="B30"/>
  <c r="G29"/>
  <c r="B29"/>
  <c r="G28"/>
  <c r="E28"/>
  <c r="B28"/>
  <c r="G27"/>
  <c r="B27"/>
  <c r="G26"/>
  <c r="E26"/>
  <c r="B26"/>
  <c r="G25"/>
  <c r="G24"/>
  <c r="X15" i="22" s="1"/>
  <c r="Y11" s="1"/>
  <c r="E24" i="6"/>
  <c r="B24"/>
  <c r="G23"/>
  <c r="B23"/>
  <c r="G22"/>
  <c r="H30" i="24" s="1"/>
  <c r="E22" i="6"/>
  <c r="B22"/>
  <c r="G21"/>
  <c r="B21"/>
  <c r="G20"/>
  <c r="E28" i="24" s="1"/>
  <c r="E20" i="6"/>
  <c r="B20"/>
  <c r="G19"/>
  <c r="G18"/>
  <c r="K16" i="24" s="1"/>
  <c r="E18" i="6"/>
  <c r="B18"/>
  <c r="G17"/>
  <c r="B17"/>
  <c r="G16"/>
  <c r="E16"/>
  <c r="B16"/>
  <c r="G15"/>
  <c r="B15"/>
  <c r="G14"/>
  <c r="E14"/>
  <c r="B14"/>
  <c r="G13"/>
  <c r="F25" i="26" s="1"/>
  <c r="K7" i="24"/>
  <c r="E12" i="6"/>
  <c r="B12"/>
  <c r="B11"/>
  <c r="H7" i="24"/>
  <c r="E10" i="6"/>
  <c r="B10"/>
  <c r="B9"/>
  <c r="E8"/>
  <c r="B8"/>
  <c r="E60" i="16"/>
  <c r="B60"/>
  <c r="B59"/>
  <c r="E58"/>
  <c r="B58"/>
  <c r="B57"/>
  <c r="E56"/>
  <c r="B56"/>
  <c r="G54"/>
  <c r="E54"/>
  <c r="E53" i="6" s="1"/>
  <c r="B54" i="16"/>
  <c r="G53"/>
  <c r="B53"/>
  <c r="G52"/>
  <c r="O15" i="17" s="1"/>
  <c r="E52" i="16"/>
  <c r="B52"/>
  <c r="G51"/>
  <c r="B51"/>
  <c r="G50"/>
  <c r="E50"/>
  <c r="B50"/>
  <c r="G49"/>
  <c r="G48"/>
  <c r="E30"/>
  <c r="B30"/>
  <c r="G47"/>
  <c r="S14" i="17" s="1"/>
  <c r="B29" i="16"/>
  <c r="G46"/>
  <c r="E28"/>
  <c r="B28"/>
  <c r="G45"/>
  <c r="B27"/>
  <c r="G44"/>
  <c r="E26"/>
  <c r="B26"/>
  <c r="G43"/>
  <c r="E42"/>
  <c r="B42"/>
  <c r="B41"/>
  <c r="E40"/>
  <c r="B40"/>
  <c r="B39"/>
  <c r="E38"/>
  <c r="B38"/>
  <c r="G36"/>
  <c r="X12" i="17" s="1"/>
  <c r="G35" i="16"/>
  <c r="G34"/>
  <c r="G33"/>
  <c r="G32"/>
  <c r="G31"/>
  <c r="G30"/>
  <c r="G29"/>
  <c r="G28"/>
  <c r="G27"/>
  <c r="G26"/>
  <c r="G25"/>
  <c r="G24"/>
  <c r="G23"/>
  <c r="G22"/>
  <c r="H29" i="24" s="1"/>
  <c r="G21" i="16"/>
  <c r="G20"/>
  <c r="G19"/>
  <c r="G18"/>
  <c r="K15" i="24" s="1"/>
  <c r="G17" i="16"/>
  <c r="G16"/>
  <c r="H15" i="24" s="1"/>
  <c r="G15" i="16"/>
  <c r="G14"/>
  <c r="E15" i="24" s="1"/>
  <c r="G13" i="16"/>
  <c r="G12"/>
  <c r="K6" i="24" s="1"/>
  <c r="K11" s="1"/>
  <c r="G11" i="16"/>
  <c r="G10"/>
  <c r="G9"/>
  <c r="G6" i="24" s="1"/>
  <c r="G8" i="16"/>
  <c r="G7"/>
  <c r="D1" i="22"/>
  <c r="AE15" i="3"/>
  <c r="AE8"/>
  <c r="D1" i="21"/>
  <c r="V16" i="17"/>
  <c r="V15"/>
  <c r="V13"/>
  <c r="V12"/>
  <c r="V10"/>
  <c r="V9"/>
  <c r="N16"/>
  <c r="N15"/>
  <c r="N13"/>
  <c r="N12"/>
  <c r="N10"/>
  <c r="N9"/>
  <c r="F16"/>
  <c r="F15"/>
  <c r="F13"/>
  <c r="F12"/>
  <c r="F10"/>
  <c r="F9"/>
  <c r="AA29"/>
  <c r="S29"/>
  <c r="AA28"/>
  <c r="S28"/>
  <c r="J28"/>
  <c r="AA27"/>
  <c r="AA26"/>
  <c r="S26"/>
  <c r="AA25"/>
  <c r="S25"/>
  <c r="C25"/>
  <c r="AA24"/>
  <c r="AA23"/>
  <c r="S23"/>
  <c r="R10"/>
  <c r="S22"/>
  <c r="Y29"/>
  <c r="R29"/>
  <c r="N29"/>
  <c r="H29"/>
  <c r="Y28"/>
  <c r="R28"/>
  <c r="N28"/>
  <c r="H28"/>
  <c r="Y26"/>
  <c r="R26"/>
  <c r="N26"/>
  <c r="H26"/>
  <c r="Y25"/>
  <c r="R25"/>
  <c r="N25"/>
  <c r="H25"/>
  <c r="Y23"/>
  <c r="R23"/>
  <c r="N23"/>
  <c r="H23"/>
  <c r="AA22"/>
  <c r="Y22"/>
  <c r="R22"/>
  <c r="N22"/>
  <c r="H22"/>
  <c r="O29"/>
  <c r="O28"/>
  <c r="O27"/>
  <c r="O26"/>
  <c r="O25"/>
  <c r="O24"/>
  <c r="O23"/>
  <c r="O22"/>
  <c r="J29"/>
  <c r="J26"/>
  <c r="J25"/>
  <c r="J23"/>
  <c r="J22"/>
  <c r="AA21"/>
  <c r="O21"/>
  <c r="C29"/>
  <c r="C28"/>
  <c r="C26"/>
  <c r="C23"/>
  <c r="C22"/>
  <c r="B29"/>
  <c r="B28"/>
  <c r="B26"/>
  <c r="B25"/>
  <c r="B23"/>
  <c r="B22"/>
  <c r="A14" i="24" s="1"/>
  <c r="S16" i="17"/>
  <c r="R16"/>
  <c r="S15"/>
  <c r="R15"/>
  <c r="X13"/>
  <c r="S13"/>
  <c r="R13"/>
  <c r="R12"/>
  <c r="X11"/>
  <c r="S10"/>
  <c r="R9"/>
  <c r="K16"/>
  <c r="J16"/>
  <c r="J15"/>
  <c r="J13"/>
  <c r="J12"/>
  <c r="O11"/>
  <c r="K11"/>
  <c r="J10"/>
  <c r="J9"/>
  <c r="K8"/>
  <c r="B16"/>
  <c r="B15"/>
  <c r="B13"/>
  <c r="C24" i="24" s="1"/>
  <c r="B12" i="17"/>
  <c r="B10"/>
  <c r="B9"/>
  <c r="G10"/>
  <c r="C16"/>
  <c r="C15"/>
  <c r="C14"/>
  <c r="C13"/>
  <c r="C12"/>
  <c r="C11"/>
  <c r="C10"/>
  <c r="C9"/>
  <c r="C8"/>
  <c r="U9"/>
  <c r="U10" s="1"/>
  <c r="U11" s="1"/>
  <c r="U12" s="1"/>
  <c r="U13" s="1"/>
  <c r="U14" s="1"/>
  <c r="U15" s="1"/>
  <c r="U16" s="1"/>
  <c r="Q9"/>
  <c r="Q10" s="1"/>
  <c r="Q11" s="1"/>
  <c r="Q12" s="1"/>
  <c r="Q13" s="1"/>
  <c r="Q14" s="1"/>
  <c r="Q15" s="1"/>
  <c r="Q16" s="1"/>
  <c r="M9"/>
  <c r="M10" s="1"/>
  <c r="M11" s="1"/>
  <c r="M12" s="1"/>
  <c r="M13" s="1"/>
  <c r="M14" s="1"/>
  <c r="M15" s="1"/>
  <c r="M16" s="1"/>
  <c r="I9"/>
  <c r="I10" s="1"/>
  <c r="I11" s="1"/>
  <c r="I12" s="1"/>
  <c r="I13" s="1"/>
  <c r="I14" s="1"/>
  <c r="I15" s="1"/>
  <c r="I16" s="1"/>
  <c r="D1"/>
  <c r="G14"/>
  <c r="K13"/>
  <c r="H15" i="2"/>
  <c r="H19" s="1"/>
  <c r="H23" s="1"/>
  <c r="A18" i="8"/>
  <c r="A19" s="1"/>
  <c r="A20" s="1"/>
  <c r="A21" s="1"/>
  <c r="A22" s="1"/>
  <c r="L22" i="2"/>
  <c r="K22"/>
  <c r="L18"/>
  <c r="K18"/>
  <c r="L14"/>
  <c r="K14"/>
  <c r="L10"/>
  <c r="K10"/>
  <c r="E38"/>
  <c r="D38"/>
  <c r="B39"/>
  <c r="E34"/>
  <c r="D34"/>
  <c r="B35"/>
  <c r="B31"/>
  <c r="I23"/>
  <c r="I19"/>
  <c r="I15"/>
  <c r="I11"/>
  <c r="E30"/>
  <c r="D30"/>
  <c r="E26"/>
  <c r="D26"/>
  <c r="B27"/>
  <c r="E22"/>
  <c r="D22"/>
  <c r="B23"/>
  <c r="E18"/>
  <c r="D18"/>
  <c r="B19"/>
  <c r="E14"/>
  <c r="D14"/>
  <c r="B15"/>
  <c r="E10"/>
  <c r="D10"/>
  <c r="B11"/>
  <c r="S25" i="3"/>
  <c r="S24"/>
  <c r="S23"/>
  <c r="S22"/>
  <c r="S21"/>
  <c r="J26"/>
  <c r="J25"/>
  <c r="J24"/>
  <c r="J23"/>
  <c r="J22"/>
  <c r="J21"/>
  <c r="C26"/>
  <c r="C25"/>
  <c r="C24"/>
  <c r="C23"/>
  <c r="C22"/>
  <c r="C21"/>
  <c r="S20"/>
  <c r="J20"/>
  <c r="C20"/>
  <c r="S19"/>
  <c r="J19"/>
  <c r="Y26"/>
  <c r="Y25"/>
  <c r="R26"/>
  <c r="R25"/>
  <c r="N26"/>
  <c r="N25"/>
  <c r="H26"/>
  <c r="H25"/>
  <c r="Y24"/>
  <c r="R24"/>
  <c r="N24"/>
  <c r="H24"/>
  <c r="Y23"/>
  <c r="R23"/>
  <c r="N23"/>
  <c r="H23"/>
  <c r="Y22"/>
  <c r="R22"/>
  <c r="N22"/>
  <c r="H22"/>
  <c r="Y21"/>
  <c r="R21"/>
  <c r="N21"/>
  <c r="H21"/>
  <c r="Y20"/>
  <c r="R20"/>
  <c r="N20"/>
  <c r="H20"/>
  <c r="Y19"/>
  <c r="R19"/>
  <c r="N19"/>
  <c r="H19"/>
  <c r="C19"/>
  <c r="B26"/>
  <c r="B25"/>
  <c r="B24"/>
  <c r="B23"/>
  <c r="B22"/>
  <c r="B21"/>
  <c r="B20"/>
  <c r="B19"/>
  <c r="R15"/>
  <c r="V14"/>
  <c r="R14"/>
  <c r="V13"/>
  <c r="R13"/>
  <c r="V12"/>
  <c r="R12"/>
  <c r="V11"/>
  <c r="R11"/>
  <c r="V10"/>
  <c r="R10"/>
  <c r="V9"/>
  <c r="R9"/>
  <c r="V8"/>
  <c r="R8"/>
  <c r="N15"/>
  <c r="N14"/>
  <c r="N13"/>
  <c r="N12"/>
  <c r="N11"/>
  <c r="N10"/>
  <c r="N9"/>
  <c r="N8"/>
  <c r="J15"/>
  <c r="J14"/>
  <c r="J13"/>
  <c r="J12"/>
  <c r="J11"/>
  <c r="J10"/>
  <c r="J9"/>
  <c r="J8"/>
  <c r="S1" i="17" l="1"/>
  <c r="H15" i="22"/>
  <c r="T10"/>
  <c r="H11"/>
  <c r="H12"/>
  <c r="T9"/>
  <c r="G16" i="24"/>
  <c r="F28" i="26"/>
  <c r="K8" i="22"/>
  <c r="Q9" i="26"/>
  <c r="H20"/>
  <c r="H11"/>
  <c r="R12" i="22"/>
  <c r="S24"/>
  <c r="V13"/>
  <c r="F27" i="26"/>
  <c r="E29"/>
  <c r="J40" i="22"/>
  <c r="Y15"/>
  <c r="K21" i="24"/>
  <c r="K22"/>
  <c r="H12"/>
  <c r="H13"/>
  <c r="K12"/>
  <c r="K13"/>
  <c r="E16"/>
  <c r="E18" s="1"/>
  <c r="G25" i="26"/>
  <c r="G27" s="1"/>
  <c r="G13" i="22"/>
  <c r="Q15" i="26"/>
  <c r="H17"/>
  <c r="AB29" i="17"/>
  <c r="G11" i="24"/>
  <c r="G12"/>
  <c r="G13"/>
  <c r="N40" i="22"/>
  <c r="Y41"/>
  <c r="H41"/>
  <c r="R41"/>
  <c r="Q12" i="26"/>
  <c r="H14"/>
  <c r="J30" i="24"/>
  <c r="S13" i="22"/>
  <c r="H50" i="6"/>
  <c r="H54"/>
  <c r="H36"/>
  <c r="K10" i="17"/>
  <c r="L10" s="1"/>
  <c r="K9"/>
  <c r="O14"/>
  <c r="O12"/>
  <c r="V15" i="3"/>
  <c r="S26"/>
  <c r="H34" i="16"/>
  <c r="E54" i="6"/>
  <c r="H14"/>
  <c r="D26" i="22" s="1"/>
  <c r="F26" s="1"/>
  <c r="H10" i="6"/>
  <c r="K23" i="22" s="1"/>
  <c r="L23" s="1"/>
  <c r="G7" i="24"/>
  <c r="H26" i="6"/>
  <c r="E34" i="24"/>
  <c r="H28"/>
  <c r="H30" i="6"/>
  <c r="K36" i="24"/>
  <c r="H20" i="6"/>
  <c r="H42"/>
  <c r="H8"/>
  <c r="D19" i="22" s="1"/>
  <c r="E7" i="24"/>
  <c r="H12" i="6"/>
  <c r="U19" i="22" s="1"/>
  <c r="J7" i="24"/>
  <c r="J28"/>
  <c r="H22" i="6"/>
  <c r="H24"/>
  <c r="U26" i="22" s="1"/>
  <c r="W26" s="1"/>
  <c r="K28" i="24"/>
  <c r="H18" i="6"/>
  <c r="J16" i="24"/>
  <c r="H28" i="6"/>
  <c r="H10" i="24"/>
  <c r="H16" i="6"/>
  <c r="K19" i="22" s="1"/>
  <c r="H16" i="24"/>
  <c r="H18" s="1"/>
  <c r="H40" i="6"/>
  <c r="K10" i="24"/>
  <c r="O16" i="17"/>
  <c r="X14"/>
  <c r="G16"/>
  <c r="O13"/>
  <c r="S9"/>
  <c r="J1" i="21"/>
  <c r="G12" i="17"/>
  <c r="G11"/>
  <c r="O10"/>
  <c r="X10"/>
  <c r="H32" i="16"/>
  <c r="S1" i="22"/>
  <c r="Q1" i="17"/>
  <c r="Q1" i="21"/>
  <c r="H20" i="16"/>
  <c r="H24"/>
  <c r="G15" i="17"/>
  <c r="K15"/>
  <c r="L15" s="1"/>
  <c r="X9"/>
  <c r="X15"/>
  <c r="H14" i="16"/>
  <c r="H31" i="24"/>
  <c r="K18"/>
  <c r="J6"/>
  <c r="H30" i="16"/>
  <c r="H27" i="24"/>
  <c r="X8" i="17"/>
  <c r="Y12" s="1"/>
  <c r="H6" i="24"/>
  <c r="H18" i="16"/>
  <c r="J15" i="24"/>
  <c r="H28" i="16"/>
  <c r="L33" i="24"/>
  <c r="G13" i="17"/>
  <c r="G9"/>
  <c r="O9"/>
  <c r="S11"/>
  <c r="H26" i="16"/>
  <c r="H50"/>
  <c r="H52"/>
  <c r="K9" i="24"/>
  <c r="K29"/>
  <c r="E6"/>
  <c r="H22" i="16"/>
  <c r="H16"/>
  <c r="G15" i="24"/>
  <c r="H54" i="16"/>
  <c r="P1" i="21"/>
  <c r="J1" i="17"/>
  <c r="E1" i="2"/>
  <c r="G2" i="26" s="1"/>
  <c r="D14" i="17"/>
  <c r="H44" i="16"/>
  <c r="H48"/>
  <c r="H46"/>
  <c r="H36"/>
  <c r="S12" i="17"/>
  <c r="O8"/>
  <c r="H10" i="16"/>
  <c r="H12"/>
  <c r="S8" i="17"/>
  <c r="T16" s="1"/>
  <c r="D13"/>
  <c r="H8" i="16"/>
  <c r="D9" i="17"/>
  <c r="G8"/>
  <c r="P1" i="22"/>
  <c r="P1" i="17"/>
  <c r="H46" i="6"/>
  <c r="H48"/>
  <c r="H52"/>
  <c r="H34"/>
  <c r="H32"/>
  <c r="H44"/>
  <c r="U21" i="17"/>
  <c r="K29"/>
  <c r="U24"/>
  <c r="D24"/>
  <c r="D27"/>
  <c r="U28"/>
  <c r="U23"/>
  <c r="I42" i="16"/>
  <c r="D12" i="17"/>
  <c r="AD30"/>
  <c r="D10"/>
  <c r="D11"/>
  <c r="D16"/>
  <c r="D15"/>
  <c r="AD17"/>
  <c r="AB24"/>
  <c r="P24"/>
  <c r="AB28"/>
  <c r="AB23"/>
  <c r="AB25"/>
  <c r="AB27"/>
  <c r="P25"/>
  <c r="P29"/>
  <c r="P23"/>
  <c r="P27"/>
  <c r="P28"/>
  <c r="P22"/>
  <c r="P26"/>
  <c r="K14"/>
  <c r="K12"/>
  <c r="L16"/>
  <c r="L11"/>
  <c r="L13"/>
  <c r="AB22"/>
  <c r="AB26"/>
  <c r="L9"/>
  <c r="F15" i="3"/>
  <c r="F14"/>
  <c r="F13"/>
  <c r="F12"/>
  <c r="F11"/>
  <c r="F10"/>
  <c r="F8"/>
  <c r="F9"/>
  <c r="B15"/>
  <c r="B14"/>
  <c r="B13"/>
  <c r="B12"/>
  <c r="B11"/>
  <c r="B10"/>
  <c r="B9"/>
  <c r="B8"/>
  <c r="G32" i="8"/>
  <c r="AA26" i="3"/>
  <c r="AA24"/>
  <c r="O26"/>
  <c r="O24"/>
  <c r="A30" i="8"/>
  <c r="A31" s="1"/>
  <c r="A32" s="1"/>
  <c r="A33" s="1"/>
  <c r="A34" s="1"/>
  <c r="A12"/>
  <c r="A13" s="1"/>
  <c r="A14" s="1"/>
  <c r="A15" s="1"/>
  <c r="A16" s="1"/>
  <c r="C15" i="3"/>
  <c r="C13"/>
  <c r="S13"/>
  <c r="K13"/>
  <c r="O43"/>
  <c r="G34" i="8"/>
  <c r="G33"/>
  <c r="G31"/>
  <c r="G30"/>
  <c r="G29"/>
  <c r="J1" i="3"/>
  <c r="D1"/>
  <c r="I3" i="8"/>
  <c r="H3"/>
  <c r="G3"/>
  <c r="E3"/>
  <c r="K1" i="2"/>
  <c r="S1" i="3"/>
  <c r="Q1"/>
  <c r="P1"/>
  <c r="C8"/>
  <c r="C9"/>
  <c r="I9"/>
  <c r="I10" s="1"/>
  <c r="I11" s="1"/>
  <c r="I12" s="1"/>
  <c r="I13" s="1"/>
  <c r="I14" s="1"/>
  <c r="I15" s="1"/>
  <c r="M9"/>
  <c r="M10" s="1"/>
  <c r="M11" s="1"/>
  <c r="M12" s="1"/>
  <c r="M13" s="1"/>
  <c r="M14" s="1"/>
  <c r="M15" s="1"/>
  <c r="Q9"/>
  <c r="Q10" s="1"/>
  <c r="Q11" s="1"/>
  <c r="Q12" s="1"/>
  <c r="Q13" s="1"/>
  <c r="Q14" s="1"/>
  <c r="Q15" s="1"/>
  <c r="U9"/>
  <c r="U10" s="1"/>
  <c r="U11" s="1"/>
  <c r="U12" s="1"/>
  <c r="U13" s="1"/>
  <c r="U14" s="1"/>
  <c r="U15" s="1"/>
  <c r="C10"/>
  <c r="C11"/>
  <c r="C12"/>
  <c r="C14"/>
  <c r="O19"/>
  <c r="AA19"/>
  <c r="O20"/>
  <c r="AA20"/>
  <c r="O21"/>
  <c r="AA21"/>
  <c r="O22"/>
  <c r="AA22"/>
  <c r="O23"/>
  <c r="AA23"/>
  <c r="O25"/>
  <c r="AA25"/>
  <c r="B33"/>
  <c r="F33"/>
  <c r="J33"/>
  <c r="N33"/>
  <c r="R33"/>
  <c r="V33"/>
  <c r="F34"/>
  <c r="J34"/>
  <c r="N34"/>
  <c r="R34"/>
  <c r="V34"/>
  <c r="B35"/>
  <c r="F35"/>
  <c r="J35"/>
  <c r="N35"/>
  <c r="R35"/>
  <c r="V35"/>
  <c r="B36"/>
  <c r="F36"/>
  <c r="J36"/>
  <c r="N36"/>
  <c r="R36"/>
  <c r="V36"/>
  <c r="B40"/>
  <c r="C40"/>
  <c r="H40"/>
  <c r="J40"/>
  <c r="N40"/>
  <c r="O40"/>
  <c r="R40"/>
  <c r="S40"/>
  <c r="B41"/>
  <c r="C41"/>
  <c r="H41"/>
  <c r="J41"/>
  <c r="N41"/>
  <c r="O41"/>
  <c r="R41"/>
  <c r="S41"/>
  <c r="Y41"/>
  <c r="B42"/>
  <c r="C42"/>
  <c r="H42"/>
  <c r="N42"/>
  <c r="O42"/>
  <c r="R42"/>
  <c r="S42"/>
  <c r="Y42"/>
  <c r="B43"/>
  <c r="C43"/>
  <c r="H43"/>
  <c r="J43"/>
  <c r="S43"/>
  <c r="L1" i="2"/>
  <c r="A15"/>
  <c r="A19" s="1"/>
  <c r="A23" s="1"/>
  <c r="A27" s="1"/>
  <c r="A31" s="1"/>
  <c r="A35" s="1"/>
  <c r="A39" s="1"/>
  <c r="G17" i="8"/>
  <c r="G18"/>
  <c r="G19"/>
  <c r="G20"/>
  <c r="G21"/>
  <c r="G22"/>
  <c r="AD10" i="17" l="1"/>
  <c r="E12" i="24"/>
  <c r="L12" s="1"/>
  <c r="E13"/>
  <c r="W23" i="22"/>
  <c r="W25"/>
  <c r="W24"/>
  <c r="W20"/>
  <c r="W21"/>
  <c r="W22"/>
  <c r="E36" i="24"/>
  <c r="E40"/>
  <c r="Q20" i="26"/>
  <c r="H22"/>
  <c r="G21" i="24"/>
  <c r="J10"/>
  <c r="J12"/>
  <c r="J13"/>
  <c r="H28" i="26"/>
  <c r="F30"/>
  <c r="Y15" i="17"/>
  <c r="H25" i="26"/>
  <c r="L20" i="22"/>
  <c r="L22"/>
  <c r="L21"/>
  <c r="L24"/>
  <c r="L26"/>
  <c r="L25"/>
  <c r="F25"/>
  <c r="F20"/>
  <c r="F21"/>
  <c r="F24"/>
  <c r="F23"/>
  <c r="F22"/>
  <c r="H9"/>
  <c r="H13"/>
  <c r="L10"/>
  <c r="L12"/>
  <c r="L14"/>
  <c r="L15"/>
  <c r="L13"/>
  <c r="L11"/>
  <c r="L9"/>
  <c r="AD16" i="17"/>
  <c r="J21" i="24"/>
  <c r="T15" i="22"/>
  <c r="T13"/>
  <c r="H37" i="24"/>
  <c r="K17"/>
  <c r="G17"/>
  <c r="G22" s="1"/>
  <c r="H17"/>
  <c r="J17"/>
  <c r="J20" s="1"/>
  <c r="E17"/>
  <c r="E22" s="1"/>
  <c r="I42" i="6"/>
  <c r="I36"/>
  <c r="I30"/>
  <c r="L16" i="24"/>
  <c r="L25"/>
  <c r="K27"/>
  <c r="T12" i="17"/>
  <c r="Y11"/>
  <c r="T13"/>
  <c r="U22"/>
  <c r="W22" s="1"/>
  <c r="K25"/>
  <c r="I30" i="16"/>
  <c r="T9" i="17"/>
  <c r="T14"/>
  <c r="K24"/>
  <c r="AD24" s="1"/>
  <c r="U27"/>
  <c r="D28"/>
  <c r="H11"/>
  <c r="D25"/>
  <c r="I48" i="16"/>
  <c r="U26" i="17"/>
  <c r="W26" s="1"/>
  <c r="H10"/>
  <c r="H9"/>
  <c r="K26"/>
  <c r="AD13"/>
  <c r="I48" i="6"/>
  <c r="L7" i="24"/>
  <c r="E10"/>
  <c r="I18" i="6"/>
  <c r="I54"/>
  <c r="G10" i="24"/>
  <c r="G30"/>
  <c r="G28"/>
  <c r="L34"/>
  <c r="L40" s="1"/>
  <c r="E37"/>
  <c r="I24" i="6"/>
  <c r="G9" i="24"/>
  <c r="I12" i="6"/>
  <c r="G36" i="24"/>
  <c r="AD11" i="17"/>
  <c r="Y13"/>
  <c r="D29"/>
  <c r="AD29" s="1"/>
  <c r="K21"/>
  <c r="L29" s="1"/>
  <c r="I54" i="16"/>
  <c r="K28" i="17"/>
  <c r="T11"/>
  <c r="D22"/>
  <c r="I12" i="16"/>
  <c r="Y9" i="17"/>
  <c r="AD8"/>
  <c r="T15"/>
  <c r="T10"/>
  <c r="H15"/>
  <c r="AD9"/>
  <c r="H12"/>
  <c r="H14"/>
  <c r="H13"/>
  <c r="H16"/>
  <c r="P13"/>
  <c r="AD15"/>
  <c r="L15" i="24"/>
  <c r="L22" s="1"/>
  <c r="J18"/>
  <c r="J36"/>
  <c r="P14" i="17"/>
  <c r="W28"/>
  <c r="P15"/>
  <c r="Y14"/>
  <c r="I18" i="16"/>
  <c r="I36"/>
  <c r="U25" i="17"/>
  <c r="AD25" s="1"/>
  <c r="E9" i="24"/>
  <c r="L6"/>
  <c r="E11"/>
  <c r="H39"/>
  <c r="H36"/>
  <c r="E29"/>
  <c r="L24"/>
  <c r="E27"/>
  <c r="G20"/>
  <c r="G18"/>
  <c r="G29"/>
  <c r="G27"/>
  <c r="J31"/>
  <c r="J29"/>
  <c r="J27"/>
  <c r="Y16" i="17"/>
  <c r="I24" i="16"/>
  <c r="K23" i="17"/>
  <c r="K22"/>
  <c r="Y10"/>
  <c r="D26"/>
  <c r="D23"/>
  <c r="K27"/>
  <c r="H9" i="24"/>
  <c r="H11"/>
  <c r="J11"/>
  <c r="J9"/>
  <c r="P16" i="17"/>
  <c r="P12"/>
  <c r="P11"/>
  <c r="P9"/>
  <c r="P10"/>
  <c r="W27"/>
  <c r="W29"/>
  <c r="W24"/>
  <c r="D21"/>
  <c r="W23"/>
  <c r="L14"/>
  <c r="AD14"/>
  <c r="L12"/>
  <c r="AD12"/>
  <c r="C36" i="3"/>
  <c r="L24" i="2"/>
  <c r="K23"/>
  <c r="L20"/>
  <c r="K19"/>
  <c r="L16"/>
  <c r="K15"/>
  <c r="L12"/>
  <c r="K11"/>
  <c r="P26" i="3"/>
  <c r="E40" i="2"/>
  <c r="D39"/>
  <c r="E36"/>
  <c r="D35"/>
  <c r="O13" i="3"/>
  <c r="E32" i="2"/>
  <c r="D31"/>
  <c r="E28"/>
  <c r="D27"/>
  <c r="E24"/>
  <c r="D23"/>
  <c r="E20"/>
  <c r="D19"/>
  <c r="E16"/>
  <c r="D15"/>
  <c r="E12"/>
  <c r="D11"/>
  <c r="O35" i="3"/>
  <c r="S15"/>
  <c r="K14"/>
  <c r="C35"/>
  <c r="X35"/>
  <c r="X15"/>
  <c r="G15"/>
  <c r="S12"/>
  <c r="S8"/>
  <c r="X36"/>
  <c r="H34" i="8"/>
  <c r="O36" i="3"/>
  <c r="H32" i="8"/>
  <c r="S34" i="3"/>
  <c r="K34"/>
  <c r="H14" i="8"/>
  <c r="C33" i="3"/>
  <c r="P43"/>
  <c r="X9"/>
  <c r="S9"/>
  <c r="X14"/>
  <c r="S14"/>
  <c r="O14"/>
  <c r="X12"/>
  <c r="G12"/>
  <c r="K11"/>
  <c r="G11"/>
  <c r="G13"/>
  <c r="O15"/>
  <c r="P25"/>
  <c r="D9"/>
  <c r="P21"/>
  <c r="D15"/>
  <c r="D14"/>
  <c r="D12"/>
  <c r="D10"/>
  <c r="D13"/>
  <c r="P20"/>
  <c r="P42"/>
  <c r="P23"/>
  <c r="D11"/>
  <c r="S36"/>
  <c r="K36"/>
  <c r="H30" i="8"/>
  <c r="G36" i="3"/>
  <c r="H28" i="8"/>
  <c r="S35" i="3"/>
  <c r="K35"/>
  <c r="H26" i="8"/>
  <c r="G35" i="3"/>
  <c r="H24" i="8"/>
  <c r="X34" i="3"/>
  <c r="H22" i="8"/>
  <c r="O34" i="3"/>
  <c r="P41"/>
  <c r="H20" i="8"/>
  <c r="C34" i="3"/>
  <c r="H18" i="8"/>
  <c r="G34" i="3"/>
  <c r="S33"/>
  <c r="X33"/>
  <c r="H16" i="8"/>
  <c r="O33" i="3"/>
  <c r="K33"/>
  <c r="H12" i="8"/>
  <c r="G33" i="3"/>
  <c r="K15"/>
  <c r="G14"/>
  <c r="X13"/>
  <c r="O12"/>
  <c r="K12"/>
  <c r="X11"/>
  <c r="S11"/>
  <c r="O11"/>
  <c r="X10"/>
  <c r="AB21"/>
  <c r="S10"/>
  <c r="O10"/>
  <c r="K10"/>
  <c r="G10"/>
  <c r="O9"/>
  <c r="K9"/>
  <c r="G9"/>
  <c r="X8"/>
  <c r="AB25"/>
  <c r="AB20"/>
  <c r="AB26"/>
  <c r="AB22"/>
  <c r="AB23"/>
  <c r="AB24"/>
  <c r="P24"/>
  <c r="P22"/>
  <c r="O8"/>
  <c r="K8"/>
  <c r="G8"/>
  <c r="Y43"/>
  <c r="J42"/>
  <c r="N43"/>
  <c r="R43"/>
  <c r="L10" i="24" l="1"/>
  <c r="L13"/>
  <c r="Q25" i="26"/>
  <c r="H27"/>
  <c r="H36"/>
  <c r="H30"/>
  <c r="Q28"/>
  <c r="J22" i="24"/>
  <c r="H20"/>
  <c r="H21"/>
  <c r="H22"/>
  <c r="L28"/>
  <c r="L31"/>
  <c r="J38"/>
  <c r="J37"/>
  <c r="G38"/>
  <c r="E38"/>
  <c r="K38"/>
  <c r="K37"/>
  <c r="H38"/>
  <c r="G37"/>
  <c r="D38"/>
  <c r="L35"/>
  <c r="L38" s="1"/>
  <c r="D37"/>
  <c r="J19"/>
  <c r="E21"/>
  <c r="L17"/>
  <c r="L20" s="1"/>
  <c r="E19"/>
  <c r="E20"/>
  <c r="K19"/>
  <c r="K20"/>
  <c r="H19"/>
  <c r="G19"/>
  <c r="L18"/>
  <c r="L23" i="17"/>
  <c r="AD28"/>
  <c r="L24"/>
  <c r="AD26"/>
  <c r="L36" i="24"/>
  <c r="L30"/>
  <c r="L22" i="17"/>
  <c r="AD22"/>
  <c r="L27"/>
  <c r="AD27"/>
  <c r="L26"/>
  <c r="L25"/>
  <c r="L28"/>
  <c r="W25"/>
  <c r="L29" i="24"/>
  <c r="L27"/>
  <c r="AD23" i="17"/>
  <c r="L11" i="24"/>
  <c r="L9"/>
  <c r="F26" i="17"/>
  <c r="F28"/>
  <c r="F23"/>
  <c r="F29"/>
  <c r="F24"/>
  <c r="F25"/>
  <c r="AD21"/>
  <c r="F22"/>
  <c r="F27"/>
  <c r="AD8" i="3"/>
  <c r="AD15"/>
  <c r="D36"/>
  <c r="T15"/>
  <c r="D25"/>
  <c r="U26"/>
  <c r="T10"/>
  <c r="T12"/>
  <c r="T13"/>
  <c r="K40"/>
  <c r="D26"/>
  <c r="U24"/>
  <c r="K24"/>
  <c r="D23"/>
  <c r="T9"/>
  <c r="T14"/>
  <c r="T11"/>
  <c r="D19"/>
  <c r="K43"/>
  <c r="U43"/>
  <c r="D43"/>
  <c r="T34"/>
  <c r="T36"/>
  <c r="I16" i="8"/>
  <c r="D35" i="3"/>
  <c r="D34"/>
  <c r="D40"/>
  <c r="D22"/>
  <c r="K26"/>
  <c r="I34" i="8"/>
  <c r="U42" i="3"/>
  <c r="T35"/>
  <c r="K42"/>
  <c r="D42"/>
  <c r="I28" i="8"/>
  <c r="U41" i="3"/>
  <c r="K41"/>
  <c r="D41"/>
  <c r="I22" i="8"/>
  <c r="Y35" i="3"/>
  <c r="Y36"/>
  <c r="Y34"/>
  <c r="U40"/>
  <c r="P36"/>
  <c r="P34"/>
  <c r="P35"/>
  <c r="L34"/>
  <c r="L36"/>
  <c r="L35"/>
  <c r="H36"/>
  <c r="H34"/>
  <c r="H35"/>
  <c r="U25"/>
  <c r="K25"/>
  <c r="D24"/>
  <c r="U23"/>
  <c r="K23"/>
  <c r="U22"/>
  <c r="K22"/>
  <c r="U21"/>
  <c r="K21"/>
  <c r="D21"/>
  <c r="U20"/>
  <c r="K20"/>
  <c r="D20"/>
  <c r="Y14"/>
  <c r="Y10"/>
  <c r="Y9"/>
  <c r="Y11"/>
  <c r="Y15"/>
  <c r="Y12"/>
  <c r="Y13"/>
  <c r="U19"/>
  <c r="L11"/>
  <c r="L12"/>
  <c r="L13"/>
  <c r="P14"/>
  <c r="P13"/>
  <c r="P9"/>
  <c r="P15"/>
  <c r="P12"/>
  <c r="P11"/>
  <c r="P10"/>
  <c r="L10"/>
  <c r="L15"/>
  <c r="L14"/>
  <c r="L9"/>
  <c r="H12"/>
  <c r="H14"/>
  <c r="H13"/>
  <c r="H11"/>
  <c r="H10"/>
  <c r="H9"/>
  <c r="H15"/>
  <c r="K19"/>
  <c r="H38" i="26" l="1"/>
  <c r="Q36"/>
  <c r="L39" i="24"/>
  <c r="L37"/>
  <c r="L21"/>
  <c r="L19"/>
  <c r="AD26" i="3"/>
  <c r="AD19"/>
  <c r="F21"/>
  <c r="F22"/>
  <c r="F25"/>
  <c r="L42"/>
  <c r="L43"/>
  <c r="L41"/>
  <c r="F26"/>
  <c r="F23"/>
  <c r="F20"/>
  <c r="F24"/>
  <c r="F43"/>
  <c r="AA43"/>
  <c r="AA40"/>
  <c r="F42"/>
  <c r="AA42"/>
  <c r="AA41"/>
  <c r="W42"/>
  <c r="W41"/>
  <c r="W43"/>
  <c r="W24"/>
  <c r="W26"/>
  <c r="W25"/>
  <c r="W21"/>
  <c r="W20"/>
  <c r="W23"/>
  <c r="W22"/>
  <c r="L26"/>
  <c r="L21"/>
  <c r="L25"/>
  <c r="L24"/>
  <c r="L23"/>
  <c r="L22"/>
  <c r="L20"/>
  <c r="AB43" l="1"/>
  <c r="AB42"/>
  <c r="AB41"/>
</calcChain>
</file>

<file path=xl/sharedStrings.xml><?xml version="1.0" encoding="utf-8"?>
<sst xmlns="http://schemas.openxmlformats.org/spreadsheetml/2006/main" count="984" uniqueCount="197">
  <si>
    <t>vitesse par équipes</t>
  </si>
  <si>
    <t>rang</t>
  </si>
  <si>
    <t>finale</t>
  </si>
  <si>
    <t>3è Tour</t>
  </si>
  <si>
    <t>classement 1er tour</t>
  </si>
  <si>
    <t>1er Tour</t>
  </si>
  <si>
    <t>temps</t>
  </si>
  <si>
    <t>situation aux 500 m</t>
  </si>
  <si>
    <t>équipe</t>
  </si>
  <si>
    <t>Cl</t>
  </si>
  <si>
    <t>Equipe</t>
  </si>
  <si>
    <t>coureur</t>
  </si>
  <si>
    <t>2ème  Tour</t>
  </si>
  <si>
    <t>3ème  Tour</t>
  </si>
  <si>
    <t>1° :   qualifications</t>
  </si>
  <si>
    <t>1er 1/2 tour</t>
  </si>
  <si>
    <t>1er tour</t>
  </si>
  <si>
    <t>2è tour</t>
  </si>
  <si>
    <r>
      <t xml:space="preserve">1er </t>
    </r>
    <r>
      <rPr>
        <sz val="8"/>
        <rFont val="Arial"/>
        <family val="2"/>
      </rPr>
      <t>1/2</t>
    </r>
    <r>
      <rPr>
        <sz val="10"/>
        <rFont val="Arial"/>
        <family val="2"/>
      </rPr>
      <t xml:space="preserve"> tour</t>
    </r>
  </si>
  <si>
    <r>
      <t xml:space="preserve">2è  </t>
    </r>
    <r>
      <rPr>
        <sz val="8"/>
        <rFont val="Arial"/>
        <family val="2"/>
      </rPr>
      <t>1/2</t>
    </r>
    <r>
      <rPr>
        <sz val="10"/>
        <rFont val="Arial"/>
        <family val="2"/>
      </rPr>
      <t xml:space="preserve"> tour</t>
    </r>
  </si>
  <si>
    <r>
      <t xml:space="preserve">3è  </t>
    </r>
    <r>
      <rPr>
        <sz val="8"/>
        <rFont val="Arial"/>
        <family val="2"/>
      </rPr>
      <t>1/2</t>
    </r>
    <r>
      <rPr>
        <sz val="10"/>
        <rFont val="Arial"/>
        <family val="2"/>
      </rPr>
      <t xml:space="preserve"> tour</t>
    </r>
  </si>
  <si>
    <r>
      <t xml:space="preserve">4è  </t>
    </r>
    <r>
      <rPr>
        <sz val="8"/>
        <rFont val="Arial"/>
        <family val="2"/>
      </rPr>
      <t>1/2</t>
    </r>
    <r>
      <rPr>
        <sz val="10"/>
        <rFont val="Arial"/>
        <family val="2"/>
      </rPr>
      <t xml:space="preserve"> tour</t>
    </r>
  </si>
  <si>
    <r>
      <t xml:space="preserve">5è  </t>
    </r>
    <r>
      <rPr>
        <sz val="8"/>
        <rFont val="Arial"/>
        <family val="2"/>
      </rPr>
      <t>1/2</t>
    </r>
    <r>
      <rPr>
        <sz val="10"/>
        <rFont val="Arial"/>
        <family val="2"/>
      </rPr>
      <t xml:space="preserve"> tour</t>
    </r>
  </si>
  <si>
    <r>
      <t xml:space="preserve">6è  </t>
    </r>
    <r>
      <rPr>
        <sz val="8"/>
        <rFont val="Arial"/>
        <family val="2"/>
      </rPr>
      <t>1/2</t>
    </r>
    <r>
      <rPr>
        <sz val="10"/>
        <rFont val="Arial"/>
        <family val="2"/>
      </rPr>
      <t xml:space="preserve"> tour</t>
    </r>
  </si>
  <si>
    <t>tour</t>
  </si>
  <si>
    <t>temps total</t>
  </si>
  <si>
    <r>
      <rPr>
        <b/>
        <sz val="8"/>
        <rFont val="Arial"/>
        <family val="2"/>
      </rPr>
      <t>1/2</t>
    </r>
    <r>
      <rPr>
        <b/>
        <sz val="10"/>
        <rFont val="Arial"/>
        <family val="2"/>
      </rPr>
      <t xml:space="preserve"> tour</t>
    </r>
  </si>
  <si>
    <r>
      <rPr>
        <b/>
        <sz val="9"/>
        <rFont val="Arial"/>
        <family val="2"/>
      </rPr>
      <t xml:space="preserve">temps par </t>
    </r>
    <r>
      <rPr>
        <b/>
        <sz val="6"/>
        <rFont val="Arial"/>
        <family val="2"/>
      </rPr>
      <t>1/2</t>
    </r>
    <r>
      <rPr>
        <b/>
        <sz val="10"/>
        <rFont val="Arial"/>
        <family val="2"/>
      </rPr>
      <t xml:space="preserve"> </t>
    </r>
    <r>
      <rPr>
        <b/>
        <sz val="9"/>
        <rFont val="Arial"/>
        <family val="2"/>
      </rPr>
      <t>tour</t>
    </r>
  </si>
  <si>
    <t>temps par tour</t>
  </si>
  <si>
    <t>saisie brute des données</t>
  </si>
  <si>
    <t>finales</t>
  </si>
  <si>
    <t>écart</t>
  </si>
  <si>
    <t>classement 2è tour</t>
  </si>
  <si>
    <t>classement 3è tour</t>
  </si>
  <si>
    <t>Classt</t>
  </si>
  <si>
    <r>
      <t xml:space="preserve">1er  </t>
    </r>
    <r>
      <rPr>
        <b/>
        <sz val="8"/>
        <color indexed="60"/>
        <rFont val="Arial"/>
        <family val="2"/>
      </rPr>
      <t>1/2</t>
    </r>
    <r>
      <rPr>
        <b/>
        <sz val="10"/>
        <color indexed="60"/>
        <rFont val="Arial"/>
        <family val="2"/>
      </rPr>
      <t xml:space="preserve"> tour</t>
    </r>
  </si>
  <si>
    <r>
      <t xml:space="preserve">2ème   </t>
    </r>
    <r>
      <rPr>
        <b/>
        <sz val="8"/>
        <color indexed="60"/>
        <rFont val="Arial"/>
        <family val="2"/>
      </rPr>
      <t>1/2</t>
    </r>
    <r>
      <rPr>
        <b/>
        <sz val="10"/>
        <color indexed="60"/>
        <rFont val="Arial"/>
        <family val="2"/>
      </rPr>
      <t xml:space="preserve"> tour</t>
    </r>
  </si>
  <si>
    <r>
      <t xml:space="preserve">situation à l'arrivée   </t>
    </r>
    <r>
      <rPr>
        <sz val="9"/>
        <color indexed="60"/>
        <rFont val="Arial"/>
        <family val="2"/>
      </rPr>
      <t>(750 m)</t>
    </r>
  </si>
  <si>
    <r>
      <t xml:space="preserve">situation à l'arrivée   </t>
    </r>
    <r>
      <rPr>
        <sz val="9"/>
        <color indexed="10"/>
        <rFont val="Arial"/>
        <family val="2"/>
      </rPr>
      <t>(750 m)</t>
    </r>
  </si>
  <si>
    <t>Attention :</t>
  </si>
  <si>
    <t>chaque équipe dispose de sa ligne de couleur : celle-ci est destinée à faciliter la lecture de sa progression de course dans le tableau qui suit aprés retraitement des données à chaque séquence de temps.</t>
  </si>
  <si>
    <t>vitesse par équipe</t>
  </si>
  <si>
    <t>contrôles</t>
  </si>
  <si>
    <t>XXX</t>
  </si>
  <si>
    <t>FRANCE</t>
  </si>
  <si>
    <t>AUSTRALIE</t>
  </si>
  <si>
    <t>qualifiée pour la petite finale viendrait à réaliser un meilleur temps qu'une équipe finaliste.</t>
  </si>
  <si>
    <t>cet onglet est établi par report automatique des onglets "saisies des données-&gt; qualif."  et "saisie des données finales"; …il en est de même pour l'onglet suivant (classt+écarts définitifs)</t>
  </si>
  <si>
    <t>C'est donc dans l'onglet suivant  (classts+écarts définitifs") que les données seront triées par séquence de 1/2 tour,  puis par  classements au 1er tour, 2è tour, situation aux 500m, …etc …etc…</t>
  </si>
  <si>
    <t>Les tris seront réalisés en fusionnant les courses pour l'argent et le bronze, si bien que les rangs indiqués (principalement pour le classement à l'arrivée) doivent être corrigés "à la main" dans les situations où une équipe</t>
  </si>
  <si>
    <t>temps perdu par chacun dans son dernier 1/2 tour</t>
  </si>
  <si>
    <t>Gde BRETAGNE</t>
  </si>
  <si>
    <t>POLOGNE</t>
  </si>
  <si>
    <t>qualifications</t>
  </si>
  <si>
    <t>saisie des données 1er tour</t>
  </si>
  <si>
    <t>saisie des données qualifications</t>
  </si>
  <si>
    <t>2è 1/2 tour</t>
  </si>
  <si>
    <t>Observations :</t>
  </si>
  <si>
    <t>Nouv. ZELANDE</t>
  </si>
  <si>
    <t>MITCHELL Ethan</t>
  </si>
  <si>
    <t>WEBSTER Sam</t>
  </si>
  <si>
    <t>DAWKINS Edward</t>
  </si>
  <si>
    <t>HART Nathan</t>
  </si>
  <si>
    <t>GLAETZER Matthew</t>
  </si>
  <si>
    <t>PERVIS François</t>
  </si>
  <si>
    <t>HOLLANDE</t>
  </si>
  <si>
    <t>BOS Théo</t>
  </si>
  <si>
    <t>HOOGLAND Jeffrey</t>
  </si>
  <si>
    <t>MAKSEL Krzysztof</t>
  </si>
  <si>
    <t>2° :   1er Tour</t>
  </si>
  <si>
    <t>3° finales</t>
  </si>
  <si>
    <t>tableau de suivi  de la course de chaque équipe, avec son évolution dans le classement 1/2 tour par 1/2 tour</t>
  </si>
  <si>
    <t>tableau de suivi linéaire par équipe et par 1/2 tour</t>
  </si>
  <si>
    <t>- qualifications :</t>
  </si>
  <si>
    <t>démarreur</t>
  </si>
  <si>
    <t>relayeur</t>
  </si>
  <si>
    <t>finisseur</t>
  </si>
  <si>
    <t>Qualifications</t>
  </si>
  <si>
    <t>meilleur</t>
  </si>
  <si>
    <t>amplitude</t>
  </si>
  <si>
    <t>TOTAL</t>
  </si>
  <si>
    <t>OK</t>
  </si>
  <si>
    <t xml:space="preserve">Observations </t>
  </si>
  <si>
    <t>BUCHLI Matthijs</t>
  </si>
  <si>
    <t xml:space="preserve">- 1er Tour : </t>
  </si>
  <si>
    <t>var 1°T-Qualif</t>
  </si>
  <si>
    <t>varFin-1°Tour</t>
  </si>
  <si>
    <t>var Fin-Qualif</t>
  </si>
  <si>
    <t>(par rapport à son 1er 1/2 tour)</t>
  </si>
  <si>
    <t xml:space="preserve">   observations complémentaires</t>
  </si>
  <si>
    <t>Obs :</t>
  </si>
  <si>
    <t>- finales</t>
  </si>
  <si>
    <t>1er tour + Finales</t>
  </si>
  <si>
    <t>Championnats du monde</t>
  </si>
  <si>
    <t>HONG KONG</t>
  </si>
  <si>
    <t>Avril</t>
  </si>
  <si>
    <t>CHINE</t>
  </si>
  <si>
    <t>LI Jianxin</t>
  </si>
  <si>
    <t>LUO Yongjia</t>
  </si>
  <si>
    <t>XU Chao</t>
  </si>
  <si>
    <t>SCHMID Jacob</t>
  </si>
  <si>
    <t>JAPON</t>
  </si>
  <si>
    <t>NAGASAKO Yoshitaku</t>
  </si>
  <si>
    <t>NITTA Yudai</t>
  </si>
  <si>
    <t>WATANABE Kazurani</t>
  </si>
  <si>
    <t>REP. TCHEQUE</t>
  </si>
  <si>
    <t>BABEK Thomas</t>
  </si>
  <si>
    <t>KELEMEN Pavel</t>
  </si>
  <si>
    <t>SOJKA David</t>
  </si>
  <si>
    <t>ESPAGNE</t>
  </si>
  <si>
    <t>MARTINEZ CHORRO Al</t>
  </si>
  <si>
    <t>MORENO SANCHEZ J.</t>
  </si>
  <si>
    <t>PERALTA GASCON J.</t>
  </si>
  <si>
    <t>EDELIN Benjamin</t>
  </si>
  <si>
    <t>VIGIER Sébastien</t>
  </si>
  <si>
    <t>LAFARGUE Quentin</t>
  </si>
  <si>
    <t>CARLIN Jack</t>
  </si>
  <si>
    <t>OWENS Ryan</t>
  </si>
  <si>
    <t>TRUMAN Joseph</t>
  </si>
  <si>
    <t>BIELECKI Maciej</t>
  </si>
  <si>
    <t>RUDYK Mateusz</t>
  </si>
  <si>
    <t>VAN T'HOENDERDAAL</t>
  </si>
  <si>
    <t>LAVREYSEN Harrie</t>
  </si>
  <si>
    <t>en remplacement de Bos  (?)</t>
  </si>
  <si>
    <t>en remplacement de Hoogland  (?)</t>
  </si>
  <si>
    <t>en remplacement de Lafargue</t>
  </si>
  <si>
    <t>CONSTABLE Patrick</t>
  </si>
  <si>
    <t>en remplacement de Schmid</t>
  </si>
  <si>
    <t>en remplacement de Pervis qui avait participé au 1er tour</t>
  </si>
  <si>
    <t>en remplacement de Van T Hoenderdaal qui avait participé au 1er tour</t>
  </si>
  <si>
    <t>SARNECKI Rafal</t>
  </si>
  <si>
    <t>en remplacement de Maksel qui avait participé au 1er tour</t>
  </si>
  <si>
    <t>La pologne et la France pâtissent d'un départ très moyen de leurs démarreurs respectifs, si bien que malgré les belles prestations de leurs 1er relayeur et de leur finisseur (Bravo à S.Vigier et à Q.Lafargue) ces équipes échouent</t>
  </si>
  <si>
    <t>…il reste que la France se positionne confortablement en seconde position, et affrontera l'Australie qui lui rend plus de 7/10è :  la victoire au stade suivant semble donc acquise… mais il conviendra cependant de réaliser un temps</t>
  </si>
  <si>
    <t>comparable pour tenter de décrocher le titre.</t>
  </si>
  <si>
    <t>classt s/temps</t>
  </si>
  <si>
    <t>classt final</t>
  </si>
  <si>
    <t xml:space="preserve">ANALYSE  DETAILLEE </t>
  </si>
  <si>
    <t>2e 1/2 tour</t>
  </si>
  <si>
    <t>(1)</t>
  </si>
  <si>
    <t>(2)</t>
  </si>
  <si>
    <r>
      <t xml:space="preserve">écart </t>
    </r>
    <r>
      <rPr>
        <sz val="9"/>
        <color theme="9" tint="-0.499984740745262"/>
        <rFont val="Arial"/>
        <family val="2"/>
      </rPr>
      <t>(2-1)</t>
    </r>
  </si>
  <si>
    <t>p.m. :  temps cumulés au 1er Tour</t>
  </si>
  <si>
    <t>p.m. :  temps cumulés en finale</t>
  </si>
  <si>
    <t>s/temps</t>
  </si>
  <si>
    <t>officiel</t>
  </si>
  <si>
    <t>1er tour….</t>
  </si>
  <si>
    <t>finale…….</t>
  </si>
  <si>
    <t>diff. Finale s/1er tour</t>
  </si>
  <si>
    <t>Classement</t>
  </si>
  <si>
    <t>Course des 4 équipes classées pour les finales</t>
  </si>
  <si>
    <t xml:space="preserve">Synthèse comparée des 3 courses pour chacun des finalistes </t>
  </si>
  <si>
    <t xml:space="preserve">Les heureux changements opérés par la Hollande entre les qualif. et le 1er tour ont généré un gain proche de la demie seconde, ce qui lui a ouvert toutes grandes les </t>
  </si>
  <si>
    <t xml:space="preserve">…on se consolera cependant en observant qu'en additionnant les meilleurs demi-tours de chacun, (à tout stade confondu de la compétition) la France ne se situerait </t>
  </si>
  <si>
    <t>qu'en 4ème position. Notons enfin que les derniers 1/2 tours des demarreurs et des finisseurs Hollandais ont été constamment améliorés.</t>
  </si>
  <si>
    <t xml:space="preserve">récup des données </t>
  </si>
  <si>
    <t xml:space="preserve">récup données </t>
  </si>
  <si>
    <t>derrière la Nouvelle Zélande auteur d'une course plus régulière; à l'inverse, la Grande Bretagne termine en 3è position en raison de l'éffondrement de leur finisseur qui perd plus de 4/10è sur Q.Lafargue, auteur du meilleur temps</t>
  </si>
  <si>
    <t>sur le dernier demi-tour… et sur le dernier tour !   À noter que S. Vigier est parvenu à bien se relancer au point de réaliser également le meilleur temps sur son 2è demi-tour, ce qui est remarquable !</t>
  </si>
  <si>
    <t>la France s'est -comme prévu défait de l'Australie… mais ne réalise que le 3è temps des vainqueurs de séries, ce qui ne l'autorise qu'à disputer le match contre la Pologne pour espérer la médaille de bronze : à l'image des</t>
  </si>
  <si>
    <t xml:space="preserve">qualifications, le démarrage de B.Edelin a constitué un handicap difficile à surmonter pour S.Vigier et F.Pervis qui ont pourtant l'un et l'autre réalisé -ou frisé- le meilleur temps de leur tour respectif (-11 millièmes pour </t>
  </si>
  <si>
    <t>Sébastien, et + 6 millièmes pour François);  elle a malheureusement perdu + de 25 centièmes par rapport à son temps des qualif.   …beaucoup moins toutefois que la pologne qui elle en a perdu + de 41, ce qui ne nous</t>
  </si>
  <si>
    <r>
      <t xml:space="preserve">consolera pas. </t>
    </r>
    <r>
      <rPr>
        <b/>
        <sz val="10"/>
        <rFont val="Arial"/>
        <family val="2"/>
      </rPr>
      <t>Le plus remarquable de ce 1er tour réside tout de même dans la progression spectaculaire de la Hollande</t>
    </r>
    <r>
      <rPr>
        <sz val="10"/>
        <rFont val="Arial"/>
        <family val="2"/>
      </rPr>
      <t xml:space="preserve"> qui améliore de + de 5/10è son temps des qualifications !  à défaut de pouvoir préciser</t>
    </r>
  </si>
  <si>
    <t xml:space="preserve"> l'identité des  coureurs dans leurs tours respectifs, on notera que les changements ont eu du bon au niveau du 1er relayeur… et que le finisseur a lui aussi fortement amélioré les temps du tour précédent, ce qui lui ouvre</t>
  </si>
  <si>
    <t xml:space="preserve"> la place en finale !  dommage pour la Grande Bretagne qui n'a pas encore trouvé le bon finisseur et qui a moins performé sur ses 2 1ers tours… et tant mieux pour la Hollande qui n'avait terminé qu'à la 6è place des qualif. </t>
  </si>
  <si>
    <t>portes de la finale (alors qu'elle n'avait réalisé que le 6è temps des qualifications); au même stade, la France pour sa part perdant à l'inverse 255 millièmes, se trouve</t>
  </si>
  <si>
    <t>rétrogradée d'un rang... et privée de la grande finale.</t>
  </si>
  <si>
    <t xml:space="preserve">à titre de consolation, on remarquera que la France aura réalisé le meilleur temps des finales… devant la Pologne qui retrouve en fin de compte son classement des qualifications;  pour sa part la Hollande qui réalise le </t>
  </si>
  <si>
    <t>règlement qui impose trois manches à cette compétition !</t>
  </si>
  <si>
    <t>4ème temps des finalistes (après avoir perdu …9/10è de seconde par rapport à son temps du 1er tour !) revient de Hong Kong avec la médaille d'argent : ce parcours athypique constitue la parfaite illustration de ce curieux</t>
  </si>
  <si>
    <t>1er Tour après les qualifications</t>
  </si>
  <si>
    <t xml:space="preserve"> finales</t>
  </si>
  <si>
    <t>COUREURS</t>
  </si>
  <si>
    <t>EQUIPES</t>
  </si>
  <si>
    <t>Adaptations</t>
  </si>
  <si>
    <t>Maintenanrt si l'on veut voir ce que l'on à fait, il suffit de se mettre dans une des cellules de la plage et d'appeler la MFEC et de cliquer sur "Gérer les règles".  Le tableau ci-dessous apparaît :</t>
  </si>
  <si>
    <t>La deuxième MEFC concerne les plages des lignes 40 à 43 pour les colonnes 2 à 6 ; 10 à 14 ; 18 à 22 etc.. Dans l'onglet "brouillon 1er tour+finales"</t>
  </si>
  <si>
    <t>Et voici la formule qui va tester :</t>
  </si>
  <si>
    <t>Je te laisse effectuer les autres (nombreuses) MEFC</t>
  </si>
  <si>
    <r>
      <t>=INDEX(L30C40:L53C40;EQUIV(</t>
    </r>
    <r>
      <rPr>
        <b/>
        <sz val="10"/>
        <color rgb="FFFF0000"/>
        <rFont val="Arial"/>
        <family val="2"/>
      </rPr>
      <t>LC2</t>
    </r>
    <r>
      <rPr>
        <b/>
        <sz val="10"/>
        <rFont val="Arial"/>
        <family val="2"/>
      </rPr>
      <t>;L30C41:L53C41;0))="</t>
    </r>
    <r>
      <rPr>
        <b/>
        <sz val="10"/>
        <color rgb="FFFF0000"/>
        <rFont val="Arial"/>
        <family val="2"/>
      </rPr>
      <t>Nouv. ZELANDE</t>
    </r>
    <r>
      <rPr>
        <b/>
        <sz val="10"/>
        <rFont val="Arial"/>
        <family val="2"/>
      </rPr>
      <t>"</t>
    </r>
  </si>
  <si>
    <t>Bon courage</t>
  </si>
  <si>
    <t>Chris</t>
  </si>
  <si>
    <r>
      <t>Cet outil est très puissant et très riche en possibilités mais est parfois un peu capricieux à mettre en place.  
Si on ne connait pas, il y a intérêt à lire l'aide d'Excel sur le sujet.   
Il existe également sur le Net beaucoup de littérature concernant ce sujet.  
Un exemple de défaut sont certains automatismes de l'utilitaire tel que : quand on encode dans la barre de formule et que l'on veut se déplacer dans son encodage :</t>
    </r>
    <r>
      <rPr>
        <b/>
        <sz val="10"/>
        <rFont val="Arial"/>
        <family val="2"/>
      </rPr>
      <t xml:space="preserve"> NE JAMAIS UTILISER LES FLECHES DE DEPLACEMENTS</t>
    </r>
    <r>
      <rPr>
        <sz val="10"/>
        <rFont val="Arial"/>
        <family val="2"/>
      </rPr>
      <t>.  En effet ceci déclenche automatiquement l'insertion de la référence de la cellule active ce qui peut parfois être intérressant mais la plupart du temps est inutile et oblige à l'effacer.  Il faut donc placer son curseur à l'aide de la souris à l'endroit de la correction et travailler par effacement et réencodage à l'endroit désiré.</t>
    </r>
  </si>
  <si>
    <r>
      <t>- Cliquer sur la deuxième méthode : "</t>
    </r>
    <r>
      <rPr>
        <b/>
        <sz val="10"/>
        <rFont val="Arial"/>
        <family val="2"/>
      </rPr>
      <t>Appliquer une mise en forme uniquement aux cellules qui contiennent"</t>
    </r>
    <r>
      <rPr>
        <sz val="10"/>
        <rFont val="Arial"/>
        <family val="2"/>
      </rPr>
      <t>.  Le tableau s'adapte de la mnière suivante :</t>
    </r>
  </si>
  <si>
    <r>
      <t xml:space="preserve">- Il faut adapter les règlages indiqués par les flèches rouge :
  - Choisir "Texte spécifique" puis "contenant" et enfin indiquer le nom de l'équipe (ici Nouv. ZELANDE). 
- cliquer sur Format et faire les réglages nécessaire de transformation du format de la plage (remplissage ; couleur de police ; bordures etc...)
- Cliquer sur OK
 </t>
    </r>
    <r>
      <rPr>
        <b/>
        <sz val="10"/>
        <rFont val="Arial"/>
        <family val="2"/>
      </rPr>
      <t>A noter  qu'il faudra refaire cette opération autant de fois qu'il y a de couleurs différentes.</t>
    </r>
  </si>
  <si>
    <r>
      <t>La première MEFC est faite dans l'onglet "</t>
    </r>
    <r>
      <rPr>
        <b/>
        <sz val="10"/>
        <rFont val="Arial"/>
        <family val="2"/>
      </rPr>
      <t>saisie des données-&gt;finales</t>
    </r>
    <r>
      <rPr>
        <sz val="10"/>
        <rFont val="Arial"/>
        <family val="2"/>
      </rPr>
      <t xml:space="preserve">".
L'outil utilisé est très simple car la plage est contiguë et le mot à tester se trouve dans la plage.
- Mettre en surbrillance la plage </t>
    </r>
    <r>
      <rPr>
        <b/>
        <sz val="10"/>
        <rFont val="Arial"/>
        <family val="2"/>
      </rPr>
      <t>L11C2:L34C2</t>
    </r>
    <r>
      <rPr>
        <sz val="10"/>
        <rFont val="Arial"/>
        <family val="2"/>
      </rPr>
      <t xml:space="preserve">
- Cliquer sur MEFC
- Choisir Nouvelle règle : le tableau ci-dessous apparait :
</t>
    </r>
  </si>
  <si>
    <r>
      <t xml:space="preserve">Dans le contexte de l'application, le choix de la couleur se fait en fonction du nom de l'équipe à savoir le pays : </t>
    </r>
    <r>
      <rPr>
        <b/>
        <sz val="10"/>
        <rFont val="Arial"/>
        <family val="2"/>
      </rPr>
      <t>Nouv. Zelande ; FRANCE ; HOLLANDE ; POLOGNE</t>
    </r>
    <r>
      <rPr>
        <sz val="10"/>
        <rFont val="Arial"/>
        <family val="2"/>
      </rPr>
      <t xml:space="preserve">
</t>
    </r>
    <r>
      <rPr>
        <b/>
        <sz val="10"/>
        <rFont val="Arial"/>
        <family val="2"/>
      </rPr>
      <t>Attention : l'orthographe est très important pour que cela fonctionne par exemple Nouv.Zelande sans espace entre le . et Zelande ne fonctionnera pas !</t>
    </r>
  </si>
  <si>
    <r>
      <t xml:space="preserve">Nous pouvons voir les 4 insertions de MEFC que nous avons faites pour les 4 équipes et l'on voit que les 4 règles s'applique à la plage </t>
    </r>
    <r>
      <rPr>
        <b/>
        <sz val="10"/>
        <rFont val="Arial"/>
        <family val="2"/>
      </rPr>
      <t>L11C2:L34C2</t>
    </r>
  </si>
  <si>
    <r>
      <t xml:space="preserve">Si nous cliquons sur une des lignes et que nous cliquons sur "Modifier la règle", nous aurons accès à l'outil de réglage pour éventuellement modifier celui-ci  
</t>
    </r>
    <r>
      <rPr>
        <b/>
        <sz val="10"/>
        <rFont val="Arial"/>
        <family val="2"/>
      </rPr>
      <t>A noter que :
- nous pouvons aussi modifier l'ordre des lignes en cliquant sur les flèches à droite de la barre menu.  C'est parfois important selon les applications.
- nous pouvons modifier la plage d'application directement dans cet écran</t>
    </r>
  </si>
  <si>
    <r>
      <t>La méthode reste la même mais comme les plages ne sont pas contiguës, il faut répéter l'opération autant de fois que de possibilités donc il y aura 4 MEFC (pour les 4 équipes) par plages concernées (</t>
    </r>
    <r>
      <rPr>
        <b/>
        <sz val="10"/>
        <rFont val="Arial"/>
        <family val="2"/>
      </rPr>
      <t>L40C2:L40C6</t>
    </r>
    <r>
      <rPr>
        <sz val="10"/>
        <rFont val="Arial"/>
        <family val="2"/>
      </rPr>
      <t xml:space="preserve">  ;  </t>
    </r>
    <r>
      <rPr>
        <b/>
        <sz val="10"/>
        <rFont val="Arial"/>
        <family val="2"/>
      </rPr>
      <t>L41C2:L41C6</t>
    </r>
    <r>
      <rPr>
        <sz val="10"/>
        <rFont val="Arial"/>
        <family val="2"/>
      </rPr>
      <t xml:space="preserve"> etc….Ainsi chaque plage sera indépendante des autres et réagira au nom qui apparaîtra dans la cellule testée.
</t>
    </r>
    <r>
      <rPr>
        <b/>
        <sz val="10"/>
        <rFont val="Arial"/>
        <family val="2"/>
      </rPr>
      <t>A noter qu'il est possible de copier une MFEC à l'aide de la "BROSSE".  Il faudra toutefois faire les rectifications nécessaires mais on évite ainsi de devoir tout retaper.</t>
    </r>
  </si>
  <si>
    <r>
      <t xml:space="preserve">La troisième MEFC est plus compliquée car le mot à tester ne se trouve pas dans la plage.
Autre difficulté, </t>
    </r>
    <r>
      <rPr>
        <b/>
        <sz val="10"/>
        <rFont val="Arial"/>
        <family val="2"/>
      </rPr>
      <t>la MEFC ne peut fonctionner que pour des tests s'effectuant dans l'onglet concerné.</t>
    </r>
    <r>
      <rPr>
        <sz val="10"/>
        <rFont val="Arial"/>
        <family val="2"/>
      </rPr>
      <t xml:space="preserve">  Donc impossible de tester une plage se trouvant dans un autre onglet.
Comme toujours avec Excel, il y a moyen de contourner la difficulté.
Ce qu'il nous faut, c'est la table de conversion pour passer du nom du coureur au nom de son équipe.  Cette table se trouve dans l'onglet "</t>
    </r>
    <r>
      <rPr>
        <b/>
        <sz val="10"/>
        <rFont val="Arial"/>
        <family val="2"/>
      </rPr>
      <t>saisie des données-&gt;finales</t>
    </r>
    <r>
      <rPr>
        <sz val="10"/>
        <rFont val="Arial"/>
        <family val="2"/>
      </rPr>
      <t xml:space="preserve">".  Nous allons donc commencer par ramener cette table dans l'onglet "brouillon 1er tour+finales".  Ici nous l'avons ramené dans la plage </t>
    </r>
    <r>
      <rPr>
        <b/>
        <sz val="10"/>
        <rFont val="Arial"/>
        <family val="2"/>
      </rPr>
      <t>L29C40:L53C41</t>
    </r>
    <r>
      <rPr>
        <sz val="10"/>
        <rFont val="Arial"/>
        <family val="2"/>
      </rPr>
      <t>.  Cela aurait pu être n'importe où ailleurs en tous cas hors de la zone de travail du tableau principal.  
A noter que cette plage peut, une fois les mises au point terminées, être masquée.</t>
    </r>
  </si>
  <si>
    <r>
      <t>Maintenant que nous avons à disposition la table de conversion, nous pouvons établoir une MEFC qui va devoir s'appliquer, comme pour la MEFC 2 plage par plage (</t>
    </r>
    <r>
      <rPr>
        <b/>
        <sz val="10"/>
        <rFont val="Arial"/>
        <family val="2"/>
      </rPr>
      <t>L33C2:L33C4</t>
    </r>
    <r>
      <rPr>
        <sz val="10"/>
        <rFont val="Arial"/>
        <family val="2"/>
      </rPr>
      <t xml:space="preserve"> etc…).
Toutefois, dans le cas présent, nous allons utiliser l'outil :</t>
    </r>
  </si>
  <si>
    <t>Voici les règles par plage :</t>
  </si>
  <si>
    <r>
      <t xml:space="preserve">Cette formule va chercher le nom de l'équipe dans la plage </t>
    </r>
    <r>
      <rPr>
        <b/>
        <sz val="10"/>
        <rFont val="Arial"/>
        <family val="2"/>
      </rPr>
      <t xml:space="preserve">L30C40:L53C40 </t>
    </r>
    <r>
      <rPr>
        <sz val="10"/>
        <rFont val="Arial"/>
        <family val="2"/>
      </rPr>
      <t xml:space="preserve">à la ligne ou la fonction </t>
    </r>
    <r>
      <rPr>
        <b/>
        <sz val="10"/>
        <rFont val="Arial"/>
        <family val="2"/>
      </rPr>
      <t>EQUIV</t>
    </r>
    <r>
      <rPr>
        <sz val="10"/>
        <rFont val="Arial"/>
        <family val="2"/>
      </rPr>
      <t xml:space="preserve"> va trouver la référence </t>
    </r>
    <r>
      <rPr>
        <b/>
        <sz val="10"/>
        <rFont val="Arial"/>
        <family val="2"/>
      </rPr>
      <t>LC2</t>
    </r>
    <r>
      <rPr>
        <sz val="10"/>
        <rFont val="Arial"/>
        <family val="2"/>
      </rPr>
      <t xml:space="preserve"> (càd le nom du coureur) dans la plage </t>
    </r>
    <r>
      <rPr>
        <b/>
        <sz val="10"/>
        <rFont val="Arial"/>
        <family val="2"/>
      </rPr>
      <t>L30C41:L53C41</t>
    </r>
    <r>
      <rPr>
        <sz val="10"/>
        <rFont val="Arial"/>
        <family val="2"/>
      </rPr>
      <t xml:space="preserve"> (nom des coureurs dans la table de conversion)</t>
    </r>
  </si>
  <si>
    <t>Donc il faut à chaque plage 4 MEFC pour permettre à l'application de réagir à tout  changement dans les résultats.  Les paramètres en rouge sont ceux à modifier à chaque plage.
A noter qu'il est intérressant de, d'abord paramétrer la première plage (L33C2:L33:C4) puis de la dupliquer avec la "brosse" dans la plage de la ligne inférieure (L34C2:L34C2) et de modifier le paramère "nom de l'équipe ("Nouv. ZELANDE") . et ce pour les 4 lignes de la colonne.  
Ensuite on peut dupliquer la plage complète (L33C2:L36C4) dans la plage suivante et modifier le paramètre "nom du coureur" (LC6) dans les 4 lignes.  Et ainsi de suite pour les autres colonnes.</t>
  </si>
  <si>
    <t>Comme annoncé, la problémarique de la mise en couleur a été résolue en utilisant la "Mise En Forme Conditionnelle" en abrégé MEFC.  
Cet outil se trouve sous Excel 2007 dans le menu "Accueil" :</t>
  </si>
  <si>
    <t>Je te remercie pour cette application car elle m'a permis de renouer avec la méthode L1C1 et ses avantages.  Dommage qu'elle soit si peu utilisée.</t>
  </si>
</sst>
</file>

<file path=xl/styles.xml><?xml version="1.0" encoding="utf-8"?>
<styleSheet xmlns="http://schemas.openxmlformats.org/spreadsheetml/2006/main">
  <numFmts count="8">
    <numFmt numFmtId="164" formatCode="_-* #,##0.00\ &quot;€&quot;_-;\-* #,##0.00\ &quot;€&quot;_-;_-* &quot;-&quot;??\ &quot;€&quot;_-;_-@_-"/>
    <numFmt numFmtId="165" formatCode="0.000"/>
    <numFmt numFmtId="166" formatCode="0.000_ ;[Red]\-0.000\ "/>
    <numFmt numFmtId="167" formatCode="#,##0.000_);\-#,##0.000"/>
    <numFmt numFmtId="168" formatCode="[$-40C]d\ mmmm\ yyyy;@"/>
    <numFmt numFmtId="169" formatCode="#,##0.000"/>
    <numFmt numFmtId="170" formatCode="###0.000;###0.000"/>
    <numFmt numFmtId="171" formatCode="0_ ;[Red]\-0\ "/>
  </numFmts>
  <fonts count="98">
    <font>
      <sz val="10"/>
      <name val="Arial"/>
    </font>
    <font>
      <sz val="10"/>
      <name val="Arial"/>
      <family val="2"/>
    </font>
    <font>
      <sz val="12"/>
      <name val="Arial"/>
      <family val="2"/>
    </font>
    <font>
      <sz val="10"/>
      <name val="Arial"/>
      <family val="2"/>
    </font>
    <font>
      <b/>
      <sz val="10"/>
      <name val="Arial"/>
      <family val="2"/>
    </font>
    <font>
      <sz val="11"/>
      <name val="Arial"/>
      <family val="2"/>
    </font>
    <font>
      <b/>
      <sz val="11"/>
      <name val="Arial"/>
      <family val="2"/>
    </font>
    <font>
      <b/>
      <sz val="14"/>
      <color indexed="10"/>
      <name val="Arial"/>
      <family val="2"/>
    </font>
    <font>
      <sz val="9"/>
      <name val="Arial"/>
      <family val="2"/>
    </font>
    <font>
      <b/>
      <sz val="14"/>
      <color indexed="12"/>
      <name val="Arial"/>
      <family val="2"/>
    </font>
    <font>
      <sz val="8"/>
      <name val="Arial"/>
      <family val="2"/>
    </font>
    <font>
      <b/>
      <sz val="10"/>
      <color indexed="60"/>
      <name val="Arial"/>
      <family val="2"/>
    </font>
    <font>
      <sz val="8"/>
      <color indexed="10"/>
      <name val="Arial"/>
      <family val="2"/>
    </font>
    <font>
      <b/>
      <u/>
      <sz val="10"/>
      <name val="Arial"/>
      <family val="2"/>
    </font>
    <font>
      <b/>
      <u/>
      <sz val="10"/>
      <color indexed="10"/>
      <name val="Arial"/>
      <family val="2"/>
    </font>
    <font>
      <b/>
      <sz val="18"/>
      <color indexed="10"/>
      <name val="Arial"/>
      <family val="2"/>
    </font>
    <font>
      <b/>
      <sz val="12"/>
      <color indexed="10"/>
      <name val="Arial"/>
      <family val="2"/>
    </font>
    <font>
      <b/>
      <sz val="8"/>
      <name val="Arial"/>
      <family val="2"/>
    </font>
    <font>
      <b/>
      <sz val="9"/>
      <name val="Arial"/>
      <family val="2"/>
    </font>
    <font>
      <b/>
      <sz val="6"/>
      <name val="Arial"/>
      <family val="2"/>
    </font>
    <font>
      <sz val="13"/>
      <name val="Arial"/>
      <family val="2"/>
    </font>
    <font>
      <b/>
      <sz val="13"/>
      <name val="Arial"/>
      <family val="2"/>
    </font>
    <font>
      <sz val="10"/>
      <color indexed="10"/>
      <name val="Arial"/>
      <family val="2"/>
    </font>
    <font>
      <b/>
      <sz val="8"/>
      <color indexed="60"/>
      <name val="Arial"/>
      <family val="2"/>
    </font>
    <font>
      <b/>
      <sz val="22"/>
      <name val="Arial"/>
      <family val="2"/>
    </font>
    <font>
      <sz val="9"/>
      <color indexed="60"/>
      <name val="Arial"/>
      <family val="2"/>
    </font>
    <font>
      <sz val="9"/>
      <color indexed="10"/>
      <name val="Arial"/>
      <family val="2"/>
    </font>
    <font>
      <b/>
      <sz val="16"/>
      <color indexed="10"/>
      <name val="Arial"/>
      <family val="2"/>
    </font>
    <font>
      <b/>
      <sz val="16"/>
      <name val="Arial"/>
      <family val="2"/>
    </font>
    <font>
      <sz val="22"/>
      <name val="Arial"/>
      <family val="2"/>
    </font>
    <font>
      <sz val="11"/>
      <color theme="1"/>
      <name val="Arial"/>
      <family val="2"/>
    </font>
    <font>
      <sz val="11"/>
      <color theme="0"/>
      <name val="Arial"/>
      <family val="2"/>
    </font>
    <font>
      <sz val="11"/>
      <color rgb="FFFF0000"/>
      <name val="Arial"/>
      <family val="2"/>
    </font>
    <font>
      <b/>
      <sz val="11"/>
      <color rgb="FFFA7D00"/>
      <name val="Arial"/>
      <family val="2"/>
    </font>
    <font>
      <sz val="11"/>
      <color rgb="FFFA7D00"/>
      <name val="Arial"/>
      <family val="2"/>
    </font>
    <font>
      <sz val="11"/>
      <color rgb="FF3F3F76"/>
      <name val="Arial"/>
      <family val="2"/>
    </font>
    <font>
      <sz val="11"/>
      <color rgb="FF9C0006"/>
      <name val="Arial"/>
      <family val="2"/>
    </font>
    <font>
      <sz val="11"/>
      <color rgb="FF9C6500"/>
      <name val="Arial"/>
      <family val="2"/>
    </font>
    <font>
      <sz val="11"/>
      <color rgb="FF006100"/>
      <name val="Arial"/>
      <family val="2"/>
    </font>
    <font>
      <b/>
      <sz val="11"/>
      <color rgb="FF3F3F3F"/>
      <name val="Arial"/>
      <family val="2"/>
    </font>
    <font>
      <i/>
      <sz val="11"/>
      <color rgb="FF7F7F7F"/>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b/>
      <sz val="11"/>
      <color theme="1"/>
      <name val="Arial"/>
      <family val="2"/>
    </font>
    <font>
      <b/>
      <sz val="11"/>
      <color theme="0"/>
      <name val="Arial"/>
      <family val="2"/>
    </font>
    <font>
      <b/>
      <sz val="10"/>
      <color rgb="FF0000FF"/>
      <name val="Arial"/>
      <family val="2"/>
    </font>
    <font>
      <b/>
      <sz val="10"/>
      <color theme="9" tint="-0.499984740745262"/>
      <name val="Arial"/>
      <family val="2"/>
    </font>
    <font>
      <b/>
      <sz val="11"/>
      <color theme="3" tint="-0.249977111117893"/>
      <name val="Arial"/>
      <family val="2"/>
    </font>
    <font>
      <b/>
      <sz val="10"/>
      <color rgb="FFFF0000"/>
      <name val="Arial"/>
      <family val="2"/>
    </font>
    <font>
      <sz val="10"/>
      <color rgb="FFFF0000"/>
      <name val="Arial"/>
      <family val="2"/>
    </font>
    <font>
      <b/>
      <sz val="10"/>
      <color theme="0"/>
      <name val="Arial"/>
      <family val="2"/>
    </font>
    <font>
      <b/>
      <u/>
      <sz val="10"/>
      <color rgb="FFFF0000"/>
      <name val="Arial"/>
      <family val="2"/>
    </font>
    <font>
      <b/>
      <sz val="10"/>
      <color theme="3" tint="-0.249977111117893"/>
      <name val="Arial"/>
      <family val="2"/>
    </font>
    <font>
      <sz val="10"/>
      <color theme="0"/>
      <name val="Arial"/>
      <family val="2"/>
    </font>
    <font>
      <sz val="8"/>
      <color rgb="FFFF0000"/>
      <name val="Arial"/>
      <family val="2"/>
    </font>
    <font>
      <b/>
      <sz val="10"/>
      <color rgb="FF0033CC"/>
      <name val="Arial"/>
      <family val="2"/>
    </font>
    <font>
      <b/>
      <sz val="9"/>
      <color rgb="FF0000FF"/>
      <name val="Arial"/>
      <family val="2"/>
    </font>
    <font>
      <b/>
      <sz val="11"/>
      <color rgb="FFFF0000"/>
      <name val="Arial"/>
      <family val="2"/>
    </font>
    <font>
      <b/>
      <sz val="16"/>
      <color theme="9" tint="-0.499984740745262"/>
      <name val="Arial"/>
      <family val="2"/>
    </font>
    <font>
      <sz val="9"/>
      <color theme="0"/>
      <name val="Arial"/>
      <family val="2"/>
    </font>
    <font>
      <b/>
      <sz val="18"/>
      <color theme="9" tint="-0.499984740745262"/>
      <name val="Arial"/>
      <family val="2"/>
    </font>
    <font>
      <b/>
      <sz val="14"/>
      <color theme="9" tint="-0.499984740745262"/>
      <name val="Arial"/>
      <family val="2"/>
    </font>
    <font>
      <b/>
      <sz val="9"/>
      <color theme="0"/>
      <name val="Arial"/>
      <family val="2"/>
    </font>
    <font>
      <b/>
      <sz val="12"/>
      <color theme="9" tint="-0.499984740745262"/>
      <name val="Arial"/>
      <family val="2"/>
    </font>
    <font>
      <b/>
      <sz val="13"/>
      <color rgb="FFFF0000"/>
      <name val="Arial"/>
      <family val="2"/>
    </font>
    <font>
      <b/>
      <sz val="10"/>
      <color theme="4" tint="-0.249977111117893"/>
      <name val="Arial"/>
      <family val="2"/>
    </font>
    <font>
      <b/>
      <sz val="11"/>
      <color rgb="FF0033CC"/>
      <name val="Arial"/>
      <family val="2"/>
    </font>
    <font>
      <b/>
      <sz val="18"/>
      <color theme="1"/>
      <name val="Arial"/>
      <family val="2"/>
    </font>
    <font>
      <b/>
      <sz val="10"/>
      <color rgb="FF843F06"/>
      <name val="Arial"/>
      <family val="2"/>
    </font>
    <font>
      <sz val="10"/>
      <name val="Times New Roman"/>
      <family val="1"/>
      <charset val="204"/>
    </font>
    <font>
      <b/>
      <sz val="9"/>
      <color rgb="FF0033CC"/>
      <name val="Arial"/>
      <family val="2"/>
    </font>
    <font>
      <sz val="12"/>
      <color indexed="10"/>
      <name val="Arial"/>
      <family val="2"/>
    </font>
    <font>
      <sz val="10"/>
      <color theme="9" tint="-0.499984740745262"/>
      <name val="Arial"/>
      <family val="2"/>
    </font>
    <font>
      <sz val="14"/>
      <color indexed="60"/>
      <name val="Arial"/>
      <family val="2"/>
    </font>
    <font>
      <sz val="18"/>
      <color theme="0"/>
      <name val="Comic Sans MS"/>
      <family val="4"/>
    </font>
    <font>
      <sz val="12"/>
      <name val="Comic Sans MS"/>
      <family val="4"/>
    </font>
    <font>
      <b/>
      <sz val="12"/>
      <color theme="0"/>
      <name val="Arial"/>
      <family val="2"/>
    </font>
    <font>
      <sz val="10"/>
      <name val="Comic Sans MS"/>
      <family val="4"/>
    </font>
    <font>
      <sz val="16"/>
      <color theme="0"/>
      <name val="Comic Sans MS"/>
      <family val="4"/>
    </font>
    <font>
      <b/>
      <sz val="16"/>
      <color theme="0"/>
      <name val="Arial"/>
      <family val="2"/>
    </font>
    <font>
      <b/>
      <sz val="14"/>
      <color theme="0"/>
      <name val="Comic Sans MS"/>
      <family val="4"/>
    </font>
    <font>
      <b/>
      <u/>
      <sz val="11"/>
      <color rgb="FFFF0000"/>
      <name val="Arial"/>
      <family val="2"/>
    </font>
    <font>
      <sz val="10"/>
      <color rgb="FF000000"/>
      <name val="Arial"/>
      <family val="2"/>
    </font>
    <font>
      <sz val="10"/>
      <color rgb="FF2946D7"/>
      <name val="Arial"/>
      <family val="2"/>
    </font>
    <font>
      <sz val="14"/>
      <color theme="1"/>
      <name val="Arial"/>
      <family val="2"/>
    </font>
    <font>
      <sz val="14"/>
      <color theme="9" tint="-0.499984740745262"/>
      <name val="Arial"/>
      <family val="2"/>
    </font>
    <font>
      <sz val="16"/>
      <color theme="9" tint="-0.499984740745262"/>
      <name val="Arial"/>
      <family val="2"/>
    </font>
    <font>
      <sz val="14"/>
      <name val="Arial"/>
      <family val="2"/>
    </font>
    <font>
      <b/>
      <sz val="11"/>
      <color indexed="10"/>
      <name val="Arial"/>
      <family val="2"/>
    </font>
    <font>
      <sz val="7"/>
      <name val="Arial"/>
      <family val="2"/>
    </font>
    <font>
      <b/>
      <sz val="9"/>
      <color theme="9" tint="-0.499984740745262"/>
      <name val="Arial"/>
      <family val="2"/>
    </font>
    <font>
      <sz val="9"/>
      <color theme="9" tint="-0.499984740745262"/>
      <name val="Arial"/>
      <family val="2"/>
    </font>
    <font>
      <sz val="10"/>
      <color rgb="FF0000FF"/>
      <name val="Arial"/>
      <family val="2"/>
    </font>
    <font>
      <sz val="10"/>
      <color indexed="12"/>
      <name val="Arial"/>
      <family val="2"/>
    </font>
    <font>
      <i/>
      <sz val="9"/>
      <name val="Arial"/>
      <family val="2"/>
    </font>
    <font>
      <b/>
      <sz val="12"/>
      <name val="Arial"/>
      <family val="2"/>
    </font>
  </fonts>
  <fills count="5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99CCFF"/>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59DB53"/>
        <bgColor indexed="64"/>
      </patternFill>
    </fill>
    <fill>
      <patternFill patternType="solid">
        <fgColor rgb="FFD95373"/>
        <bgColor indexed="64"/>
      </patternFill>
    </fill>
    <fill>
      <patternFill patternType="solid">
        <fgColor rgb="FF83FDFD"/>
        <bgColor indexed="64"/>
      </patternFill>
    </fill>
    <fill>
      <patternFill patternType="solid">
        <fgColor rgb="FFFF0000"/>
        <bgColor indexed="64"/>
      </patternFill>
    </fill>
    <fill>
      <patternFill patternType="solid">
        <fgColor theme="0"/>
        <bgColor indexed="64"/>
      </patternFill>
    </fill>
    <fill>
      <patternFill patternType="solid">
        <fgColor theme="3" tint="-0.249977111117893"/>
        <bgColor indexed="64"/>
      </patternFill>
    </fill>
    <fill>
      <patternFill patternType="solid">
        <fgColor rgb="FF31849B"/>
        <bgColor indexed="64"/>
      </patternFill>
    </fill>
    <fill>
      <patternFill patternType="solid">
        <fgColor rgb="FF6600FF"/>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FFCC66"/>
        <bgColor indexed="64"/>
      </patternFill>
    </fill>
    <fill>
      <patternFill patternType="solid">
        <fgColor rgb="FFFCA6F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FF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249977111117893"/>
        <bgColor indexed="64"/>
      </patternFill>
    </fill>
  </fills>
  <borders count="262">
    <border>
      <left/>
      <right/>
      <top/>
      <bottom/>
      <diagonal/>
    </border>
    <border>
      <left/>
      <right/>
      <top style="medium">
        <color indexed="64"/>
      </top>
      <bottom/>
      <diagonal/>
    </border>
    <border>
      <left style="medium">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theme="9" tint="-0.249977111117893"/>
      </left>
      <right style="thin">
        <color indexed="64"/>
      </right>
      <top style="medium">
        <color theme="9" tint="-0.249977111117893"/>
      </top>
      <bottom style="medium">
        <color theme="9" tint="-0.249977111117893"/>
      </bottom>
      <diagonal/>
    </border>
    <border>
      <left style="thin">
        <color indexed="64"/>
      </left>
      <right style="medium">
        <color theme="9" tint="-0.249977111117893"/>
      </right>
      <top style="medium">
        <color theme="9" tint="-0.249977111117893"/>
      </top>
      <bottom style="medium">
        <color theme="9" tint="-0.249977111117893"/>
      </bottom>
      <diagonal/>
    </border>
    <border>
      <left style="thin">
        <color indexed="64"/>
      </left>
      <right style="medium">
        <color theme="9" tint="-0.249977111117893"/>
      </right>
      <top style="hair">
        <color indexed="64"/>
      </top>
      <bottom style="medium">
        <color theme="9" tint="-0.249977111117893"/>
      </bottom>
      <diagonal/>
    </border>
    <border>
      <left style="medium">
        <color theme="9" tint="-0.249977111117893"/>
      </left>
      <right style="thin">
        <color indexed="64"/>
      </right>
      <top style="hair">
        <color indexed="64"/>
      </top>
      <bottom style="medium">
        <color theme="9" tint="-0.249977111117893"/>
      </bottom>
      <diagonal/>
    </border>
    <border>
      <left style="medium">
        <color theme="9" tint="-0.249977111117893"/>
      </left>
      <right style="thin">
        <color indexed="64"/>
      </right>
      <top/>
      <bottom style="hair">
        <color indexed="64"/>
      </bottom>
      <diagonal/>
    </border>
    <border>
      <left style="thin">
        <color indexed="64"/>
      </left>
      <right style="medium">
        <color theme="9" tint="-0.249977111117893"/>
      </right>
      <top/>
      <bottom style="hair">
        <color indexed="64"/>
      </bottom>
      <diagonal/>
    </border>
    <border>
      <left style="thin">
        <color theme="9" tint="-0.499984740745262"/>
      </left>
      <right style="thin">
        <color indexed="64"/>
      </right>
      <top style="thin">
        <color indexed="64"/>
      </top>
      <bottom style="medium">
        <color indexed="64"/>
      </bottom>
      <diagonal/>
    </border>
    <border>
      <left style="thin">
        <color theme="9" tint="-0.499984740745262"/>
      </left>
      <right/>
      <top style="hair">
        <color indexed="64"/>
      </top>
      <bottom style="hair">
        <color indexed="64"/>
      </bottom>
      <diagonal/>
    </border>
    <border>
      <left style="thin">
        <color theme="9" tint="-0.499984740745262"/>
      </left>
      <right/>
      <top style="hair">
        <color indexed="64"/>
      </top>
      <bottom style="medium">
        <color indexed="64"/>
      </bottom>
      <diagonal/>
    </border>
    <border>
      <left style="thin">
        <color theme="9" tint="-0.499984740745262"/>
      </left>
      <right style="thin">
        <color indexed="64"/>
      </right>
      <top style="hair">
        <color indexed="64"/>
      </top>
      <bottom style="hair">
        <color indexed="64"/>
      </bottom>
      <diagonal/>
    </border>
    <border>
      <left style="thin">
        <color theme="9" tint="-0.499984740745262"/>
      </left>
      <right style="thin">
        <color indexed="64"/>
      </right>
      <top style="hair">
        <color indexed="64"/>
      </top>
      <bottom style="medium">
        <color indexed="64"/>
      </bottom>
      <diagonal/>
    </border>
    <border>
      <left style="thin">
        <color theme="9" tint="-0.499984740745262"/>
      </left>
      <right/>
      <top style="medium">
        <color indexed="64"/>
      </top>
      <bottom style="hair">
        <color indexed="64"/>
      </bottom>
      <diagonal/>
    </border>
    <border>
      <left style="thin">
        <color theme="9" tint="-0.499984740745262"/>
      </left>
      <right style="thin">
        <color indexed="64"/>
      </right>
      <top style="medium">
        <color indexed="64"/>
      </top>
      <bottom style="hair">
        <color indexed="64"/>
      </bottom>
      <diagonal/>
    </border>
    <border>
      <left/>
      <right/>
      <top style="medium">
        <color theme="9" tint="-0.499984740745262"/>
      </top>
      <bottom/>
      <diagonal/>
    </border>
    <border>
      <left style="medium">
        <color indexed="64"/>
      </left>
      <right/>
      <top/>
      <bottom style="hair">
        <color theme="0"/>
      </bottom>
      <diagonal/>
    </border>
    <border>
      <left/>
      <right style="thin">
        <color indexed="64"/>
      </right>
      <top/>
      <bottom style="hair">
        <color theme="0"/>
      </bottom>
      <diagonal/>
    </border>
    <border>
      <left style="thin">
        <color indexed="64"/>
      </left>
      <right style="thin">
        <color indexed="64"/>
      </right>
      <top/>
      <bottom style="hair">
        <color theme="0"/>
      </bottom>
      <diagonal/>
    </border>
    <border>
      <left style="thin">
        <color indexed="64"/>
      </left>
      <right style="medium">
        <color indexed="64"/>
      </right>
      <top/>
      <bottom style="hair">
        <color theme="0"/>
      </bottom>
      <diagonal/>
    </border>
    <border>
      <left style="medium">
        <color indexed="64"/>
      </left>
      <right style="thin">
        <color indexed="64"/>
      </right>
      <top/>
      <bottom style="hair">
        <color theme="0"/>
      </bottom>
      <diagonal/>
    </border>
    <border>
      <left style="thin">
        <color indexed="64"/>
      </left>
      <right/>
      <top/>
      <bottom style="hair">
        <color theme="0"/>
      </bottom>
      <diagonal/>
    </border>
    <border>
      <left/>
      <right/>
      <top/>
      <bottom style="hair">
        <color theme="0"/>
      </bottom>
      <diagonal/>
    </border>
    <border>
      <left/>
      <right style="medium">
        <color indexed="64"/>
      </right>
      <top/>
      <bottom style="hair">
        <color theme="0"/>
      </bottom>
      <diagonal/>
    </border>
    <border>
      <left style="medium">
        <color indexed="64"/>
      </left>
      <right/>
      <top style="hair">
        <color theme="0"/>
      </top>
      <bottom style="hair">
        <color theme="0"/>
      </bottom>
      <diagonal/>
    </border>
    <border>
      <left/>
      <right style="thin">
        <color indexed="64"/>
      </right>
      <top style="hair">
        <color theme="0"/>
      </top>
      <bottom style="hair">
        <color theme="0"/>
      </bottom>
      <diagonal/>
    </border>
    <border>
      <left style="thin">
        <color indexed="64"/>
      </left>
      <right style="thin">
        <color indexed="64"/>
      </right>
      <top style="hair">
        <color theme="0"/>
      </top>
      <bottom style="hair">
        <color theme="0"/>
      </bottom>
      <diagonal/>
    </border>
    <border>
      <left style="thin">
        <color indexed="64"/>
      </left>
      <right style="medium">
        <color indexed="64"/>
      </right>
      <top style="hair">
        <color theme="0"/>
      </top>
      <bottom style="hair">
        <color theme="0"/>
      </bottom>
      <diagonal/>
    </border>
    <border>
      <left style="medium">
        <color indexed="64"/>
      </left>
      <right style="thin">
        <color indexed="64"/>
      </right>
      <top style="hair">
        <color theme="0"/>
      </top>
      <bottom style="hair">
        <color theme="0"/>
      </bottom>
      <diagonal/>
    </border>
    <border>
      <left style="thin">
        <color indexed="64"/>
      </left>
      <right/>
      <top style="hair">
        <color theme="0"/>
      </top>
      <bottom style="hair">
        <color theme="0"/>
      </bottom>
      <diagonal/>
    </border>
    <border>
      <left/>
      <right/>
      <top style="hair">
        <color theme="0"/>
      </top>
      <bottom style="hair">
        <color theme="0"/>
      </bottom>
      <diagonal/>
    </border>
    <border>
      <left/>
      <right style="medium">
        <color indexed="64"/>
      </right>
      <top style="hair">
        <color theme="0"/>
      </top>
      <bottom style="hair">
        <color theme="0"/>
      </bottom>
      <diagonal/>
    </border>
    <border>
      <left style="medium">
        <color indexed="64"/>
      </left>
      <right/>
      <top style="hair">
        <color theme="0"/>
      </top>
      <bottom style="hair">
        <color indexed="64"/>
      </bottom>
      <diagonal/>
    </border>
    <border>
      <left/>
      <right style="thin">
        <color indexed="64"/>
      </right>
      <top style="hair">
        <color theme="0"/>
      </top>
      <bottom style="hair">
        <color indexed="64"/>
      </bottom>
      <diagonal/>
    </border>
    <border>
      <left style="thin">
        <color indexed="64"/>
      </left>
      <right style="thin">
        <color indexed="64"/>
      </right>
      <top style="hair">
        <color theme="0"/>
      </top>
      <bottom style="hair">
        <color indexed="64"/>
      </bottom>
      <diagonal/>
    </border>
    <border>
      <left style="thin">
        <color indexed="64"/>
      </left>
      <right style="medium">
        <color indexed="64"/>
      </right>
      <top style="hair">
        <color theme="0"/>
      </top>
      <bottom style="hair">
        <color indexed="64"/>
      </bottom>
      <diagonal/>
    </border>
    <border>
      <left style="medium">
        <color indexed="64"/>
      </left>
      <right style="thin">
        <color indexed="64"/>
      </right>
      <top style="hair">
        <color theme="0"/>
      </top>
      <bottom style="hair">
        <color indexed="64"/>
      </bottom>
      <diagonal/>
    </border>
    <border>
      <left style="thin">
        <color indexed="64"/>
      </left>
      <right/>
      <top style="hair">
        <color theme="0"/>
      </top>
      <bottom style="hair">
        <color indexed="64"/>
      </bottom>
      <diagonal/>
    </border>
    <border>
      <left/>
      <right/>
      <top style="hair">
        <color theme="0"/>
      </top>
      <bottom/>
      <diagonal/>
    </border>
    <border>
      <left/>
      <right style="thin">
        <color indexed="64"/>
      </right>
      <top style="hair">
        <color theme="0"/>
      </top>
      <bottom/>
      <diagonal/>
    </border>
    <border>
      <left/>
      <right style="medium">
        <color indexed="64"/>
      </right>
      <top style="hair">
        <color theme="0"/>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top style="medium">
        <color theme="3" tint="0.39997558519241921"/>
      </top>
      <bottom/>
      <diagonal/>
    </border>
    <border>
      <left/>
      <right/>
      <top/>
      <bottom style="medium">
        <color theme="3" tint="0.39997558519241921"/>
      </bottom>
      <diagonal/>
    </border>
    <border>
      <left style="thin">
        <color theme="9" tint="-0.499984740745262"/>
      </left>
      <right/>
      <top style="medium">
        <color indexed="64"/>
      </top>
      <bottom style="thin">
        <color indexed="64"/>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theme="9" tint="-0.499984740745262"/>
      </left>
      <right/>
      <top style="medium">
        <color indexed="64"/>
      </top>
      <bottom/>
      <diagonal/>
    </border>
    <border>
      <left style="medium">
        <color auto="1"/>
      </left>
      <right/>
      <top/>
      <bottom/>
      <diagonal/>
    </border>
    <border>
      <left style="medium">
        <color indexed="64"/>
      </left>
      <right style="thin">
        <color indexed="64"/>
      </right>
      <top style="thin">
        <color indexed="64"/>
      </top>
      <bottom style="hair">
        <color indexed="64"/>
      </bottom>
      <diagonal/>
    </border>
    <border>
      <left/>
      <right/>
      <top/>
      <bottom style="medium">
        <color theme="9" tint="-0.499984740745262"/>
      </bottom>
      <diagonal/>
    </border>
    <border>
      <left style="medium">
        <color indexed="64"/>
      </left>
      <right style="thin">
        <color indexed="64"/>
      </right>
      <top style="hair">
        <color indexed="64"/>
      </top>
      <bottom style="thin">
        <color indexed="64"/>
      </bottom>
      <diagonal/>
    </border>
    <border>
      <left/>
      <right/>
      <top style="thin">
        <color rgb="FF000000"/>
      </top>
      <bottom/>
      <diagonal/>
    </border>
    <border>
      <left/>
      <right/>
      <top/>
      <bottom style="thin">
        <color rgb="FF000000"/>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style="medium">
        <color indexed="64"/>
      </right>
      <top style="medium">
        <color auto="1"/>
      </top>
      <bottom/>
      <diagonal/>
    </border>
    <border>
      <left style="medium">
        <color auto="1"/>
      </left>
      <right style="medium">
        <color auto="1"/>
      </right>
      <top/>
      <bottom style="medium">
        <color auto="1"/>
      </bottom>
      <diagonal/>
    </border>
    <border>
      <left style="medium">
        <color auto="1"/>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bottom/>
      <diagonal/>
    </border>
    <border>
      <left/>
      <right style="medium">
        <color indexed="64"/>
      </right>
      <top style="hair">
        <color indexed="64"/>
      </top>
      <bottom/>
      <diagonal/>
    </border>
    <border>
      <left/>
      <right style="medium">
        <color auto="1"/>
      </right>
      <top/>
      <bottom style="medium">
        <color rgb="FFFF0000"/>
      </bottom>
      <diagonal/>
    </border>
    <border>
      <left style="medium">
        <color indexed="64"/>
      </left>
      <right style="thin">
        <color indexed="64"/>
      </right>
      <top style="thin">
        <color theme="3" tint="0.39994506668294322"/>
      </top>
      <bottom style="hair">
        <color indexed="64"/>
      </bottom>
      <diagonal/>
    </border>
    <border>
      <left style="thin">
        <color indexed="64"/>
      </left>
      <right style="thin">
        <color indexed="64"/>
      </right>
      <top style="thin">
        <color theme="3" tint="0.39994506668294322"/>
      </top>
      <bottom style="hair">
        <color indexed="64"/>
      </bottom>
      <diagonal/>
    </border>
    <border>
      <left style="thin">
        <color indexed="64"/>
      </left>
      <right style="medium">
        <color indexed="64"/>
      </right>
      <top style="thin">
        <color theme="3" tint="0.39994506668294322"/>
      </top>
      <bottom style="hair">
        <color indexed="64"/>
      </bottom>
      <diagonal/>
    </border>
    <border>
      <left/>
      <right style="medium">
        <color indexed="64"/>
      </right>
      <top style="thin">
        <color theme="3" tint="0.39994506668294322"/>
      </top>
      <bottom style="hair">
        <color indexed="64"/>
      </bottom>
      <diagonal/>
    </border>
    <border>
      <left style="medium">
        <color indexed="64"/>
      </left>
      <right style="thin">
        <color indexed="64"/>
      </right>
      <top style="hair">
        <color indexed="64"/>
      </top>
      <bottom style="thin">
        <color theme="3" tint="0.39994506668294322"/>
      </bottom>
      <diagonal/>
    </border>
    <border>
      <left style="thin">
        <color indexed="64"/>
      </left>
      <right style="thin">
        <color indexed="64"/>
      </right>
      <top style="hair">
        <color indexed="64"/>
      </top>
      <bottom style="thin">
        <color theme="3" tint="0.39994506668294322"/>
      </bottom>
      <diagonal/>
    </border>
    <border>
      <left style="thin">
        <color indexed="64"/>
      </left>
      <right style="medium">
        <color indexed="64"/>
      </right>
      <top style="hair">
        <color indexed="64"/>
      </top>
      <bottom style="thin">
        <color theme="3" tint="0.39994506668294322"/>
      </bottom>
      <diagonal/>
    </border>
    <border>
      <left/>
      <right style="medium">
        <color indexed="64"/>
      </right>
      <top style="hair">
        <color indexed="64"/>
      </top>
      <bottom style="thin">
        <color theme="3" tint="0.39994506668294322"/>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rgb="FF0000FF"/>
      </left>
      <right/>
      <top style="thin">
        <color rgb="FF0000FF"/>
      </top>
      <bottom style="medium">
        <color indexed="12"/>
      </bottom>
      <diagonal/>
    </border>
    <border>
      <left style="thin">
        <color rgb="FF0000FF"/>
      </left>
      <right style="thin">
        <color theme="9" tint="-0.499984740745262"/>
      </right>
      <top style="thin">
        <color rgb="FF0000FF"/>
      </top>
      <bottom style="medium">
        <color indexed="12"/>
      </bottom>
      <diagonal/>
    </border>
    <border>
      <left style="thin">
        <color theme="9" tint="-0.499984740745262"/>
      </left>
      <right style="thin">
        <color theme="9" tint="-0.499984740745262"/>
      </right>
      <top style="thin">
        <color theme="9" tint="-0.499984740745262"/>
      </top>
      <bottom style="medium">
        <color indexed="12"/>
      </bottom>
      <diagonal/>
    </border>
    <border>
      <left style="medium">
        <color indexed="12"/>
      </left>
      <right style="thin">
        <color indexed="12"/>
      </right>
      <top/>
      <bottom/>
      <diagonal/>
    </border>
    <border>
      <left style="thin">
        <color indexed="12"/>
      </left>
      <right/>
      <top style="medium">
        <color indexed="12"/>
      </top>
      <bottom/>
      <diagonal/>
    </border>
    <border>
      <left style="thin">
        <color rgb="FF0000FF"/>
      </left>
      <right style="medium">
        <color indexed="12"/>
      </right>
      <top style="medium">
        <color indexed="12"/>
      </top>
      <bottom/>
      <diagonal/>
    </border>
    <border>
      <left/>
      <right style="medium">
        <color indexed="12"/>
      </right>
      <top style="medium">
        <color indexed="12"/>
      </top>
      <bottom/>
      <diagonal/>
    </border>
    <border>
      <left style="medium">
        <color indexed="12"/>
      </left>
      <right/>
      <top/>
      <bottom/>
      <diagonal/>
    </border>
    <border>
      <left style="thin">
        <color indexed="12"/>
      </left>
      <right style="thin">
        <color indexed="12"/>
      </right>
      <top style="medium">
        <color indexed="12"/>
      </top>
      <bottom/>
      <diagonal/>
    </border>
    <border>
      <left style="thin">
        <color indexed="12"/>
      </left>
      <right style="medium">
        <color indexed="12"/>
      </right>
      <top style="medium">
        <color indexed="12"/>
      </top>
      <bottom/>
      <diagonal/>
    </border>
    <border>
      <left style="medium">
        <color indexed="12"/>
      </left>
      <right style="medium">
        <color indexed="12"/>
      </right>
      <top style="medium">
        <color indexed="12"/>
      </top>
      <bottom/>
      <diagonal/>
    </border>
    <border>
      <left style="thin">
        <color indexed="12"/>
      </left>
      <right/>
      <top/>
      <bottom/>
      <diagonal/>
    </border>
    <border>
      <left style="thin">
        <color rgb="FF0000FF"/>
      </left>
      <right style="medium">
        <color indexed="12"/>
      </right>
      <top/>
      <bottom style="thin">
        <color indexed="12"/>
      </bottom>
      <diagonal/>
    </border>
    <border>
      <left/>
      <right style="medium">
        <color indexed="12"/>
      </right>
      <top/>
      <bottom/>
      <diagonal/>
    </border>
    <border>
      <left style="thin">
        <color indexed="12"/>
      </left>
      <right style="thin">
        <color indexed="12"/>
      </right>
      <top/>
      <bottom/>
      <diagonal/>
    </border>
    <border>
      <left style="thin">
        <color indexed="12"/>
      </left>
      <right style="medium">
        <color indexed="12"/>
      </right>
      <top/>
      <bottom/>
      <diagonal/>
    </border>
    <border>
      <left style="medium">
        <color indexed="12"/>
      </left>
      <right style="medium">
        <color indexed="12"/>
      </right>
      <top/>
      <bottom/>
      <diagonal/>
    </border>
    <border>
      <left style="medium">
        <color indexed="12"/>
      </left>
      <right style="thin">
        <color indexed="12"/>
      </right>
      <top/>
      <bottom style="thin">
        <color indexed="12"/>
      </bottom>
      <diagonal/>
    </border>
    <border>
      <left style="thin">
        <color indexed="12"/>
      </left>
      <right style="thin">
        <color indexed="12"/>
      </right>
      <top style="thin">
        <color indexed="12"/>
      </top>
      <bottom/>
      <diagonal/>
    </border>
    <border>
      <left style="thin">
        <color indexed="12"/>
      </left>
      <right style="medium">
        <color indexed="12"/>
      </right>
      <top style="thin">
        <color indexed="12"/>
      </top>
      <bottom/>
      <diagonal/>
    </border>
    <border>
      <left/>
      <right style="medium">
        <color indexed="12"/>
      </right>
      <top style="thin">
        <color indexed="12"/>
      </top>
      <bottom/>
      <diagonal/>
    </border>
    <border>
      <left style="medium">
        <color indexed="12"/>
      </left>
      <right style="medium">
        <color indexed="12"/>
      </right>
      <top style="thin">
        <color indexed="12"/>
      </top>
      <bottom/>
      <diagonal/>
    </border>
    <border>
      <left style="medium">
        <color indexed="12"/>
      </left>
      <right/>
      <top style="thin">
        <color indexed="12"/>
      </top>
      <bottom style="hair">
        <color indexed="64"/>
      </bottom>
      <diagonal/>
    </border>
    <border>
      <left style="thin">
        <color indexed="12"/>
      </left>
      <right style="thin">
        <color indexed="12"/>
      </right>
      <top style="thin">
        <color indexed="12"/>
      </top>
      <bottom style="hair">
        <color indexed="64"/>
      </bottom>
      <diagonal/>
    </border>
    <border>
      <left style="thin">
        <color indexed="12"/>
      </left>
      <right style="medium">
        <color indexed="12"/>
      </right>
      <top style="thin">
        <color indexed="12"/>
      </top>
      <bottom style="hair">
        <color indexed="64"/>
      </bottom>
      <diagonal/>
    </border>
    <border>
      <left/>
      <right style="medium">
        <color indexed="12"/>
      </right>
      <top style="thin">
        <color indexed="12"/>
      </top>
      <bottom style="hair">
        <color indexed="64"/>
      </bottom>
      <diagonal/>
    </border>
    <border>
      <left style="medium">
        <color indexed="12"/>
      </left>
      <right style="medium">
        <color indexed="12"/>
      </right>
      <top style="thin">
        <color indexed="12"/>
      </top>
      <bottom style="hair">
        <color indexed="64"/>
      </bottom>
      <diagonal/>
    </border>
    <border>
      <left style="medium">
        <color indexed="12"/>
      </left>
      <right/>
      <top style="hair">
        <color indexed="64"/>
      </top>
      <bottom style="hair">
        <color indexed="64"/>
      </bottom>
      <diagonal/>
    </border>
    <border>
      <left style="thin">
        <color indexed="12"/>
      </left>
      <right style="thin">
        <color indexed="12"/>
      </right>
      <top style="hair">
        <color indexed="64"/>
      </top>
      <bottom/>
      <diagonal/>
    </border>
    <border>
      <left style="thin">
        <color indexed="12"/>
      </left>
      <right style="medium">
        <color indexed="12"/>
      </right>
      <top style="hair">
        <color indexed="64"/>
      </top>
      <bottom/>
      <diagonal/>
    </border>
    <border>
      <left/>
      <right style="medium">
        <color indexed="12"/>
      </right>
      <top style="hair">
        <color indexed="64"/>
      </top>
      <bottom/>
      <diagonal/>
    </border>
    <border>
      <left style="medium">
        <color indexed="12"/>
      </left>
      <right style="medium">
        <color indexed="12"/>
      </right>
      <top style="hair">
        <color indexed="64"/>
      </top>
      <bottom/>
      <diagonal/>
    </border>
    <border>
      <left style="medium">
        <color indexed="12"/>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right style="medium">
        <color indexed="12"/>
      </right>
      <top style="thin">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top/>
      <bottom style="hair">
        <color indexed="64"/>
      </bottom>
      <diagonal/>
    </border>
    <border>
      <left style="thin">
        <color indexed="12"/>
      </left>
      <right style="thin">
        <color indexed="12"/>
      </right>
      <top/>
      <bottom style="hair">
        <color indexed="64"/>
      </bottom>
      <diagonal/>
    </border>
    <border>
      <left style="thin">
        <color indexed="12"/>
      </left>
      <right style="medium">
        <color indexed="12"/>
      </right>
      <top/>
      <bottom style="hair">
        <color indexed="64"/>
      </bottom>
      <diagonal/>
    </border>
    <border>
      <left/>
      <right style="medium">
        <color indexed="12"/>
      </right>
      <top/>
      <bottom style="hair">
        <color indexed="64"/>
      </bottom>
      <diagonal/>
    </border>
    <border>
      <left style="medium">
        <color indexed="12"/>
      </left>
      <right style="medium">
        <color indexed="12"/>
      </right>
      <top/>
      <bottom style="hair">
        <color indexed="64"/>
      </bottom>
      <diagonal/>
    </border>
    <border>
      <left style="medium">
        <color indexed="12"/>
      </left>
      <right/>
      <top style="medium">
        <color indexed="12"/>
      </top>
      <bottom style="hair">
        <color indexed="12"/>
      </bottom>
      <diagonal/>
    </border>
    <border>
      <left/>
      <right/>
      <top style="medium">
        <color indexed="12"/>
      </top>
      <bottom style="hair">
        <color indexed="12"/>
      </bottom>
      <diagonal/>
    </border>
    <border>
      <left/>
      <right style="medium">
        <color indexed="12"/>
      </right>
      <top style="medium">
        <color indexed="12"/>
      </top>
      <bottom style="hair">
        <color indexed="12"/>
      </bottom>
      <diagonal/>
    </border>
    <border>
      <left style="medium">
        <color indexed="12"/>
      </left>
      <right/>
      <top style="hair">
        <color indexed="12"/>
      </top>
      <bottom style="hair">
        <color indexed="12"/>
      </bottom>
      <diagonal/>
    </border>
    <border>
      <left/>
      <right/>
      <top style="hair">
        <color indexed="12"/>
      </top>
      <bottom style="hair">
        <color indexed="12"/>
      </bottom>
      <diagonal/>
    </border>
    <border>
      <left/>
      <right style="medium">
        <color indexed="12"/>
      </right>
      <top style="hair">
        <color indexed="12"/>
      </top>
      <bottom style="hair">
        <color indexed="12"/>
      </bottom>
      <diagonal/>
    </border>
    <border>
      <left style="medium">
        <color indexed="12"/>
      </left>
      <right style="medium">
        <color indexed="12"/>
      </right>
      <top style="hair">
        <color indexed="12"/>
      </top>
      <bottom/>
      <diagonal/>
    </border>
    <border>
      <left style="medium">
        <color indexed="12"/>
      </left>
      <right/>
      <top style="hair">
        <color indexed="12"/>
      </top>
      <bottom style="medium">
        <color indexed="12"/>
      </bottom>
      <diagonal/>
    </border>
    <border>
      <left/>
      <right style="medium">
        <color indexed="12"/>
      </right>
      <top style="hair">
        <color indexed="12"/>
      </top>
      <bottom style="medium">
        <color indexed="12"/>
      </bottom>
      <diagonal/>
    </border>
    <border>
      <left style="medium">
        <color indexed="12"/>
      </left>
      <right/>
      <top/>
      <bottom style="medium">
        <color indexed="12"/>
      </bottom>
      <diagonal/>
    </border>
    <border>
      <left/>
      <right/>
      <top/>
      <bottom style="medium">
        <color indexed="12"/>
      </bottom>
      <diagonal/>
    </border>
    <border>
      <left style="medium">
        <color indexed="12"/>
      </left>
      <right style="medium">
        <color indexed="12"/>
      </right>
      <top style="thin">
        <color indexed="12"/>
      </top>
      <bottom style="medium">
        <color indexed="12"/>
      </bottom>
      <diagonal/>
    </border>
    <border>
      <left style="medium">
        <color indexed="12"/>
      </left>
      <right style="thin">
        <color indexed="12"/>
      </right>
      <top/>
      <bottom style="hair">
        <color indexed="64"/>
      </bottom>
      <diagonal/>
    </border>
    <border>
      <left style="thin">
        <color indexed="12"/>
      </left>
      <right style="thin">
        <color indexed="12"/>
      </right>
      <top style="hair">
        <color indexed="64"/>
      </top>
      <bottom style="hair">
        <color indexed="64"/>
      </bottom>
      <diagonal/>
    </border>
    <border>
      <left style="thin">
        <color indexed="12"/>
      </left>
      <right style="medium">
        <color indexed="12"/>
      </right>
      <top style="hair">
        <color indexed="64"/>
      </top>
      <bottom style="hair">
        <color indexed="64"/>
      </bottom>
      <diagonal/>
    </border>
    <border>
      <left/>
      <right style="medium">
        <color indexed="12"/>
      </right>
      <top style="thin">
        <color indexed="12"/>
      </top>
      <bottom style="medium">
        <color indexed="12"/>
      </bottom>
      <diagonal/>
    </border>
    <border>
      <left style="medium">
        <color indexed="12"/>
      </left>
      <right style="medium">
        <color indexed="12"/>
      </right>
      <top style="medium">
        <color indexed="12"/>
      </top>
      <bottom style="hair">
        <color indexed="12"/>
      </bottom>
      <diagonal/>
    </border>
    <border>
      <left style="medium">
        <color indexed="12"/>
      </left>
      <right style="medium">
        <color indexed="12"/>
      </right>
      <top style="hair">
        <color indexed="12"/>
      </top>
      <bottom style="thin">
        <color indexed="12"/>
      </bottom>
      <diagonal/>
    </border>
    <border>
      <left style="thin">
        <color auto="1"/>
      </left>
      <right style="thin">
        <color auto="1"/>
      </right>
      <top style="thin">
        <color auto="1"/>
      </top>
      <bottom style="thin">
        <color auto="1"/>
      </bottom>
      <diagonal/>
    </border>
    <border>
      <left/>
      <right/>
      <top style="hair">
        <color indexed="12"/>
      </top>
      <bottom style="medium">
        <color indexed="12"/>
      </bottom>
      <diagonal/>
    </border>
    <border>
      <left style="medium">
        <color indexed="12"/>
      </left>
      <right/>
      <top style="thin">
        <color indexed="12"/>
      </top>
      <bottom/>
      <diagonal/>
    </border>
    <border>
      <left/>
      <right/>
      <top style="thin">
        <color indexed="12"/>
      </top>
      <bottom/>
      <diagonal/>
    </border>
    <border>
      <left/>
      <right style="medium">
        <color indexed="12"/>
      </right>
      <top/>
      <bottom style="medium">
        <color indexed="12"/>
      </bottom>
      <diagonal/>
    </border>
    <border>
      <left style="medium">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hair">
        <color theme="1"/>
      </top>
      <bottom style="hair">
        <color theme="1"/>
      </bottom>
      <diagonal/>
    </border>
    <border>
      <left style="thin">
        <color theme="1"/>
      </left>
      <right style="medium">
        <color theme="1"/>
      </right>
      <top style="hair">
        <color theme="1"/>
      </top>
      <bottom style="hair">
        <color theme="1"/>
      </bottom>
      <diagonal/>
    </border>
    <border>
      <left style="medium">
        <color theme="1"/>
      </left>
      <right/>
      <top style="thin">
        <color rgb="FF0000FF"/>
      </top>
      <bottom/>
      <diagonal/>
    </border>
    <border>
      <left/>
      <right/>
      <top style="thin">
        <color rgb="FF0000FF"/>
      </top>
      <bottom/>
      <diagonal/>
    </border>
    <border>
      <left/>
      <right style="medium">
        <color indexed="12"/>
      </right>
      <top style="thin">
        <color rgb="FF0000FF"/>
      </top>
      <bottom/>
      <diagonal/>
    </border>
    <border>
      <left style="medium">
        <color theme="1"/>
      </left>
      <right/>
      <top/>
      <bottom style="medium">
        <color indexed="12"/>
      </bottom>
      <diagonal/>
    </border>
    <border>
      <left style="medium">
        <color theme="1"/>
      </left>
      <right style="medium">
        <color theme="1"/>
      </right>
      <top style="medium">
        <color theme="1"/>
      </top>
      <bottom/>
      <diagonal/>
    </border>
    <border>
      <left style="medium">
        <color theme="1"/>
      </left>
      <right style="medium">
        <color theme="1"/>
      </right>
      <top style="hair">
        <color theme="1"/>
      </top>
      <bottom style="hair">
        <color theme="1"/>
      </bottom>
      <diagonal/>
    </border>
    <border>
      <left style="medium">
        <color theme="9" tint="-0.499984740745262"/>
      </left>
      <right/>
      <top style="medium">
        <color theme="9" tint="-0.499984740745262"/>
      </top>
      <bottom style="thin">
        <color theme="9" tint="-0.499984740745262"/>
      </bottom>
      <diagonal/>
    </border>
    <border>
      <left/>
      <right style="medium">
        <color theme="9" tint="-0.499984740745262"/>
      </right>
      <top style="medium">
        <color theme="9" tint="-0.499984740745262"/>
      </top>
      <bottom style="thin">
        <color theme="9" tint="-0.499984740745262"/>
      </bottom>
      <diagonal/>
    </border>
    <border>
      <left style="medium">
        <color theme="9" tint="-0.499984740745262"/>
      </left>
      <right/>
      <top style="thin">
        <color theme="9" tint="-0.499984740745262"/>
      </top>
      <bottom/>
      <diagonal/>
    </border>
    <border>
      <left/>
      <right style="medium">
        <color theme="9" tint="-0.499984740745262"/>
      </right>
      <top style="thin">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indexed="12"/>
      </bottom>
      <diagonal/>
    </border>
    <border>
      <left/>
      <right style="medium">
        <color theme="9" tint="-0.499984740745262"/>
      </right>
      <top/>
      <bottom style="medium">
        <color indexed="12"/>
      </bottom>
      <diagonal/>
    </border>
    <border>
      <left/>
      <right style="medium">
        <color rgb="FF0000FF"/>
      </right>
      <top/>
      <bottom/>
      <diagonal/>
    </border>
    <border>
      <left/>
      <right/>
      <top style="thin">
        <color rgb="FF0000FF"/>
      </top>
      <bottom style="medium">
        <color indexed="1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theme="9" tint="-0.499984740745262"/>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4">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0" borderId="0" applyNumberFormat="0" applyFill="0" applyBorder="0" applyAlignment="0" applyProtection="0"/>
    <xf numFmtId="0" fontId="33" fillId="26" borderId="65" applyNumberFormat="0" applyAlignment="0" applyProtection="0"/>
    <xf numFmtId="0" fontId="34" fillId="0" borderId="66" applyNumberFormat="0" applyFill="0" applyAlignment="0" applyProtection="0"/>
    <xf numFmtId="0" fontId="35" fillId="28" borderId="65" applyNumberFormat="0" applyAlignment="0" applyProtection="0"/>
    <xf numFmtId="0" fontId="36" fillId="29" borderId="0" applyNumberFormat="0" applyBorder="0" applyAlignment="0" applyProtection="0"/>
    <xf numFmtId="164" fontId="1" fillId="0" borderId="0" applyFont="0" applyFill="0" applyBorder="0" applyAlignment="0" applyProtection="0"/>
    <xf numFmtId="0" fontId="37" fillId="30" borderId="0" applyNumberFormat="0" applyBorder="0" applyAlignment="0" applyProtection="0"/>
    <xf numFmtId="0" fontId="38" fillId="31" borderId="0" applyNumberFormat="0" applyBorder="0" applyAlignment="0" applyProtection="0"/>
    <xf numFmtId="0" fontId="39" fillId="26" borderId="68"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69" applyNumberFormat="0" applyFill="0" applyAlignment="0" applyProtection="0"/>
    <xf numFmtId="0" fontId="43" fillId="0" borderId="70" applyNumberFormat="0" applyFill="0" applyAlignment="0" applyProtection="0"/>
    <xf numFmtId="0" fontId="44" fillId="0" borderId="71" applyNumberFormat="0" applyFill="0" applyAlignment="0" applyProtection="0"/>
    <xf numFmtId="0" fontId="44" fillId="0" borderId="0" applyNumberFormat="0" applyFill="0" applyBorder="0" applyAlignment="0" applyProtection="0"/>
    <xf numFmtId="0" fontId="45" fillId="0" borderId="72" applyNumberFormat="0" applyFill="0" applyAlignment="0" applyProtection="0"/>
    <xf numFmtId="0" fontId="46" fillId="32" borderId="73" applyNumberFormat="0" applyAlignment="0" applyProtection="0"/>
    <xf numFmtId="0" fontId="71" fillId="0" borderId="0" applyNumberFormat="0" applyFill="0" applyBorder="0" applyProtection="0">
      <alignment vertical="top" wrapText="1"/>
    </xf>
    <xf numFmtId="0" fontId="31" fillId="20" borderId="0" applyNumberFormat="0" applyBorder="0" applyAlignment="0" applyProtection="0"/>
    <xf numFmtId="0" fontId="30" fillId="27" borderId="67" applyNumberFormat="0" applyFont="0" applyAlignment="0" applyProtection="0"/>
  </cellStyleXfs>
  <cellXfs count="1253">
    <xf numFmtId="0" fontId="0" fillId="0" borderId="0" xfId="0"/>
    <xf numFmtId="165" fontId="0" fillId="0" borderId="0" xfId="0" applyNumberFormat="1"/>
    <xf numFmtId="0" fontId="0" fillId="0" borderId="0" xfId="0" applyBorder="1"/>
    <xf numFmtId="0" fontId="0" fillId="0" borderId="0" xfId="0" applyFill="1" applyBorder="1"/>
    <xf numFmtId="165" fontId="0" fillId="0" borderId="0" xfId="0" applyNumberFormat="1" applyFill="1" applyBorder="1"/>
    <xf numFmtId="0" fontId="0" fillId="0" borderId="0" xfId="0" applyFill="1"/>
    <xf numFmtId="0" fontId="0" fillId="0" borderId="1" xfId="0" applyFill="1" applyBorder="1"/>
    <xf numFmtId="165" fontId="3" fillId="0" borderId="0" xfId="0" applyNumberFormat="1" applyFont="1" applyFill="1" applyBorder="1"/>
    <xf numFmtId="0" fontId="0" fillId="0" borderId="0" xfId="0" applyAlignment="1"/>
    <xf numFmtId="0" fontId="0" fillId="0" borderId="0" xfId="0" applyFill="1" applyBorder="1" applyAlignment="1"/>
    <xf numFmtId="0" fontId="3" fillId="0" borderId="0" xfId="0" applyFont="1" applyFill="1" applyBorder="1"/>
    <xf numFmtId="0" fontId="3" fillId="0" borderId="0" xfId="0" applyFont="1" applyFill="1" applyBorder="1" applyAlignment="1"/>
    <xf numFmtId="0" fontId="9" fillId="0" borderId="0" xfId="0" applyFont="1" applyFill="1" applyAlignment="1">
      <alignment horizontal="center"/>
    </xf>
    <xf numFmtId="0" fontId="7" fillId="0" borderId="0" xfId="0" applyFont="1" applyFill="1" applyAlignment="1">
      <alignment horizontal="center"/>
    </xf>
    <xf numFmtId="0" fontId="0" fillId="0" borderId="1" xfId="0" applyFill="1" applyBorder="1" applyAlignment="1">
      <alignment horizontal="center"/>
    </xf>
    <xf numFmtId="0" fontId="49" fillId="0" borderId="0" xfId="0" applyFont="1" applyFill="1" applyAlignment="1">
      <alignment horizontal="center" vertical="center"/>
    </xf>
    <xf numFmtId="0" fontId="49" fillId="0" borderId="0" xfId="0" applyFont="1" applyFill="1" applyAlignment="1"/>
    <xf numFmtId="0" fontId="10" fillId="0" borderId="10" xfId="0" applyFont="1" applyFill="1" applyBorder="1"/>
    <xf numFmtId="0" fontId="10" fillId="0" borderId="8" xfId="0" applyFont="1" applyFill="1" applyBorder="1"/>
    <xf numFmtId="0" fontId="0" fillId="0" borderId="0" xfId="0" applyAlignment="1">
      <alignment horizontal="center"/>
    </xf>
    <xf numFmtId="0" fontId="10" fillId="0" borderId="0" xfId="0" applyFont="1" applyFill="1" applyBorder="1"/>
    <xf numFmtId="0" fontId="10" fillId="0" borderId="11" xfId="0" applyFont="1" applyFill="1" applyBorder="1"/>
    <xf numFmtId="0" fontId="13" fillId="0" borderId="0" xfId="0" applyFont="1" applyFill="1" applyBorder="1" applyAlignment="1">
      <alignment horizontal="left"/>
    </xf>
    <xf numFmtId="0" fontId="0" fillId="0" borderId="0" xfId="0" applyFill="1" applyBorder="1" applyAlignment="1">
      <alignment horizontal="left"/>
    </xf>
    <xf numFmtId="0" fontId="14" fillId="0" borderId="0" xfId="0" applyFont="1" applyFill="1" applyBorder="1" applyAlignment="1">
      <alignment horizontal="left"/>
    </xf>
    <xf numFmtId="0" fontId="4" fillId="0" borderId="0" xfId="0" applyFont="1" applyFill="1" applyBorder="1" applyAlignment="1"/>
    <xf numFmtId="0" fontId="4" fillId="0" borderId="0" xfId="0" applyFont="1" applyFill="1" applyBorder="1"/>
    <xf numFmtId="0" fontId="13" fillId="0" borderId="0" xfId="0" applyFont="1" applyFill="1" applyBorder="1" applyAlignment="1"/>
    <xf numFmtId="0" fontId="14" fillId="0" borderId="0" xfId="0" applyFont="1" applyFill="1" applyBorder="1" applyAlignment="1"/>
    <xf numFmtId="0" fontId="3" fillId="0" borderId="0" xfId="0" applyFont="1" applyFill="1" applyBorder="1" applyAlignment="1">
      <alignment horizontal="center"/>
    </xf>
    <xf numFmtId="0" fontId="10" fillId="0" borderId="13" xfId="0" applyFont="1" applyFill="1" applyBorder="1"/>
    <xf numFmtId="165" fontId="3" fillId="0" borderId="0" xfId="0" applyNumberFormat="1" applyFont="1" applyFill="1" applyBorder="1" applyAlignment="1">
      <alignment horizontal="center"/>
    </xf>
    <xf numFmtId="0" fontId="3" fillId="0" borderId="0" xfId="0" applyFont="1" applyBorder="1" applyAlignment="1">
      <alignment horizontal="center"/>
    </xf>
    <xf numFmtId="0" fontId="3" fillId="0" borderId="1" xfId="0" applyFont="1" applyFill="1" applyBorder="1" applyAlignment="1">
      <alignment horizontal="center"/>
    </xf>
    <xf numFmtId="0" fontId="3" fillId="0" borderId="1" xfId="0" applyFont="1" applyFill="1" applyBorder="1" applyAlignment="1">
      <alignment horizontal="left"/>
    </xf>
    <xf numFmtId="0" fontId="0" fillId="0" borderId="8" xfId="0" applyFill="1" applyBorder="1"/>
    <xf numFmtId="165" fontId="0" fillId="0" borderId="1" xfId="0" applyNumberFormat="1" applyFill="1" applyBorder="1" applyAlignment="1">
      <alignment horizontal="center"/>
    </xf>
    <xf numFmtId="0" fontId="0" fillId="0" borderId="1" xfId="0" applyFill="1" applyBorder="1" applyAlignment="1">
      <alignment horizontal="left"/>
    </xf>
    <xf numFmtId="166" fontId="0" fillId="35" borderId="76" xfId="0" applyNumberFormat="1" applyFill="1" applyBorder="1" applyAlignment="1">
      <alignment horizontal="center"/>
    </xf>
    <xf numFmtId="166" fontId="0" fillId="35" borderId="77" xfId="0" applyNumberFormat="1" applyFill="1" applyBorder="1" applyAlignment="1">
      <alignment horizontal="center"/>
    </xf>
    <xf numFmtId="166" fontId="0" fillId="35" borderId="78" xfId="0" applyNumberFormat="1" applyFill="1" applyBorder="1" applyAlignment="1">
      <alignment horizontal="center"/>
    </xf>
    <xf numFmtId="166" fontId="0" fillId="35" borderId="79" xfId="0" applyNumberFormat="1" applyFill="1" applyBorder="1" applyAlignment="1">
      <alignment horizontal="center"/>
    </xf>
    <xf numFmtId="165" fontId="52" fillId="0" borderId="1" xfId="0" applyNumberFormat="1" applyFont="1" applyFill="1" applyBorder="1" applyAlignment="1">
      <alignment horizontal="center"/>
    </xf>
    <xf numFmtId="0" fontId="53"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left"/>
    </xf>
    <xf numFmtId="0" fontId="0" fillId="0" borderId="15" xfId="0" applyBorder="1"/>
    <xf numFmtId="0" fontId="0" fillId="0" borderId="16" xfId="0" applyBorder="1"/>
    <xf numFmtId="165" fontId="0" fillId="0" borderId="16" xfId="0" applyNumberFormat="1" applyBorder="1"/>
    <xf numFmtId="0" fontId="0" fillId="0" borderId="17" xfId="0" applyBorder="1"/>
    <xf numFmtId="0" fontId="0" fillId="0" borderId="8" xfId="0" applyBorder="1"/>
    <xf numFmtId="0" fontId="0" fillId="0" borderId="18" xfId="0" applyBorder="1"/>
    <xf numFmtId="165" fontId="0" fillId="0" borderId="18" xfId="0" applyNumberFormat="1" applyBorder="1"/>
    <xf numFmtId="0" fontId="0" fillId="0" borderId="19" xfId="0" applyBorder="1"/>
    <xf numFmtId="0" fontId="0" fillId="0" borderId="11" xfId="0" applyBorder="1"/>
    <xf numFmtId="0" fontId="0" fillId="0" borderId="12" xfId="0" applyBorder="1"/>
    <xf numFmtId="165" fontId="0" fillId="0" borderId="12" xfId="0" applyNumberFormat="1" applyBorder="1"/>
    <xf numFmtId="165" fontId="0" fillId="0" borderId="20" xfId="0" applyNumberFormat="1" applyBorder="1"/>
    <xf numFmtId="0" fontId="0" fillId="0" borderId="9" xfId="0" applyBorder="1"/>
    <xf numFmtId="165" fontId="0" fillId="0" borderId="21" xfId="0" applyNumberFormat="1" applyBorder="1"/>
    <xf numFmtId="165" fontId="0" fillId="0" borderId="22" xfId="0" applyNumberFormat="1" applyBorder="1"/>
    <xf numFmtId="0" fontId="0" fillId="0" borderId="23" xfId="0" applyBorder="1"/>
    <xf numFmtId="165" fontId="0" fillId="0" borderId="24" xfId="0" applyNumberFormat="1" applyBorder="1"/>
    <xf numFmtId="0" fontId="0" fillId="0" borderId="25" xfId="0" applyBorder="1"/>
    <xf numFmtId="0" fontId="0" fillId="0" borderId="1" xfId="0" applyBorder="1"/>
    <xf numFmtId="165" fontId="0" fillId="0" borderId="1" xfId="0" applyNumberFormat="1" applyBorder="1"/>
    <xf numFmtId="0" fontId="20" fillId="0" borderId="0" xfId="0" applyFont="1" applyAlignment="1">
      <alignment horizontal="center"/>
    </xf>
    <xf numFmtId="166" fontId="0" fillId="0" borderId="0" xfId="0" applyNumberFormat="1" applyFill="1" applyAlignment="1">
      <alignment horizontal="center"/>
    </xf>
    <xf numFmtId="166" fontId="48" fillId="35" borderId="74" xfId="0" applyNumberFormat="1" applyFont="1" applyFill="1" applyBorder="1" applyAlignment="1">
      <alignment horizontal="center"/>
    </xf>
    <xf numFmtId="166" fontId="48" fillId="35" borderId="75" xfId="0" applyNumberFormat="1" applyFont="1" applyFill="1" applyBorder="1" applyAlignment="1">
      <alignment horizontal="center"/>
    </xf>
    <xf numFmtId="0" fontId="21" fillId="0" borderId="0" xfId="0" applyFont="1" applyAlignment="1">
      <alignment horizontal="left"/>
    </xf>
    <xf numFmtId="0" fontId="54" fillId="0" borderId="0" xfId="0" applyFont="1" applyFill="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12" xfId="0" applyFont="1" applyFill="1" applyBorder="1"/>
    <xf numFmtId="165" fontId="3" fillId="0" borderId="12" xfId="0" applyNumberFormat="1" applyFont="1" applyFill="1" applyBorder="1" applyAlignment="1">
      <alignment horizontal="center"/>
    </xf>
    <xf numFmtId="0" fontId="6" fillId="0" borderId="1" xfId="0" applyFont="1" applyFill="1" applyBorder="1" applyAlignment="1">
      <alignment horizontal="center" vertical="center"/>
    </xf>
    <xf numFmtId="0" fontId="10" fillId="0" borderId="10" xfId="0" applyFont="1" applyFill="1" applyBorder="1" applyAlignment="1">
      <alignment horizontal="center"/>
    </xf>
    <xf numFmtId="0" fontId="10" fillId="0" borderId="13" xfId="0" applyFont="1" applyFill="1" applyBorder="1" applyAlignment="1">
      <alignment horizontal="center"/>
    </xf>
    <xf numFmtId="0" fontId="12" fillId="0" borderId="0" xfId="0" applyFont="1" applyFill="1" applyBorder="1"/>
    <xf numFmtId="0" fontId="3" fillId="0" borderId="11" xfId="0" applyFont="1" applyFill="1" applyBorder="1" applyAlignment="1">
      <alignment horizontal="center"/>
    </xf>
    <xf numFmtId="165" fontId="3" fillId="0" borderId="12" xfId="0" applyNumberFormat="1" applyFont="1" applyFill="1" applyBorder="1"/>
    <xf numFmtId="0" fontId="10" fillId="0" borderId="31" xfId="0" applyFont="1" applyFill="1" applyBorder="1" applyAlignment="1">
      <alignment horizontal="center"/>
    </xf>
    <xf numFmtId="0" fontId="10" fillId="0" borderId="80" xfId="0" applyFont="1" applyFill="1" applyBorder="1" applyAlignment="1">
      <alignment horizontal="center"/>
    </xf>
    <xf numFmtId="0" fontId="10" fillId="0" borderId="81" xfId="0" applyFont="1" applyFill="1" applyBorder="1"/>
    <xf numFmtId="0" fontId="10" fillId="0" borderId="82" xfId="0" applyFont="1" applyFill="1" applyBorder="1"/>
    <xf numFmtId="0" fontId="10" fillId="0" borderId="83" xfId="0" applyFont="1" applyFill="1" applyBorder="1" applyAlignment="1">
      <alignment horizontal="center"/>
    </xf>
    <xf numFmtId="0" fontId="10" fillId="0" borderId="84" xfId="0" applyFont="1" applyFill="1" applyBorder="1" applyAlignment="1">
      <alignment horizontal="center"/>
    </xf>
    <xf numFmtId="165" fontId="3" fillId="0" borderId="32" xfId="0" applyNumberFormat="1" applyFont="1" applyFill="1" applyBorder="1" applyAlignment="1">
      <alignment horizontal="left"/>
    </xf>
    <xf numFmtId="165" fontId="3" fillId="0" borderId="17" xfId="0" applyNumberFormat="1" applyFont="1" applyFill="1" applyBorder="1" applyAlignment="1">
      <alignment horizontal="center"/>
    </xf>
    <xf numFmtId="165" fontId="3" fillId="0" borderId="33" xfId="0" applyNumberFormat="1" applyFont="1" applyFill="1" applyBorder="1" applyAlignment="1">
      <alignment horizontal="right"/>
    </xf>
    <xf numFmtId="165" fontId="3" fillId="0" borderId="33" xfId="0" applyNumberFormat="1" applyFont="1" applyFill="1" applyBorder="1" applyAlignment="1">
      <alignment horizontal="center"/>
    </xf>
    <xf numFmtId="0" fontId="6" fillId="0" borderId="6" xfId="0" applyFont="1" applyFill="1" applyBorder="1" applyAlignment="1">
      <alignment vertical="center"/>
    </xf>
    <xf numFmtId="0" fontId="6" fillId="0" borderId="1" xfId="0" applyFont="1" applyFill="1" applyBorder="1" applyAlignment="1">
      <alignment vertical="center"/>
    </xf>
    <xf numFmtId="0" fontId="55" fillId="0" borderId="0" xfId="0" applyFont="1" applyFill="1" applyBorder="1" applyAlignment="1"/>
    <xf numFmtId="165" fontId="3" fillId="0" borderId="17" xfId="0" applyNumberFormat="1" applyFont="1" applyFill="1" applyBorder="1"/>
    <xf numFmtId="0" fontId="3" fillId="0" borderId="17" xfId="0" applyFont="1" applyFill="1" applyBorder="1" applyAlignment="1"/>
    <xf numFmtId="165" fontId="3" fillId="0" borderId="34" xfId="0" applyNumberFormat="1" applyFont="1" applyFill="1" applyBorder="1" applyAlignment="1">
      <alignment horizontal="left"/>
    </xf>
    <xf numFmtId="0" fontId="15" fillId="0" borderId="0" xfId="0" applyFont="1" applyAlignment="1">
      <alignment horizontal="center"/>
    </xf>
    <xf numFmtId="0" fontId="8" fillId="0" borderId="34" xfId="0" applyFont="1" applyFill="1" applyBorder="1" applyAlignment="1"/>
    <xf numFmtId="0" fontId="56" fillId="0" borderId="35" xfId="0" applyFont="1" applyFill="1" applyBorder="1"/>
    <xf numFmtId="0" fontId="56" fillId="0" borderId="85" xfId="0" applyFont="1" applyFill="1" applyBorder="1"/>
    <xf numFmtId="0" fontId="56" fillId="0" borderId="35" xfId="0" applyFont="1" applyFill="1" applyBorder="1" applyAlignment="1">
      <alignment horizontal="center"/>
    </xf>
    <xf numFmtId="0" fontId="56" fillId="0" borderId="15" xfId="0" applyFont="1" applyFill="1" applyBorder="1"/>
    <xf numFmtId="0" fontId="56" fillId="0" borderId="86" xfId="0" applyFont="1" applyFill="1" applyBorder="1" applyAlignment="1">
      <alignment horizontal="center"/>
    </xf>
    <xf numFmtId="165" fontId="57" fillId="0" borderId="7" xfId="0" applyNumberFormat="1" applyFont="1" applyFill="1" applyBorder="1" applyAlignment="1">
      <alignment horizontal="center"/>
    </xf>
    <xf numFmtId="165" fontId="57" fillId="0" borderId="36" xfId="0" applyNumberFormat="1" applyFont="1" applyFill="1" applyBorder="1" applyAlignment="1">
      <alignment horizontal="center"/>
    </xf>
    <xf numFmtId="165" fontId="57" fillId="0" borderId="37" xfId="0" applyNumberFormat="1" applyFont="1" applyFill="1" applyBorder="1" applyAlignment="1">
      <alignment horizontal="center"/>
    </xf>
    <xf numFmtId="165" fontId="3" fillId="0" borderId="34" xfId="0" applyNumberFormat="1" applyFont="1" applyFill="1" applyBorder="1"/>
    <xf numFmtId="165" fontId="57" fillId="0" borderId="38" xfId="0" applyNumberFormat="1" applyFont="1" applyFill="1" applyBorder="1" applyAlignment="1">
      <alignment horizontal="center"/>
    </xf>
    <xf numFmtId="165" fontId="3" fillId="0" borderId="34" xfId="0" applyNumberFormat="1" applyFont="1" applyFill="1" applyBorder="1" applyAlignment="1">
      <alignment horizontal="right"/>
    </xf>
    <xf numFmtId="0" fontId="3" fillId="0" borderId="12" xfId="0" applyFont="1" applyFill="1" applyBorder="1" applyAlignment="1">
      <alignment horizontal="left"/>
    </xf>
    <xf numFmtId="0" fontId="12" fillId="0" borderId="15" xfId="0" applyFont="1" applyFill="1" applyBorder="1"/>
    <xf numFmtId="0" fontId="12" fillId="0" borderId="35" xfId="0" applyFont="1" applyFill="1" applyBorder="1" applyAlignment="1">
      <alignment horizontal="center"/>
    </xf>
    <xf numFmtId="0" fontId="0" fillId="0" borderId="17" xfId="0" applyFill="1" applyBorder="1"/>
    <xf numFmtId="165" fontId="8" fillId="0" borderId="12" xfId="0" applyNumberFormat="1" applyFont="1" applyFill="1" applyBorder="1" applyAlignment="1"/>
    <xf numFmtId="165" fontId="47" fillId="0" borderId="20" xfId="0" applyNumberFormat="1" applyFont="1" applyFill="1" applyBorder="1" applyAlignment="1"/>
    <xf numFmtId="165" fontId="4" fillId="0" borderId="12" xfId="0" applyNumberFormat="1" applyFont="1" applyFill="1" applyBorder="1"/>
    <xf numFmtId="165" fontId="58" fillId="0" borderId="19" xfId="0" applyNumberFormat="1" applyFont="1" applyFill="1" applyBorder="1" applyAlignment="1"/>
    <xf numFmtId="165" fontId="58" fillId="0" borderId="20" xfId="0" applyNumberFormat="1" applyFont="1" applyFill="1" applyBorder="1" applyAlignment="1"/>
    <xf numFmtId="0" fontId="0" fillId="0" borderId="11" xfId="0" applyFill="1" applyBorder="1"/>
    <xf numFmtId="0" fontId="3" fillId="0" borderId="28" xfId="0" applyFont="1" applyFill="1" applyBorder="1" applyAlignment="1">
      <alignment horizontal="center"/>
    </xf>
    <xf numFmtId="0" fontId="3" fillId="0" borderId="27" xfId="0" applyFont="1" applyFill="1" applyBorder="1" applyAlignment="1">
      <alignment horizontal="center"/>
    </xf>
    <xf numFmtId="0" fontId="3" fillId="0" borderId="29" xfId="0" applyFont="1" applyFill="1" applyBorder="1" applyAlignment="1">
      <alignment horizontal="center"/>
    </xf>
    <xf numFmtId="165" fontId="3" fillId="0" borderId="27" xfId="0" applyNumberFormat="1" applyFont="1" applyFill="1" applyBorder="1" applyAlignment="1">
      <alignment horizontal="center"/>
    </xf>
    <xf numFmtId="165" fontId="3" fillId="0" borderId="39" xfId="0" applyNumberFormat="1" applyFont="1" applyFill="1" applyBorder="1" applyAlignment="1">
      <alignment horizontal="center"/>
    </xf>
    <xf numFmtId="0" fontId="3" fillId="0" borderId="31" xfId="0" applyFont="1" applyFill="1" applyBorder="1" applyAlignment="1">
      <alignment horizontal="center"/>
    </xf>
    <xf numFmtId="0" fontId="56" fillId="0" borderId="86" xfId="0" applyFont="1" applyFill="1" applyBorder="1"/>
    <xf numFmtId="0" fontId="10" fillId="0" borderId="83" xfId="0" applyFont="1" applyFill="1" applyBorder="1"/>
    <xf numFmtId="165" fontId="57" fillId="0" borderId="19" xfId="0" applyNumberFormat="1" applyFont="1" applyFill="1" applyBorder="1" applyAlignment="1">
      <alignment horizontal="center"/>
    </xf>
    <xf numFmtId="0" fontId="10" fillId="0" borderId="84" xfId="0" applyFont="1" applyFill="1" applyBorder="1"/>
    <xf numFmtId="165" fontId="57" fillId="0" borderId="20" xfId="0" applyNumberFormat="1" applyFont="1" applyFill="1" applyBorder="1" applyAlignment="1">
      <alignment horizontal="center"/>
    </xf>
    <xf numFmtId="0" fontId="3" fillId="34" borderId="16" xfId="0" applyFont="1" applyFill="1" applyBorder="1"/>
    <xf numFmtId="165" fontId="3" fillId="34" borderId="40" xfId="0" applyNumberFormat="1" applyFont="1" applyFill="1" applyBorder="1" applyAlignment="1">
      <alignment horizontal="left"/>
    </xf>
    <xf numFmtId="165" fontId="3" fillId="34" borderId="32" xfId="0" applyNumberFormat="1" applyFont="1" applyFill="1" applyBorder="1"/>
    <xf numFmtId="165" fontId="3" fillId="34" borderId="33" xfId="0" applyNumberFormat="1" applyFont="1" applyFill="1" applyBorder="1" applyAlignment="1">
      <alignment horizontal="right"/>
    </xf>
    <xf numFmtId="0" fontId="3" fillId="34" borderId="16" xfId="0" applyFont="1" applyFill="1" applyBorder="1" applyAlignment="1">
      <alignment horizontal="left"/>
    </xf>
    <xf numFmtId="165" fontId="3" fillId="34" borderId="16" xfId="0" applyNumberFormat="1" applyFont="1" applyFill="1" applyBorder="1"/>
    <xf numFmtId="165" fontId="3" fillId="34" borderId="16" xfId="0" applyNumberFormat="1" applyFont="1" applyFill="1" applyBorder="1" applyAlignment="1">
      <alignment horizontal="center"/>
    </xf>
    <xf numFmtId="0" fontId="8" fillId="34" borderId="33" xfId="0" applyFont="1" applyFill="1" applyBorder="1" applyAlignment="1"/>
    <xf numFmtId="165" fontId="8" fillId="34" borderId="16" xfId="0" applyNumberFormat="1" applyFont="1" applyFill="1" applyBorder="1" applyAlignment="1"/>
    <xf numFmtId="0" fontId="3" fillId="36" borderId="18" xfId="0" applyFont="1" applyFill="1" applyBorder="1"/>
    <xf numFmtId="165" fontId="3" fillId="36" borderId="4" xfId="0" applyNumberFormat="1" applyFont="1" applyFill="1" applyBorder="1" applyAlignment="1">
      <alignment horizontal="left"/>
    </xf>
    <xf numFmtId="165" fontId="3" fillId="36" borderId="3" xfId="0" applyNumberFormat="1" applyFont="1" applyFill="1" applyBorder="1"/>
    <xf numFmtId="165" fontId="3" fillId="36" borderId="3" xfId="0" applyNumberFormat="1" applyFont="1" applyFill="1" applyBorder="1" applyAlignment="1">
      <alignment horizontal="right"/>
    </xf>
    <xf numFmtId="0" fontId="3" fillId="36" borderId="18" xfId="0" applyFont="1" applyFill="1" applyBorder="1" applyAlignment="1">
      <alignment horizontal="left"/>
    </xf>
    <xf numFmtId="165" fontId="3" fillId="36" borderId="18" xfId="0" applyNumberFormat="1" applyFont="1" applyFill="1" applyBorder="1"/>
    <xf numFmtId="165" fontId="3" fillId="36" borderId="18" xfId="0" applyNumberFormat="1" applyFont="1" applyFill="1" applyBorder="1" applyAlignment="1">
      <alignment horizontal="center"/>
    </xf>
    <xf numFmtId="0" fontId="8" fillId="36" borderId="3" xfId="0" applyFont="1" applyFill="1" applyBorder="1" applyAlignment="1"/>
    <xf numFmtId="165" fontId="8" fillId="36" borderId="18" xfId="0" applyNumberFormat="1" applyFont="1" applyFill="1" applyBorder="1" applyAlignment="1"/>
    <xf numFmtId="0" fontId="0" fillId="0" borderId="0" xfId="0" applyFont="1" applyFill="1" applyBorder="1" applyAlignment="1"/>
    <xf numFmtId="0" fontId="59" fillId="0" borderId="0" xfId="0" applyFont="1" applyFill="1" applyBorder="1" applyAlignment="1"/>
    <xf numFmtId="0" fontId="51" fillId="0" borderId="15" xfId="0" applyFont="1" applyFill="1" applyBorder="1"/>
    <xf numFmtId="165" fontId="3" fillId="36" borderId="3" xfId="0" applyNumberFormat="1" applyFont="1" applyFill="1" applyBorder="1" applyAlignment="1"/>
    <xf numFmtId="165" fontId="3" fillId="36" borderId="4" xfId="0" applyNumberFormat="1" applyFont="1" applyFill="1" applyBorder="1" applyAlignment="1"/>
    <xf numFmtId="0" fontId="3" fillId="37" borderId="18" xfId="0" applyFont="1" applyFill="1" applyBorder="1"/>
    <xf numFmtId="165" fontId="3" fillId="37" borderId="4" xfId="0" applyNumberFormat="1" applyFont="1" applyFill="1" applyBorder="1" applyAlignment="1">
      <alignment horizontal="left"/>
    </xf>
    <xf numFmtId="165" fontId="3" fillId="37" borderId="3" xfId="0" applyNumberFormat="1" applyFont="1" applyFill="1" applyBorder="1"/>
    <xf numFmtId="165" fontId="3" fillId="37" borderId="3" xfId="0" applyNumberFormat="1" applyFont="1" applyFill="1" applyBorder="1" applyAlignment="1">
      <alignment horizontal="right"/>
    </xf>
    <xf numFmtId="0" fontId="3" fillId="37" borderId="18" xfId="0" applyFont="1" applyFill="1" applyBorder="1" applyAlignment="1">
      <alignment horizontal="left"/>
    </xf>
    <xf numFmtId="165" fontId="3" fillId="37" borderId="18" xfId="0" applyNumberFormat="1" applyFont="1" applyFill="1" applyBorder="1"/>
    <xf numFmtId="165" fontId="3" fillId="37" borderId="18" xfId="0" applyNumberFormat="1" applyFont="1" applyFill="1" applyBorder="1" applyAlignment="1">
      <alignment horizontal="center"/>
    </xf>
    <xf numFmtId="0" fontId="8" fillId="37" borderId="3" xfId="0" applyFont="1" applyFill="1" applyBorder="1" applyAlignment="1"/>
    <xf numFmtId="165" fontId="8" fillId="37" borderId="18" xfId="0" applyNumberFormat="1" applyFont="1" applyFill="1" applyBorder="1" applyAlignment="1"/>
    <xf numFmtId="0" fontId="3" fillId="38" borderId="18" xfId="0" applyFont="1" applyFill="1" applyBorder="1"/>
    <xf numFmtId="165" fontId="3" fillId="38" borderId="3" xfId="0" applyNumberFormat="1" applyFont="1" applyFill="1" applyBorder="1"/>
    <xf numFmtId="165" fontId="3" fillId="38" borderId="3" xfId="0" applyNumberFormat="1" applyFont="1" applyFill="1" applyBorder="1" applyAlignment="1">
      <alignment horizontal="right"/>
    </xf>
    <xf numFmtId="0" fontId="3" fillId="38" borderId="18" xfId="0" applyFont="1" applyFill="1" applyBorder="1" applyAlignment="1">
      <alignment horizontal="left"/>
    </xf>
    <xf numFmtId="165" fontId="3" fillId="38" borderId="18" xfId="0" applyNumberFormat="1" applyFont="1" applyFill="1" applyBorder="1"/>
    <xf numFmtId="165" fontId="3" fillId="38" borderId="18" xfId="0" applyNumberFormat="1" applyFont="1" applyFill="1" applyBorder="1" applyAlignment="1">
      <alignment horizontal="center"/>
    </xf>
    <xf numFmtId="0" fontId="8" fillId="38" borderId="3" xfId="0" applyFont="1" applyFill="1" applyBorder="1" applyAlignment="1"/>
    <xf numFmtId="165" fontId="8" fillId="38" borderId="18" xfId="0" applyNumberFormat="1" applyFont="1" applyFill="1" applyBorder="1" applyAlignment="1"/>
    <xf numFmtId="0" fontId="3" fillId="39" borderId="18" xfId="0" applyFont="1" applyFill="1" applyBorder="1"/>
    <xf numFmtId="165" fontId="3" fillId="39" borderId="3" xfId="0" applyNumberFormat="1" applyFont="1" applyFill="1" applyBorder="1"/>
    <xf numFmtId="165" fontId="3" fillId="39" borderId="3" xfId="0" applyNumberFormat="1" applyFont="1" applyFill="1" applyBorder="1" applyAlignment="1">
      <alignment horizontal="right"/>
    </xf>
    <xf numFmtId="0" fontId="3" fillId="39" borderId="18" xfId="0" applyFont="1" applyFill="1" applyBorder="1" applyAlignment="1">
      <alignment horizontal="left"/>
    </xf>
    <xf numFmtId="165" fontId="3" fillId="39" borderId="18" xfId="0" applyNumberFormat="1" applyFont="1" applyFill="1" applyBorder="1"/>
    <xf numFmtId="165" fontId="3" fillId="39" borderId="18" xfId="0" applyNumberFormat="1" applyFont="1" applyFill="1" applyBorder="1" applyAlignment="1">
      <alignment horizontal="center"/>
    </xf>
    <xf numFmtId="0" fontId="8" fillId="39" borderId="3" xfId="0" applyFont="1" applyFill="1" applyBorder="1" applyAlignment="1"/>
    <xf numFmtId="165" fontId="8" fillId="39" borderId="18" xfId="0" applyNumberFormat="1" applyFont="1" applyFill="1" applyBorder="1" applyAlignment="1"/>
    <xf numFmtId="165" fontId="0" fillId="0" borderId="1" xfId="0" applyNumberFormat="1" applyFill="1" applyBorder="1" applyAlignment="1">
      <alignment horizontal="left"/>
    </xf>
    <xf numFmtId="165" fontId="0" fillId="0" borderId="0" xfId="0" applyNumberFormat="1" applyFill="1" applyBorder="1" applyAlignment="1">
      <alignment horizontal="left"/>
    </xf>
    <xf numFmtId="0" fontId="3" fillId="0" borderId="39" xfId="0" applyFont="1" applyFill="1" applyBorder="1" applyAlignment="1">
      <alignment horizontal="center"/>
    </xf>
    <xf numFmtId="0" fontId="3" fillId="34" borderId="40" xfId="0" applyFont="1" applyFill="1" applyBorder="1" applyAlignment="1"/>
    <xf numFmtId="0" fontId="3" fillId="0" borderId="41" xfId="0" applyFont="1" applyFill="1" applyBorder="1" applyAlignment="1"/>
    <xf numFmtId="165" fontId="47" fillId="0" borderId="36" xfId="0" applyNumberFormat="1" applyFont="1" applyFill="1" applyBorder="1" applyAlignment="1">
      <alignment horizontal="center"/>
    </xf>
    <xf numFmtId="165" fontId="3" fillId="34" borderId="33" xfId="0" applyNumberFormat="1" applyFont="1" applyFill="1" applyBorder="1" applyAlignment="1"/>
    <xf numFmtId="165" fontId="3" fillId="37" borderId="3" xfId="0" applyNumberFormat="1" applyFont="1" applyFill="1" applyBorder="1" applyAlignment="1"/>
    <xf numFmtId="165" fontId="3" fillId="37" borderId="4" xfId="0" applyNumberFormat="1" applyFont="1" applyFill="1" applyBorder="1" applyAlignment="1"/>
    <xf numFmtId="165" fontId="3" fillId="39" borderId="3" xfId="0" applyNumberFormat="1" applyFont="1" applyFill="1" applyBorder="1" applyAlignment="1"/>
    <xf numFmtId="165" fontId="3" fillId="39" borderId="4" xfId="0" applyNumberFormat="1" applyFont="1" applyFill="1" applyBorder="1" applyAlignment="1"/>
    <xf numFmtId="165" fontId="3" fillId="38" borderId="3" xfId="0" applyNumberFormat="1" applyFont="1" applyFill="1" applyBorder="1" applyAlignment="1"/>
    <xf numFmtId="165" fontId="3" fillId="38" borderId="4" xfId="0" applyNumberFormat="1" applyFont="1" applyFill="1" applyBorder="1" applyAlignment="1"/>
    <xf numFmtId="165" fontId="3" fillId="0" borderId="34" xfId="0" applyNumberFormat="1" applyFont="1" applyFill="1" applyBorder="1" applyAlignment="1"/>
    <xf numFmtId="165" fontId="3" fillId="0" borderId="30" xfId="0" applyNumberFormat="1" applyFont="1" applyFill="1" applyBorder="1" applyAlignment="1"/>
    <xf numFmtId="165" fontId="3" fillId="34" borderId="40" xfId="0" applyNumberFormat="1" applyFont="1" applyFill="1" applyBorder="1" applyAlignment="1"/>
    <xf numFmtId="0" fontId="0" fillId="0" borderId="30" xfId="0" applyFill="1" applyBorder="1" applyAlignment="1"/>
    <xf numFmtId="165" fontId="3" fillId="0" borderId="42" xfId="0" applyNumberFormat="1" applyFont="1" applyFill="1" applyBorder="1" applyAlignment="1"/>
    <xf numFmtId="165" fontId="47" fillId="0" borderId="38" xfId="0" applyNumberFormat="1" applyFont="1" applyFill="1" applyBorder="1" applyAlignment="1">
      <alignment horizontal="center"/>
    </xf>
    <xf numFmtId="165" fontId="3" fillId="0" borderId="28" xfId="0" applyNumberFormat="1" applyFont="1" applyFill="1" applyBorder="1" applyAlignment="1">
      <alignment horizontal="right"/>
    </xf>
    <xf numFmtId="165" fontId="47" fillId="0" borderId="30" xfId="0" applyNumberFormat="1" applyFont="1" applyFill="1" applyBorder="1" applyAlignment="1"/>
    <xf numFmtId="165" fontId="3" fillId="34" borderId="43" xfId="0" applyNumberFormat="1" applyFont="1" applyFill="1" applyBorder="1" applyAlignment="1"/>
    <xf numFmtId="165" fontId="3" fillId="0" borderId="44" xfId="0" applyNumberFormat="1" applyFont="1" applyFill="1" applyBorder="1" applyAlignment="1"/>
    <xf numFmtId="165" fontId="3" fillId="0" borderId="45" xfId="0" applyNumberFormat="1" applyFont="1" applyFill="1" applyBorder="1" applyAlignment="1"/>
    <xf numFmtId="165" fontId="3" fillId="34" borderId="1" xfId="0" applyNumberFormat="1" applyFont="1" applyFill="1" applyBorder="1" applyAlignment="1">
      <alignment horizontal="right"/>
    </xf>
    <xf numFmtId="165" fontId="3" fillId="0" borderId="46" xfId="0" applyNumberFormat="1" applyFont="1" applyFill="1" applyBorder="1" applyAlignment="1"/>
    <xf numFmtId="165" fontId="47" fillId="0" borderId="47" xfId="0" applyNumberFormat="1" applyFont="1" applyFill="1" applyBorder="1" applyAlignment="1">
      <alignment horizontal="center"/>
    </xf>
    <xf numFmtId="0" fontId="3" fillId="37" borderId="4" xfId="0" applyFont="1" applyFill="1" applyBorder="1" applyAlignment="1"/>
    <xf numFmtId="0" fontId="3" fillId="36" borderId="4" xfId="0" applyFont="1" applyFill="1" applyBorder="1" applyAlignment="1"/>
    <xf numFmtId="0" fontId="3" fillId="39" borderId="4" xfId="0" applyFont="1" applyFill="1" applyBorder="1" applyAlignment="1"/>
    <xf numFmtId="0" fontId="3" fillId="38" borderId="4" xfId="0" applyFont="1" applyFill="1" applyBorder="1" applyAlignment="1"/>
    <xf numFmtId="0" fontId="3" fillId="0" borderId="30" xfId="0" applyFont="1" applyFill="1" applyBorder="1" applyAlignment="1"/>
    <xf numFmtId="165" fontId="8" fillId="34" borderId="33" xfId="0" applyNumberFormat="1" applyFont="1" applyFill="1" applyBorder="1" applyAlignment="1"/>
    <xf numFmtId="165" fontId="8" fillId="36" borderId="3" xfId="0" applyNumberFormat="1" applyFont="1" applyFill="1" applyBorder="1" applyAlignment="1"/>
    <xf numFmtId="165" fontId="8" fillId="39" borderId="3" xfId="0" applyNumberFormat="1" applyFont="1" applyFill="1" applyBorder="1" applyAlignment="1"/>
    <xf numFmtId="165" fontId="8" fillId="38" borderId="3" xfId="0" applyNumberFormat="1" applyFont="1" applyFill="1" applyBorder="1" applyAlignment="1"/>
    <xf numFmtId="165" fontId="8" fillId="0" borderId="34" xfId="0" applyNumberFormat="1" applyFont="1" applyFill="1" applyBorder="1" applyAlignment="1"/>
    <xf numFmtId="0" fontId="60" fillId="0" borderId="87" xfId="0" applyFont="1" applyFill="1" applyBorder="1" applyAlignment="1">
      <alignment vertical="center"/>
    </xf>
    <xf numFmtId="0" fontId="60" fillId="0" borderId="0" xfId="0" applyFont="1" applyFill="1" applyBorder="1" applyAlignment="1">
      <alignment vertical="center"/>
    </xf>
    <xf numFmtId="0" fontId="8" fillId="0" borderId="30" xfId="0" applyFont="1" applyFill="1" applyBorder="1" applyAlignment="1"/>
    <xf numFmtId="165" fontId="8" fillId="37" borderId="3" xfId="0" applyNumberFormat="1" applyFont="1" applyFill="1" applyBorder="1" applyAlignment="1"/>
    <xf numFmtId="0" fontId="55" fillId="40" borderId="18" xfId="0" applyFont="1" applyFill="1" applyBorder="1"/>
    <xf numFmtId="165" fontId="55" fillId="40" borderId="4" xfId="0" applyNumberFormat="1" applyFont="1" applyFill="1" applyBorder="1" applyAlignment="1">
      <alignment horizontal="left"/>
    </xf>
    <xf numFmtId="165" fontId="55" fillId="40" borderId="3" xfId="0" applyNumberFormat="1" applyFont="1" applyFill="1" applyBorder="1"/>
    <xf numFmtId="165" fontId="55" fillId="40" borderId="3" xfId="0" applyNumberFormat="1" applyFont="1" applyFill="1" applyBorder="1" applyAlignment="1">
      <alignment horizontal="right"/>
    </xf>
    <xf numFmtId="0" fontId="55" fillId="40" borderId="18" xfId="0" applyFont="1" applyFill="1" applyBorder="1" applyAlignment="1">
      <alignment horizontal="left"/>
    </xf>
    <xf numFmtId="165" fontId="55" fillId="40" borderId="18" xfId="0" applyNumberFormat="1" applyFont="1" applyFill="1" applyBorder="1"/>
    <xf numFmtId="165" fontId="55" fillId="40" borderId="18" xfId="0" applyNumberFormat="1" applyFont="1" applyFill="1" applyBorder="1" applyAlignment="1">
      <alignment horizontal="center"/>
    </xf>
    <xf numFmtId="165" fontId="55" fillId="40" borderId="3" xfId="0" applyNumberFormat="1" applyFont="1" applyFill="1" applyBorder="1" applyAlignment="1"/>
    <xf numFmtId="165" fontId="55" fillId="40" borderId="4" xfId="0" applyNumberFormat="1" applyFont="1" applyFill="1" applyBorder="1" applyAlignment="1"/>
    <xf numFmtId="0" fontId="61" fillId="40" borderId="3" xfId="0" applyFont="1" applyFill="1" applyBorder="1" applyAlignment="1"/>
    <xf numFmtId="165" fontId="61" fillId="40" borderId="18" xfId="0" applyNumberFormat="1" applyFont="1" applyFill="1" applyBorder="1" applyAlignment="1"/>
    <xf numFmtId="165" fontId="61" fillId="40" borderId="3" xfId="0" applyNumberFormat="1" applyFont="1" applyFill="1" applyBorder="1" applyAlignment="1"/>
    <xf numFmtId="0" fontId="55" fillId="40" borderId="4" xfId="0" applyFont="1" applyFill="1" applyBorder="1" applyAlignment="1"/>
    <xf numFmtId="0" fontId="24" fillId="0" borderId="0" xfId="0" applyFont="1" applyAlignment="1"/>
    <xf numFmtId="0" fontId="28" fillId="0" borderId="0" xfId="0" applyFont="1" applyAlignment="1"/>
    <xf numFmtId="0" fontId="3" fillId="0" borderId="0" xfId="0" applyFont="1"/>
    <xf numFmtId="0" fontId="54" fillId="0" borderId="0" xfId="0" applyFont="1" applyFill="1" applyBorder="1" applyAlignment="1">
      <alignment horizontal="center"/>
    </xf>
    <xf numFmtId="0" fontId="0" fillId="0" borderId="0" xfId="0" applyAlignment="1">
      <alignment vertical="center"/>
    </xf>
    <xf numFmtId="0" fontId="63" fillId="36" borderId="0" xfId="0" applyFont="1" applyFill="1" applyAlignment="1">
      <alignment horizontal="center" vertical="center"/>
    </xf>
    <xf numFmtId="0" fontId="55" fillId="42" borderId="18" xfId="0" applyFont="1" applyFill="1" applyBorder="1"/>
    <xf numFmtId="165" fontId="55" fillId="42" borderId="4" xfId="0" applyNumberFormat="1" applyFont="1" applyFill="1" applyBorder="1" applyAlignment="1">
      <alignment horizontal="left"/>
    </xf>
    <xf numFmtId="165" fontId="55" fillId="42" borderId="3" xfId="0" applyNumberFormat="1" applyFont="1" applyFill="1" applyBorder="1"/>
    <xf numFmtId="165" fontId="55" fillId="42" borderId="3" xfId="0" applyNumberFormat="1" applyFont="1" applyFill="1" applyBorder="1" applyAlignment="1">
      <alignment horizontal="right"/>
    </xf>
    <xf numFmtId="0" fontId="55" fillId="42" borderId="18" xfId="0" applyFont="1" applyFill="1" applyBorder="1" applyAlignment="1">
      <alignment horizontal="left"/>
    </xf>
    <xf numFmtId="165" fontId="55" fillId="42" borderId="18" xfId="0" applyNumberFormat="1" applyFont="1" applyFill="1" applyBorder="1"/>
    <xf numFmtId="165" fontId="55" fillId="42" borderId="18" xfId="0" applyNumberFormat="1" applyFont="1" applyFill="1" applyBorder="1" applyAlignment="1">
      <alignment horizontal="center"/>
    </xf>
    <xf numFmtId="165" fontId="55" fillId="42" borderId="3" xfId="0" applyNumberFormat="1" applyFont="1" applyFill="1" applyBorder="1" applyAlignment="1"/>
    <xf numFmtId="165" fontId="55" fillId="42" borderId="4" xfId="0" applyNumberFormat="1" applyFont="1" applyFill="1" applyBorder="1" applyAlignment="1"/>
    <xf numFmtId="0" fontId="61" fillId="42" borderId="3" xfId="0" applyFont="1" applyFill="1" applyBorder="1" applyAlignment="1"/>
    <xf numFmtId="165" fontId="61" fillId="42" borderId="18" xfId="0" applyNumberFormat="1" applyFont="1" applyFill="1" applyBorder="1" applyAlignment="1"/>
    <xf numFmtId="165" fontId="61" fillId="42" borderId="3" xfId="0" applyNumberFormat="1" applyFont="1" applyFill="1" applyBorder="1" applyAlignment="1"/>
    <xf numFmtId="0" fontId="55" fillId="42" borderId="4" xfId="0" applyFont="1" applyFill="1" applyBorder="1" applyAlignment="1"/>
    <xf numFmtId="0" fontId="61" fillId="43" borderId="3" xfId="0" applyFont="1" applyFill="1" applyBorder="1" applyAlignment="1"/>
    <xf numFmtId="165" fontId="61" fillId="43" borderId="18" xfId="0" applyNumberFormat="1" applyFont="1" applyFill="1" applyBorder="1" applyAlignment="1"/>
    <xf numFmtId="165" fontId="61" fillId="43" borderId="3" xfId="0" applyNumberFormat="1" applyFont="1" applyFill="1" applyBorder="1" applyAlignment="1"/>
    <xf numFmtId="0" fontId="55" fillId="43" borderId="4" xfId="0" applyFont="1" applyFill="1" applyBorder="1" applyAlignment="1"/>
    <xf numFmtId="165" fontId="55" fillId="43" borderId="18" xfId="0" applyNumberFormat="1" applyFont="1" applyFill="1" applyBorder="1"/>
    <xf numFmtId="0" fontId="55" fillId="43" borderId="18" xfId="0" applyFont="1" applyFill="1" applyBorder="1"/>
    <xf numFmtId="165" fontId="55" fillId="43" borderId="3" xfId="0" applyNumberFormat="1" applyFont="1" applyFill="1" applyBorder="1"/>
    <xf numFmtId="165" fontId="55" fillId="43" borderId="3" xfId="0" applyNumberFormat="1" applyFont="1" applyFill="1" applyBorder="1" applyAlignment="1">
      <alignment horizontal="right"/>
    </xf>
    <xf numFmtId="0" fontId="55" fillId="43" borderId="18" xfId="0" applyFont="1" applyFill="1" applyBorder="1" applyAlignment="1">
      <alignment horizontal="left"/>
    </xf>
    <xf numFmtId="165" fontId="55" fillId="43" borderId="18" xfId="0" applyNumberFormat="1" applyFont="1" applyFill="1" applyBorder="1" applyAlignment="1">
      <alignment horizontal="center"/>
    </xf>
    <xf numFmtId="165" fontId="55" fillId="43" borderId="3" xfId="0" applyNumberFormat="1" applyFont="1" applyFill="1" applyBorder="1" applyAlignment="1"/>
    <xf numFmtId="165" fontId="55" fillId="43" borderId="4" xfId="0" applyNumberFormat="1" applyFont="1" applyFill="1" applyBorder="1" applyAlignment="1"/>
    <xf numFmtId="0" fontId="55" fillId="44" borderId="18" xfId="0" applyFont="1" applyFill="1" applyBorder="1"/>
    <xf numFmtId="165" fontId="55" fillId="44" borderId="3" xfId="0" applyNumberFormat="1" applyFont="1" applyFill="1" applyBorder="1"/>
    <xf numFmtId="165" fontId="55" fillId="44" borderId="3" xfId="0" applyNumberFormat="1" applyFont="1" applyFill="1" applyBorder="1" applyAlignment="1">
      <alignment horizontal="right"/>
    </xf>
    <xf numFmtId="0" fontId="55" fillId="44" borderId="18" xfId="0" applyFont="1" applyFill="1" applyBorder="1" applyAlignment="1">
      <alignment horizontal="left"/>
    </xf>
    <xf numFmtId="165" fontId="55" fillId="44" borderId="18" xfId="0" applyNumberFormat="1" applyFont="1" applyFill="1" applyBorder="1"/>
    <xf numFmtId="165" fontId="55" fillId="44" borderId="18" xfId="0" applyNumberFormat="1" applyFont="1" applyFill="1" applyBorder="1" applyAlignment="1">
      <alignment horizontal="center"/>
    </xf>
    <xf numFmtId="165" fontId="55" fillId="44" borderId="3" xfId="0" applyNumberFormat="1" applyFont="1" applyFill="1" applyBorder="1" applyAlignment="1"/>
    <xf numFmtId="165" fontId="55" fillId="44" borderId="4" xfId="0" applyNumberFormat="1" applyFont="1" applyFill="1" applyBorder="1" applyAlignment="1"/>
    <xf numFmtId="0" fontId="61" fillId="44" borderId="3" xfId="0" applyFont="1" applyFill="1" applyBorder="1" applyAlignment="1"/>
    <xf numFmtId="165" fontId="61" fillId="44" borderId="18" xfId="0" applyNumberFormat="1" applyFont="1" applyFill="1" applyBorder="1" applyAlignment="1"/>
    <xf numFmtId="165" fontId="61" fillId="44" borderId="3" xfId="0" applyNumberFormat="1" applyFont="1" applyFill="1" applyBorder="1" applyAlignment="1"/>
    <xf numFmtId="0" fontId="55" fillId="44" borderId="4" xfId="0" applyFont="1" applyFill="1" applyBorder="1" applyAlignment="1"/>
    <xf numFmtId="0" fontId="8" fillId="34" borderId="6" xfId="0" applyFont="1" applyFill="1" applyBorder="1" applyAlignment="1"/>
    <xf numFmtId="0" fontId="8" fillId="34" borderId="43" xfId="0" applyFont="1" applyFill="1" applyBorder="1" applyAlignment="1"/>
    <xf numFmtId="165" fontId="8" fillId="34" borderId="49" xfId="0" applyNumberFormat="1" applyFont="1" applyFill="1" applyBorder="1" applyAlignment="1"/>
    <xf numFmtId="0" fontId="0" fillId="0" borderId="50" xfId="0" applyFill="1" applyBorder="1" applyAlignment="1"/>
    <xf numFmtId="0" fontId="12" fillId="0" borderId="51" xfId="0" applyFont="1" applyFill="1" applyBorder="1"/>
    <xf numFmtId="0" fontId="8" fillId="34" borderId="49" xfId="0" applyFont="1" applyFill="1" applyBorder="1" applyAlignment="1">
      <alignment horizontal="left"/>
    </xf>
    <xf numFmtId="165" fontId="3" fillId="34" borderId="49" xfId="0" applyNumberFormat="1" applyFont="1" applyFill="1" applyBorder="1"/>
    <xf numFmtId="0" fontId="8" fillId="0" borderId="50" xfId="0" applyFont="1" applyFill="1" applyBorder="1" applyAlignment="1"/>
    <xf numFmtId="0" fontId="12" fillId="0" borderId="6" xfId="0" applyFont="1" applyFill="1" applyBorder="1"/>
    <xf numFmtId="0" fontId="8" fillId="34" borderId="49" xfId="0" applyFont="1" applyFill="1" applyBorder="1"/>
    <xf numFmtId="165" fontId="3" fillId="34" borderId="52" xfId="0" applyNumberFormat="1" applyFont="1" applyFill="1" applyBorder="1" applyAlignment="1">
      <alignment horizontal="left"/>
    </xf>
    <xf numFmtId="0" fontId="22" fillId="0" borderId="51" xfId="0" applyFont="1" applyFill="1" applyBorder="1" applyAlignment="1">
      <alignment horizontal="center"/>
    </xf>
    <xf numFmtId="0" fontId="0" fillId="34" borderId="52" xfId="0" applyFill="1" applyBorder="1" applyAlignment="1"/>
    <xf numFmtId="0" fontId="0" fillId="34" borderId="43" xfId="0" applyFill="1" applyBorder="1" applyAlignment="1"/>
    <xf numFmtId="165" fontId="4" fillId="34" borderId="49" xfId="0" applyNumberFormat="1" applyFont="1" applyFill="1" applyBorder="1"/>
    <xf numFmtId="0" fontId="0" fillId="0" borderId="50" xfId="0" applyFill="1" applyBorder="1"/>
    <xf numFmtId="0" fontId="61" fillId="42" borderId="88" xfId="0" applyFont="1" applyFill="1" applyBorder="1" applyAlignment="1"/>
    <xf numFmtId="0" fontId="61" fillId="42" borderId="89" xfId="0" applyFont="1" applyFill="1" applyBorder="1" applyAlignment="1"/>
    <xf numFmtId="165" fontId="61" fillId="42" borderId="90" xfId="0" applyNumberFormat="1" applyFont="1" applyFill="1" applyBorder="1" applyAlignment="1"/>
    <xf numFmtId="165" fontId="47" fillId="0" borderId="91" xfId="0" applyNumberFormat="1" applyFont="1" applyFill="1" applyBorder="1" applyAlignment="1"/>
    <xf numFmtId="0" fontId="10" fillId="0" borderId="92" xfId="0" applyFont="1" applyFill="1" applyBorder="1"/>
    <xf numFmtId="0" fontId="61" fillId="42" borderId="90" xfId="0" applyFont="1" applyFill="1" applyBorder="1" applyAlignment="1"/>
    <xf numFmtId="165" fontId="55" fillId="42" borderId="90" xfId="0" applyNumberFormat="1" applyFont="1" applyFill="1" applyBorder="1"/>
    <xf numFmtId="0" fontId="10" fillId="0" borderId="88" xfId="0" applyFont="1" applyFill="1" applyBorder="1"/>
    <xf numFmtId="0" fontId="61" fillId="42" borderId="90" xfId="0" applyFont="1" applyFill="1" applyBorder="1"/>
    <xf numFmtId="165" fontId="55" fillId="42" borderId="93" xfId="0" applyNumberFormat="1" applyFont="1" applyFill="1" applyBorder="1" applyAlignment="1">
      <alignment horizontal="left"/>
    </xf>
    <xf numFmtId="165" fontId="52" fillId="42" borderId="89" xfId="0" applyNumberFormat="1" applyFont="1" applyFill="1" applyBorder="1" applyAlignment="1"/>
    <xf numFmtId="165" fontId="55" fillId="42" borderId="94" xfId="0" applyNumberFormat="1" applyFont="1" applyFill="1" applyBorder="1" applyAlignment="1"/>
    <xf numFmtId="165" fontId="55" fillId="42" borderId="89" xfId="0" applyNumberFormat="1" applyFont="1" applyFill="1" applyBorder="1" applyAlignment="1"/>
    <xf numFmtId="165" fontId="47" fillId="0" borderId="95" xfId="0" applyNumberFormat="1" applyFont="1" applyFill="1" applyBorder="1" applyAlignment="1">
      <alignment horizontal="center"/>
    </xf>
    <xf numFmtId="0" fontId="3" fillId="0" borderId="92" xfId="0" applyFont="1" applyFill="1" applyBorder="1" applyAlignment="1">
      <alignment horizontal="center"/>
    </xf>
    <xf numFmtId="0" fontId="55" fillId="42" borderId="93" xfId="0" applyFont="1" applyFill="1" applyBorder="1" applyAlignment="1"/>
    <xf numFmtId="0" fontId="55" fillId="42" borderId="89" xfId="0" applyFont="1" applyFill="1" applyBorder="1" applyAlignment="1"/>
    <xf numFmtId="165" fontId="52" fillId="42" borderId="90" xfId="0" applyNumberFormat="1" applyFont="1" applyFill="1" applyBorder="1"/>
    <xf numFmtId="0" fontId="61" fillId="40" borderId="96" xfId="0" applyFont="1" applyFill="1" applyBorder="1" applyAlignment="1"/>
    <xf numFmtId="0" fontId="61" fillId="40" borderId="97" xfId="0" applyFont="1" applyFill="1" applyBorder="1" applyAlignment="1"/>
    <xf numFmtId="165" fontId="61" fillId="40" borderId="98" xfId="0" applyNumberFormat="1" applyFont="1" applyFill="1" applyBorder="1" applyAlignment="1"/>
    <xf numFmtId="165" fontId="47" fillId="0" borderId="99" xfId="0" applyNumberFormat="1" applyFont="1" applyFill="1" applyBorder="1" applyAlignment="1"/>
    <xf numFmtId="0" fontId="10" fillId="0" borderId="100" xfId="0" applyFont="1" applyFill="1" applyBorder="1"/>
    <xf numFmtId="0" fontId="61" fillId="40" borderId="98" xfId="0" applyFont="1" applyFill="1" applyBorder="1" applyAlignment="1"/>
    <xf numFmtId="165" fontId="55" fillId="40" borderId="98" xfId="0" applyNumberFormat="1" applyFont="1" applyFill="1" applyBorder="1"/>
    <xf numFmtId="0" fontId="10" fillId="0" borderId="96" xfId="0" applyFont="1" applyFill="1" applyBorder="1"/>
    <xf numFmtId="0" fontId="61" fillId="40" borderId="98" xfId="0" applyFont="1" applyFill="1" applyBorder="1"/>
    <xf numFmtId="165" fontId="55" fillId="40" borderId="101" xfId="0" applyNumberFormat="1" applyFont="1" applyFill="1" applyBorder="1" applyAlignment="1">
      <alignment horizontal="left"/>
    </xf>
    <xf numFmtId="165" fontId="52" fillId="40" borderId="97" xfId="0" applyNumberFormat="1" applyFont="1" applyFill="1" applyBorder="1" applyAlignment="1"/>
    <xf numFmtId="165" fontId="55" fillId="40" borderId="102" xfId="0" applyNumberFormat="1" applyFont="1" applyFill="1" applyBorder="1" applyAlignment="1"/>
    <xf numFmtId="165" fontId="55" fillId="40" borderId="97" xfId="0" applyNumberFormat="1" applyFont="1" applyFill="1" applyBorder="1" applyAlignment="1"/>
    <xf numFmtId="165" fontId="47" fillId="0" borderId="103" xfId="0" applyNumberFormat="1" applyFont="1" applyFill="1" applyBorder="1" applyAlignment="1">
      <alignment horizontal="center"/>
    </xf>
    <xf numFmtId="0" fontId="3" fillId="0" borderId="100" xfId="0" applyFont="1" applyFill="1" applyBorder="1" applyAlignment="1">
      <alignment horizontal="center"/>
    </xf>
    <xf numFmtId="0" fontId="55" fillId="40" borderId="101" xfId="0" applyFont="1" applyFill="1" applyBorder="1" applyAlignment="1"/>
    <xf numFmtId="0" fontId="55" fillId="40" borderId="97" xfId="0" applyFont="1" applyFill="1" applyBorder="1" applyAlignment="1"/>
    <xf numFmtId="165" fontId="52" fillId="40" borderId="98" xfId="0" applyNumberFormat="1" applyFont="1" applyFill="1" applyBorder="1"/>
    <xf numFmtId="0" fontId="8" fillId="37" borderId="96" xfId="0" applyFont="1" applyFill="1" applyBorder="1" applyAlignment="1"/>
    <xf numFmtId="0" fontId="8" fillId="37" borderId="97" xfId="0" applyFont="1" applyFill="1" applyBorder="1" applyAlignment="1"/>
    <xf numFmtId="165" fontId="8" fillId="37" borderId="98" xfId="0" applyNumberFormat="1" applyFont="1" applyFill="1" applyBorder="1" applyAlignment="1"/>
    <xf numFmtId="0" fontId="8" fillId="37" borderId="98" xfId="0" applyFont="1" applyFill="1" applyBorder="1" applyAlignment="1"/>
    <xf numFmtId="165" fontId="3" fillId="37" borderId="98" xfId="0" applyNumberFormat="1" applyFont="1" applyFill="1" applyBorder="1"/>
    <xf numFmtId="0" fontId="8" fillId="37" borderId="98" xfId="0" applyFont="1" applyFill="1" applyBorder="1"/>
    <xf numFmtId="165" fontId="3" fillId="37" borderId="101" xfId="0" applyNumberFormat="1" applyFont="1" applyFill="1" applyBorder="1" applyAlignment="1">
      <alignment horizontal="left"/>
    </xf>
    <xf numFmtId="165" fontId="47" fillId="37" borderId="97" xfId="0" applyNumberFormat="1" applyFont="1" applyFill="1" applyBorder="1" applyAlignment="1"/>
    <xf numFmtId="0" fontId="0" fillId="37" borderId="101" xfId="0" applyFill="1" applyBorder="1" applyAlignment="1"/>
    <xf numFmtId="0" fontId="0" fillId="37" borderId="97" xfId="0" applyFill="1" applyBorder="1" applyAlignment="1"/>
    <xf numFmtId="165" fontId="4" fillId="37" borderId="98" xfId="0" applyNumberFormat="1" applyFont="1" applyFill="1" applyBorder="1"/>
    <xf numFmtId="0" fontId="8" fillId="36" borderId="96" xfId="0" applyFont="1" applyFill="1" applyBorder="1" applyAlignment="1"/>
    <xf numFmtId="0" fontId="8" fillId="36" borderId="97" xfId="0" applyFont="1" applyFill="1" applyBorder="1" applyAlignment="1"/>
    <xf numFmtId="165" fontId="8" fillId="36" borderId="98" xfId="0" applyNumberFormat="1" applyFont="1" applyFill="1" applyBorder="1" applyAlignment="1"/>
    <xf numFmtId="0" fontId="8" fillId="36" borderId="98" xfId="0" applyFont="1" applyFill="1" applyBorder="1" applyAlignment="1"/>
    <xf numFmtId="165" fontId="3" fillId="36" borderId="98" xfId="0" applyNumberFormat="1" applyFont="1" applyFill="1" applyBorder="1"/>
    <xf numFmtId="0" fontId="8" fillId="36" borderId="98" xfId="0" applyFont="1" applyFill="1" applyBorder="1"/>
    <xf numFmtId="165" fontId="3" fillId="36" borderId="101" xfId="0" applyNumberFormat="1" applyFont="1" applyFill="1" applyBorder="1" applyAlignment="1">
      <alignment horizontal="left"/>
    </xf>
    <xf numFmtId="165" fontId="47" fillId="36" borderId="97" xfId="0" applyNumberFormat="1" applyFont="1" applyFill="1" applyBorder="1" applyAlignment="1"/>
    <xf numFmtId="165" fontId="3" fillId="36" borderId="102" xfId="0" applyNumberFormat="1" applyFont="1" applyFill="1" applyBorder="1" applyAlignment="1"/>
    <xf numFmtId="165" fontId="3" fillId="36" borderId="97" xfId="0" applyNumberFormat="1" applyFont="1" applyFill="1" applyBorder="1" applyAlignment="1"/>
    <xf numFmtId="0" fontId="0" fillId="36" borderId="101" xfId="0" applyFill="1" applyBorder="1" applyAlignment="1"/>
    <xf numFmtId="0" fontId="0" fillId="36" borderId="97" xfId="0" applyFill="1" applyBorder="1" applyAlignment="1"/>
    <xf numFmtId="165" fontId="4" fillId="36" borderId="98" xfId="0" applyNumberFormat="1" applyFont="1" applyFill="1" applyBorder="1"/>
    <xf numFmtId="0" fontId="61" fillId="43" borderId="96" xfId="0" applyFont="1" applyFill="1" applyBorder="1" applyAlignment="1"/>
    <xf numFmtId="0" fontId="61" fillId="43" borderId="97" xfId="0" applyFont="1" applyFill="1" applyBorder="1" applyAlignment="1"/>
    <xf numFmtId="165" fontId="61" fillId="43" borderId="98" xfId="0" applyNumberFormat="1" applyFont="1" applyFill="1" applyBorder="1" applyAlignment="1"/>
    <xf numFmtId="0" fontId="61" fillId="43" borderId="98" xfId="0" applyFont="1" applyFill="1" applyBorder="1" applyAlignment="1"/>
    <xf numFmtId="165" fontId="55" fillId="43" borderId="98" xfId="0" applyNumberFormat="1" applyFont="1" applyFill="1" applyBorder="1"/>
    <xf numFmtId="0" fontId="61" fillId="43" borderId="98" xfId="0" applyFont="1" applyFill="1" applyBorder="1"/>
    <xf numFmtId="165" fontId="55" fillId="43" borderId="101" xfId="0" applyNumberFormat="1" applyFont="1" applyFill="1" applyBorder="1" applyAlignment="1">
      <alignment horizontal="left"/>
    </xf>
    <xf numFmtId="165" fontId="52" fillId="43" borderId="97" xfId="0" applyNumberFormat="1" applyFont="1" applyFill="1" applyBorder="1" applyAlignment="1"/>
    <xf numFmtId="165" fontId="55" fillId="43" borderId="102" xfId="0" applyNumberFormat="1" applyFont="1" applyFill="1" applyBorder="1" applyAlignment="1"/>
    <xf numFmtId="165" fontId="55" fillId="43" borderId="97" xfId="0" applyNumberFormat="1" applyFont="1" applyFill="1" applyBorder="1" applyAlignment="1"/>
    <xf numFmtId="0" fontId="55" fillId="43" borderId="101" xfId="0" applyFont="1" applyFill="1" applyBorder="1" applyAlignment="1"/>
    <xf numFmtId="0" fontId="55" fillId="43" borderId="97" xfId="0" applyFont="1" applyFill="1" applyBorder="1" applyAlignment="1"/>
    <xf numFmtId="165" fontId="52" fillId="43" borderId="98" xfId="0" applyNumberFormat="1" applyFont="1" applyFill="1" applyBorder="1"/>
    <xf numFmtId="0" fontId="61" fillId="44" borderId="96" xfId="0" applyFont="1" applyFill="1" applyBorder="1" applyAlignment="1"/>
    <xf numFmtId="0" fontId="61" fillId="44" borderId="97" xfId="0" applyFont="1" applyFill="1" applyBorder="1" applyAlignment="1"/>
    <xf numFmtId="165" fontId="61" fillId="44" borderId="98" xfId="0" applyNumberFormat="1" applyFont="1" applyFill="1" applyBorder="1" applyAlignment="1"/>
    <xf numFmtId="0" fontId="61" fillId="44" borderId="98" xfId="0" applyFont="1" applyFill="1" applyBorder="1" applyAlignment="1"/>
    <xf numFmtId="165" fontId="55" fillId="44" borderId="98" xfId="0" applyNumberFormat="1" applyFont="1" applyFill="1" applyBorder="1"/>
    <xf numFmtId="0" fontId="61" fillId="44" borderId="98" xfId="0" applyFont="1" applyFill="1" applyBorder="1"/>
    <xf numFmtId="165" fontId="55" fillId="44" borderId="101" xfId="0" applyNumberFormat="1" applyFont="1" applyFill="1" applyBorder="1" applyAlignment="1">
      <alignment horizontal="left"/>
    </xf>
    <xf numFmtId="165" fontId="52" fillId="44" borderId="97" xfId="0" applyNumberFormat="1" applyFont="1" applyFill="1" applyBorder="1" applyAlignment="1"/>
    <xf numFmtId="165" fontId="55" fillId="44" borderId="102" xfId="0" applyNumberFormat="1" applyFont="1" applyFill="1" applyBorder="1" applyAlignment="1"/>
    <xf numFmtId="165" fontId="55" fillId="44" borderId="97" xfId="0" applyNumberFormat="1" applyFont="1" applyFill="1" applyBorder="1" applyAlignment="1"/>
    <xf numFmtId="0" fontId="55" fillId="44" borderId="101" xfId="0" applyFont="1" applyFill="1" applyBorder="1" applyAlignment="1"/>
    <xf numFmtId="0" fontId="55" fillId="44" borderId="97" xfId="0" applyFont="1" applyFill="1" applyBorder="1" applyAlignment="1"/>
    <xf numFmtId="165" fontId="52" fillId="44" borderId="98" xfId="0" applyNumberFormat="1" applyFont="1" applyFill="1" applyBorder="1"/>
    <xf numFmtId="0" fontId="8" fillId="39" borderId="96" xfId="0" applyFont="1" applyFill="1" applyBorder="1" applyAlignment="1"/>
    <xf numFmtId="0" fontId="8" fillId="39" borderId="97" xfId="0" applyFont="1" applyFill="1" applyBorder="1" applyAlignment="1"/>
    <xf numFmtId="165" fontId="8" fillId="39" borderId="98" xfId="0" applyNumberFormat="1" applyFont="1" applyFill="1" applyBorder="1" applyAlignment="1"/>
    <xf numFmtId="0" fontId="8" fillId="39" borderId="98" xfId="0" applyFont="1" applyFill="1" applyBorder="1" applyAlignment="1"/>
    <xf numFmtId="165" fontId="3" fillId="39" borderId="98" xfId="0" applyNumberFormat="1" applyFont="1" applyFill="1" applyBorder="1"/>
    <xf numFmtId="0" fontId="8" fillId="39" borderId="98" xfId="0" applyFont="1" applyFill="1" applyBorder="1"/>
    <xf numFmtId="165" fontId="3" fillId="39" borderId="101" xfId="0" applyNumberFormat="1" applyFont="1" applyFill="1" applyBorder="1" applyAlignment="1">
      <alignment horizontal="left"/>
    </xf>
    <xf numFmtId="165" fontId="47" fillId="39" borderId="97" xfId="0" applyNumberFormat="1" applyFont="1" applyFill="1" applyBorder="1" applyAlignment="1"/>
    <xf numFmtId="165" fontId="3" fillId="39" borderId="102" xfId="0" applyNumberFormat="1" applyFont="1" applyFill="1" applyBorder="1" applyAlignment="1"/>
    <xf numFmtId="165" fontId="3" fillId="39" borderId="97" xfId="0" applyNumberFormat="1" applyFont="1" applyFill="1" applyBorder="1" applyAlignment="1"/>
    <xf numFmtId="0" fontId="0" fillId="39" borderId="101" xfId="0" applyFill="1" applyBorder="1" applyAlignment="1"/>
    <xf numFmtId="0" fontId="0" fillId="39" borderId="97" xfId="0" applyFill="1" applyBorder="1" applyAlignment="1"/>
    <xf numFmtId="165" fontId="4" fillId="39" borderId="98" xfId="0" applyNumberFormat="1" applyFont="1" applyFill="1" applyBorder="1"/>
    <xf numFmtId="0" fontId="8" fillId="38" borderId="105" xfId="0" applyFont="1" applyFill="1" applyBorder="1" applyAlignment="1"/>
    <xf numFmtId="165" fontId="8" fillId="38" borderId="106" xfId="0" applyNumberFormat="1" applyFont="1" applyFill="1" applyBorder="1" applyAlignment="1"/>
    <xf numFmtId="165" fontId="47" fillId="0" borderId="107" xfId="0" applyNumberFormat="1" applyFont="1" applyFill="1" applyBorder="1" applyAlignment="1"/>
    <xf numFmtId="0" fontId="10" fillId="0" borderId="108" xfId="0" applyFont="1" applyFill="1" applyBorder="1"/>
    <xf numFmtId="165" fontId="3" fillId="38" borderId="106" xfId="0" applyNumberFormat="1" applyFont="1" applyFill="1" applyBorder="1"/>
    <xf numFmtId="0" fontId="10" fillId="0" borderId="104" xfId="0" applyFont="1" applyFill="1" applyBorder="1"/>
    <xf numFmtId="165" fontId="3" fillId="38" borderId="109" xfId="0" applyNumberFormat="1" applyFont="1" applyFill="1" applyBorder="1" applyAlignment="1">
      <alignment horizontal="left"/>
    </xf>
    <xf numFmtId="165" fontId="47" fillId="38" borderId="105" xfId="0" applyNumberFormat="1" applyFont="1" applyFill="1" applyBorder="1" applyAlignment="1"/>
    <xf numFmtId="165" fontId="3" fillId="38" borderId="110" xfId="0" applyNumberFormat="1" applyFont="1" applyFill="1" applyBorder="1" applyAlignment="1"/>
    <xf numFmtId="165" fontId="3" fillId="38" borderId="111" xfId="0" applyNumberFormat="1" applyFont="1" applyFill="1" applyBorder="1" applyAlignment="1"/>
    <xf numFmtId="165" fontId="47" fillId="0" borderId="112" xfId="0" applyNumberFormat="1" applyFont="1" applyFill="1" applyBorder="1" applyAlignment="1">
      <alignment horizontal="center"/>
    </xf>
    <xf numFmtId="0" fontId="3" fillId="0" borderId="108" xfId="0" applyFont="1" applyFill="1" applyBorder="1" applyAlignment="1">
      <alignment horizontal="center"/>
    </xf>
    <xf numFmtId="0" fontId="0" fillId="38" borderId="105" xfId="0" applyFill="1" applyBorder="1" applyAlignment="1"/>
    <xf numFmtId="165" fontId="4" fillId="38" borderId="106" xfId="0" applyNumberFormat="1" applyFont="1" applyFill="1" applyBorder="1"/>
    <xf numFmtId="0" fontId="3" fillId="34" borderId="49" xfId="0" applyFont="1" applyFill="1" applyBorder="1"/>
    <xf numFmtId="165" fontId="3" fillId="0" borderId="49" xfId="0" applyNumberFormat="1" applyFont="1" applyFill="1" applyBorder="1"/>
    <xf numFmtId="0" fontId="56" fillId="0" borderId="51" xfId="0" applyFont="1" applyFill="1" applyBorder="1"/>
    <xf numFmtId="165" fontId="3" fillId="0" borderId="50" xfId="0" applyNumberFormat="1" applyFont="1" applyFill="1" applyBorder="1"/>
    <xf numFmtId="0" fontId="56" fillId="0" borderId="51" xfId="0" applyFont="1" applyFill="1" applyBorder="1" applyAlignment="1">
      <alignment horizontal="center"/>
    </xf>
    <xf numFmtId="165" fontId="0" fillId="0" borderId="49" xfId="0" applyNumberFormat="1" applyFill="1" applyBorder="1"/>
    <xf numFmtId="0" fontId="3" fillId="0" borderId="50" xfId="0" applyFont="1" applyFill="1" applyBorder="1"/>
    <xf numFmtId="0" fontId="3" fillId="0" borderId="49" xfId="0" applyFont="1" applyFill="1" applyBorder="1" applyAlignment="1"/>
    <xf numFmtId="165" fontId="58" fillId="0" borderId="48" xfId="0" applyNumberFormat="1" applyFont="1" applyFill="1" applyBorder="1" applyAlignment="1"/>
    <xf numFmtId="0" fontId="10" fillId="0" borderId="53" xfId="0" applyFont="1" applyFill="1" applyBorder="1"/>
    <xf numFmtId="0" fontId="10" fillId="0" borderId="53" xfId="0" applyFont="1" applyFill="1" applyBorder="1" applyAlignment="1">
      <alignment horizontal="center"/>
    </xf>
    <xf numFmtId="0" fontId="55" fillId="42" borderId="98" xfId="0" applyFont="1" applyFill="1" applyBorder="1"/>
    <xf numFmtId="165" fontId="55" fillId="42" borderId="98" xfId="0" applyNumberFormat="1" applyFont="1" applyFill="1" applyBorder="1"/>
    <xf numFmtId="165" fontId="58" fillId="0" borderId="98" xfId="0" applyNumberFormat="1" applyFont="1" applyFill="1" applyBorder="1" applyAlignment="1"/>
    <xf numFmtId="0" fontId="10" fillId="0" borderId="100" xfId="0" applyFont="1" applyFill="1" applyBorder="1" applyAlignment="1">
      <alignment horizontal="center"/>
    </xf>
    <xf numFmtId="165" fontId="55" fillId="42" borderId="98" xfId="0" applyNumberFormat="1" applyFont="1" applyFill="1" applyBorder="1" applyAlignment="1"/>
    <xf numFmtId="0" fontId="8" fillId="34" borderId="49" xfId="0" applyFont="1" applyFill="1" applyBorder="1" applyAlignment="1"/>
    <xf numFmtId="165" fontId="0" fillId="34" borderId="49" xfId="0" applyNumberFormat="1" applyFill="1" applyBorder="1" applyAlignment="1"/>
    <xf numFmtId="165" fontId="0" fillId="34" borderId="52" xfId="0" applyNumberFormat="1" applyFill="1" applyBorder="1" applyAlignment="1">
      <alignment horizontal="right"/>
    </xf>
    <xf numFmtId="0" fontId="3" fillId="34" borderId="43" xfId="0" applyFont="1" applyFill="1" applyBorder="1" applyAlignment="1"/>
    <xf numFmtId="0" fontId="3" fillId="0" borderId="50" xfId="0" applyFont="1" applyFill="1" applyBorder="1" applyAlignment="1"/>
    <xf numFmtId="0" fontId="51" fillId="0" borderId="51" xfId="0" applyFont="1" applyFill="1" applyBorder="1" applyAlignment="1">
      <alignment horizontal="center"/>
    </xf>
    <xf numFmtId="0" fontId="0" fillId="0" borderId="50" xfId="0" applyFill="1" applyBorder="1" applyAlignment="1">
      <alignment horizontal="left"/>
    </xf>
    <xf numFmtId="0" fontId="51" fillId="0" borderId="51" xfId="0" applyFont="1" applyFill="1" applyBorder="1"/>
    <xf numFmtId="0" fontId="3" fillId="0" borderId="50" xfId="0" applyFont="1" applyFill="1" applyBorder="1" applyAlignment="1">
      <alignment horizontal="center"/>
    </xf>
    <xf numFmtId="165" fontId="47" fillId="0" borderId="55" xfId="0" applyNumberFormat="1" applyFont="1" applyFill="1" applyBorder="1" applyAlignment="1">
      <alignment horizontal="center"/>
    </xf>
    <xf numFmtId="0" fontId="0" fillId="0" borderId="53" xfId="0" applyFill="1" applyBorder="1" applyAlignment="1">
      <alignment horizontal="center"/>
    </xf>
    <xf numFmtId="165" fontId="58" fillId="0" borderId="55" xfId="0" applyNumberFormat="1" applyFont="1" applyFill="1" applyBorder="1" applyAlignment="1"/>
    <xf numFmtId="0" fontId="0" fillId="0" borderId="53" xfId="0" applyFill="1" applyBorder="1"/>
    <xf numFmtId="165" fontId="47" fillId="0" borderId="56" xfId="0" applyNumberFormat="1" applyFont="1" applyFill="1" applyBorder="1" applyAlignment="1">
      <alignment horizontal="center"/>
    </xf>
    <xf numFmtId="0" fontId="61" fillId="42" borderId="98" xfId="0" applyFont="1" applyFill="1" applyBorder="1" applyAlignment="1"/>
    <xf numFmtId="0" fontId="55" fillId="42" borderId="97" xfId="0" applyFont="1" applyFill="1" applyBorder="1" applyAlignment="1"/>
    <xf numFmtId="165" fontId="47" fillId="0" borderId="99" xfId="0" applyNumberFormat="1" applyFont="1" applyFill="1" applyBorder="1" applyAlignment="1">
      <alignment horizontal="center"/>
    </xf>
    <xf numFmtId="0" fontId="0" fillId="0" borderId="100" xfId="0" applyFill="1" applyBorder="1" applyAlignment="1">
      <alignment horizontal="center"/>
    </xf>
    <xf numFmtId="0" fontId="61" fillId="42" borderId="97" xfId="0" applyFont="1" applyFill="1" applyBorder="1" applyAlignment="1"/>
    <xf numFmtId="165" fontId="58" fillId="0" borderId="99" xfId="0" applyNumberFormat="1" applyFont="1" applyFill="1" applyBorder="1" applyAlignment="1"/>
    <xf numFmtId="0" fontId="0" fillId="0" borderId="100" xfId="0" applyFill="1" applyBorder="1"/>
    <xf numFmtId="165" fontId="61" fillId="42" borderId="98" xfId="0" applyNumberFormat="1" applyFont="1" applyFill="1" applyBorder="1" applyAlignment="1"/>
    <xf numFmtId="165" fontId="52" fillId="42" borderId="98" xfId="0" applyNumberFormat="1" applyFont="1" applyFill="1" applyBorder="1"/>
    <xf numFmtId="0" fontId="61" fillId="40" borderId="101" xfId="0" applyFont="1" applyFill="1" applyBorder="1" applyAlignment="1"/>
    <xf numFmtId="14" fontId="29" fillId="0" borderId="0" xfId="29" applyNumberFormat="1" applyFont="1" applyAlignment="1" applyProtection="1">
      <protection locked="0"/>
    </xf>
    <xf numFmtId="0" fontId="65" fillId="36" borderId="0" xfId="0" applyNumberFormat="1" applyFont="1" applyFill="1" applyAlignment="1">
      <alignment horizontal="center" vertical="center"/>
    </xf>
    <xf numFmtId="0" fontId="63" fillId="36" borderId="0" xfId="29" applyNumberFormat="1" applyFont="1" applyFill="1" applyAlignment="1" applyProtection="1">
      <alignment horizontal="center" vertical="center"/>
    </xf>
    <xf numFmtId="0" fontId="63" fillId="36" borderId="0" xfId="29" applyNumberFormat="1" applyFont="1" applyFill="1" applyAlignment="1" applyProtection="1">
      <alignment horizontal="center" vertical="center"/>
      <protection locked="0"/>
    </xf>
    <xf numFmtId="0" fontId="3" fillId="34" borderId="98" xfId="0" applyFont="1" applyFill="1" applyBorder="1"/>
    <xf numFmtId="0" fontId="0" fillId="41" borderId="0" xfId="0" applyFill="1" applyBorder="1"/>
    <xf numFmtId="0" fontId="0" fillId="41" borderId="0" xfId="0" applyFill="1" applyBorder="1" applyAlignment="1">
      <alignment horizontal="center"/>
    </xf>
    <xf numFmtId="166" fontId="0" fillId="41" borderId="0" xfId="0" applyNumberFormat="1" applyFill="1" applyBorder="1" applyAlignment="1">
      <alignment horizontal="center"/>
    </xf>
    <xf numFmtId="166" fontId="0" fillId="41" borderId="0" xfId="0" applyNumberFormat="1" applyFill="1" applyAlignment="1">
      <alignment horizontal="center"/>
    </xf>
    <xf numFmtId="0" fontId="0" fillId="41" borderId="0" xfId="0" applyFill="1"/>
    <xf numFmtId="0" fontId="48" fillId="41" borderId="0" xfId="0" applyFont="1" applyFill="1" applyBorder="1" applyAlignment="1">
      <alignment horizontal="center"/>
    </xf>
    <xf numFmtId="166" fontId="48" fillId="41" borderId="0" xfId="0" applyNumberFormat="1" applyFont="1" applyFill="1" applyBorder="1" applyAlignment="1">
      <alignment horizontal="center"/>
    </xf>
    <xf numFmtId="0" fontId="50" fillId="0" borderId="0" xfId="0" applyFont="1" applyFill="1" applyAlignment="1">
      <alignment horizontal="left" vertical="center"/>
    </xf>
    <xf numFmtId="0" fontId="0" fillId="0" borderId="0" xfId="0" applyFill="1" applyAlignment="1">
      <alignment horizontal="left"/>
    </xf>
    <xf numFmtId="0" fontId="50" fillId="0" borderId="0" xfId="0" applyFont="1" applyFill="1" applyAlignment="1">
      <alignment horizontal="right"/>
    </xf>
    <xf numFmtId="0" fontId="0" fillId="0" borderId="0" xfId="0" applyFill="1" applyAlignment="1">
      <alignment horizontal="right"/>
    </xf>
    <xf numFmtId="0" fontId="62" fillId="36" borderId="0" xfId="0" applyFont="1" applyFill="1" applyAlignment="1">
      <alignment horizontal="center" vertical="center"/>
    </xf>
    <xf numFmtId="0" fontId="50" fillId="0" borderId="0" xfId="0" applyFont="1"/>
    <xf numFmtId="49" fontId="2" fillId="36" borderId="0" xfId="0" applyNumberFormat="1" applyFont="1" applyFill="1" applyAlignment="1"/>
    <xf numFmtId="0" fontId="1" fillId="36" borderId="18" xfId="0" applyFont="1" applyFill="1" applyBorder="1"/>
    <xf numFmtId="0" fontId="1" fillId="36" borderId="16" xfId="0" applyFont="1" applyFill="1" applyBorder="1"/>
    <xf numFmtId="0" fontId="18" fillId="41" borderId="2" xfId="0" applyFont="1" applyFill="1" applyBorder="1"/>
    <xf numFmtId="0" fontId="3" fillId="41" borderId="2" xfId="0" applyFont="1" applyFill="1" applyBorder="1"/>
    <xf numFmtId="0" fontId="1" fillId="0" borderId="0" xfId="0" applyFont="1"/>
    <xf numFmtId="0" fontId="1" fillId="0" borderId="0" xfId="0" applyFont="1" applyFill="1" applyBorder="1" applyAlignment="1">
      <alignment horizontal="left"/>
    </xf>
    <xf numFmtId="167" fontId="10" fillId="41" borderId="122" xfId="0" applyNumberFormat="1" applyFont="1" applyFill="1" applyBorder="1" applyAlignment="1">
      <alignment horizontal="right" vertical="top" wrapText="1"/>
    </xf>
    <xf numFmtId="167" fontId="0" fillId="0" borderId="122" xfId="0" applyNumberFormat="1" applyBorder="1" applyAlignment="1">
      <alignment vertical="top" wrapText="1"/>
    </xf>
    <xf numFmtId="0" fontId="1" fillId="0" borderId="0" xfId="0" applyFont="1" applyFill="1" applyBorder="1" applyAlignment="1"/>
    <xf numFmtId="167" fontId="10" fillId="41" borderId="0" xfId="0" applyNumberFormat="1" applyFont="1" applyFill="1" applyBorder="1" applyAlignment="1">
      <alignment horizontal="right" vertical="top" wrapText="1"/>
    </xf>
    <xf numFmtId="169" fontId="55" fillId="43" borderId="4" xfId="0" applyNumberFormat="1" applyFont="1" applyFill="1" applyBorder="1" applyAlignment="1">
      <alignment horizontal="left"/>
    </xf>
    <xf numFmtId="169" fontId="55" fillId="44" borderId="4" xfId="0" applyNumberFormat="1" applyFont="1" applyFill="1" applyBorder="1" applyAlignment="1">
      <alignment horizontal="left"/>
    </xf>
    <xf numFmtId="169" fontId="3" fillId="39" borderId="4" xfId="0" applyNumberFormat="1" applyFont="1" applyFill="1" applyBorder="1" applyAlignment="1">
      <alignment horizontal="left"/>
    </xf>
    <xf numFmtId="169" fontId="3" fillId="38" borderId="4" xfId="0" applyNumberFormat="1" applyFont="1" applyFill="1" applyBorder="1" applyAlignment="1">
      <alignment horizontal="left"/>
    </xf>
    <xf numFmtId="169" fontId="3" fillId="0" borderId="30" xfId="0" applyNumberFormat="1" applyFont="1" applyFill="1" applyBorder="1" applyAlignment="1">
      <alignment horizontal="left"/>
    </xf>
    <xf numFmtId="0" fontId="1" fillId="0" borderId="8" xfId="0" applyFont="1" applyBorder="1"/>
    <xf numFmtId="0" fontId="1" fillId="0" borderId="11" xfId="0" applyFont="1" applyBorder="1"/>
    <xf numFmtId="0" fontId="1" fillId="41" borderId="0" xfId="0" applyFont="1" applyFill="1"/>
    <xf numFmtId="0" fontId="1" fillId="41" borderId="0" xfId="0" applyFont="1" applyFill="1" applyBorder="1"/>
    <xf numFmtId="0" fontId="0" fillId="0" borderId="123" xfId="0" applyBorder="1"/>
    <xf numFmtId="0" fontId="3" fillId="34" borderId="18" xfId="0" applyFont="1" applyFill="1" applyBorder="1" applyAlignment="1">
      <alignment horizontal="left"/>
    </xf>
    <xf numFmtId="0" fontId="1" fillId="0" borderId="18" xfId="0" applyFont="1" applyBorder="1"/>
    <xf numFmtId="165" fontId="72" fillId="0" borderId="19" xfId="0" applyNumberFormat="1" applyFont="1" applyFill="1" applyBorder="1" applyAlignment="1">
      <alignment horizontal="center"/>
    </xf>
    <xf numFmtId="165" fontId="72" fillId="0" borderId="20" xfId="0" applyNumberFormat="1" applyFont="1" applyFill="1" applyBorder="1" applyAlignment="1">
      <alignment horizontal="center"/>
    </xf>
    <xf numFmtId="0" fontId="3" fillId="34" borderId="18" xfId="0" applyFont="1" applyFill="1" applyBorder="1"/>
    <xf numFmtId="0" fontId="27" fillId="0" borderId="0" xfId="0" applyFont="1" applyAlignment="1"/>
    <xf numFmtId="0" fontId="73" fillId="0" borderId="124" xfId="0" applyFont="1" applyBorder="1" applyAlignment="1"/>
    <xf numFmtId="0" fontId="49" fillId="0" borderId="0" xfId="0" applyFont="1" applyFill="1" applyAlignment="1">
      <alignment horizontal="center" vertical="center"/>
    </xf>
    <xf numFmtId="0" fontId="49" fillId="0" borderId="0" xfId="0" applyFont="1" applyFill="1" applyAlignment="1">
      <alignment horizontal="center" vertical="center"/>
    </xf>
    <xf numFmtId="0" fontId="49" fillId="41" borderId="0" xfId="0" applyFont="1" applyFill="1" applyBorder="1" applyAlignment="1">
      <alignment horizontal="center" vertical="center"/>
    </xf>
    <xf numFmtId="0" fontId="7" fillId="0" borderId="0" xfId="0" applyFont="1" applyFill="1" applyAlignment="1"/>
    <xf numFmtId="0" fontId="51" fillId="0" borderId="0" xfId="0" applyFont="1" applyFill="1" applyAlignment="1">
      <alignment horizontal="left" vertical="center"/>
    </xf>
    <xf numFmtId="166" fontId="1" fillId="41" borderId="0" xfId="0" applyNumberFormat="1" applyFont="1" applyFill="1" applyAlignment="1">
      <alignment horizontal="center"/>
    </xf>
    <xf numFmtId="166" fontId="74" fillId="41" borderId="0" xfId="0" applyNumberFormat="1" applyFont="1" applyFill="1" applyBorder="1" applyAlignment="1">
      <alignment horizontal="center"/>
    </xf>
    <xf numFmtId="0" fontId="1" fillId="0" borderId="0" xfId="0" applyFont="1" applyFill="1" applyAlignment="1">
      <alignment horizontal="left"/>
    </xf>
    <xf numFmtId="0" fontId="1" fillId="0" borderId="0" xfId="0" applyFont="1" applyFill="1" applyAlignment="1">
      <alignment horizontal="right"/>
    </xf>
    <xf numFmtId="0" fontId="48" fillId="35" borderId="74" xfId="0" applyFont="1" applyFill="1" applyBorder="1" applyAlignment="1">
      <alignment horizontal="center"/>
    </xf>
    <xf numFmtId="0" fontId="48" fillId="35" borderId="75" xfId="0" applyFont="1" applyFill="1" applyBorder="1" applyAlignment="1">
      <alignment horizontal="center"/>
    </xf>
    <xf numFmtId="165" fontId="3" fillId="34" borderId="18" xfId="0" applyNumberFormat="1" applyFont="1" applyFill="1" applyBorder="1" applyAlignment="1">
      <alignment horizontal="center"/>
    </xf>
    <xf numFmtId="165" fontId="0" fillId="34" borderId="98" xfId="0" applyNumberFormat="1" applyFill="1" applyBorder="1" applyAlignment="1"/>
    <xf numFmtId="0" fontId="9" fillId="0" borderId="0" xfId="0" applyFont="1" applyFill="1" applyAlignment="1">
      <alignment horizontal="center"/>
    </xf>
    <xf numFmtId="0" fontId="3" fillId="0" borderId="31" xfId="0" applyFont="1" applyFill="1" applyBorder="1" applyAlignment="1">
      <alignment horizontal="center"/>
    </xf>
    <xf numFmtId="0" fontId="3" fillId="0" borderId="27" xfId="0" applyFont="1" applyFill="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8" xfId="0" applyFont="1" applyFill="1" applyBorder="1" applyAlignment="1">
      <alignment horizontal="center"/>
    </xf>
    <xf numFmtId="0" fontId="1" fillId="0" borderId="0" xfId="0" applyFont="1" applyFill="1" applyBorder="1" applyAlignment="1">
      <alignment horizontal="left"/>
    </xf>
    <xf numFmtId="0" fontId="1" fillId="41" borderId="15" xfId="0" applyFont="1" applyFill="1" applyBorder="1" applyAlignment="1">
      <alignment horizontal="right"/>
    </xf>
    <xf numFmtId="0" fontId="1" fillId="41" borderId="8" xfId="0" applyFont="1" applyFill="1" applyBorder="1" applyAlignment="1">
      <alignment horizontal="right"/>
    </xf>
    <xf numFmtId="0" fontId="1" fillId="41" borderId="9" xfId="0" applyFont="1" applyFill="1" applyBorder="1" applyAlignment="1">
      <alignment horizontal="right"/>
    </xf>
    <xf numFmtId="0" fontId="1" fillId="41" borderId="125" xfId="0" applyFont="1" applyFill="1" applyBorder="1" applyAlignment="1">
      <alignment horizontal="right"/>
    </xf>
    <xf numFmtId="0" fontId="55" fillId="42" borderId="16" xfId="0" applyFont="1" applyFill="1" applyBorder="1"/>
    <xf numFmtId="165" fontId="3" fillId="37" borderId="102" xfId="0" applyNumberFormat="1" applyFont="1" applyFill="1" applyBorder="1" applyAlignment="1"/>
    <xf numFmtId="165" fontId="3" fillId="37" borderId="97" xfId="0" applyNumberFormat="1" applyFont="1" applyFill="1" applyBorder="1" applyAlignment="1"/>
    <xf numFmtId="0" fontId="60" fillId="36" borderId="0" xfId="0" applyNumberFormat="1" applyFont="1" applyFill="1" applyAlignment="1" applyProtection="1">
      <alignment horizontal="center"/>
      <protection locked="0"/>
    </xf>
    <xf numFmtId="0" fontId="65" fillId="36" borderId="0" xfId="0" applyFont="1" applyFill="1" applyAlignment="1"/>
    <xf numFmtId="0" fontId="55" fillId="42" borderId="16" xfId="0" applyFont="1" applyFill="1" applyBorder="1" applyAlignment="1">
      <alignment horizontal="left"/>
    </xf>
    <xf numFmtId="165" fontId="55" fillId="42" borderId="16" xfId="0" applyNumberFormat="1" applyFont="1" applyFill="1" applyBorder="1" applyAlignment="1">
      <alignment horizontal="center"/>
    </xf>
    <xf numFmtId="0" fontId="21" fillId="0" borderId="0" xfId="0" applyFont="1" applyAlignment="1"/>
    <xf numFmtId="0" fontId="82" fillId="40" borderId="0" xfId="0" applyFont="1" applyFill="1" applyAlignment="1">
      <alignment horizontal="center" vertical="center"/>
    </xf>
    <xf numFmtId="0" fontId="8" fillId="34" borderId="98" xfId="0" applyFont="1" applyFill="1" applyBorder="1" applyAlignment="1"/>
    <xf numFmtId="0" fontId="55" fillId="42" borderId="49" xfId="0" applyFont="1" applyFill="1" applyBorder="1"/>
    <xf numFmtId="0" fontId="1" fillId="37" borderId="98" xfId="0" applyFont="1" applyFill="1" applyBorder="1"/>
    <xf numFmtId="0" fontId="1" fillId="37" borderId="97" xfId="0" applyFont="1" applyFill="1" applyBorder="1" applyAlignment="1"/>
    <xf numFmtId="165" fontId="1" fillId="37" borderId="98" xfId="0" applyNumberFormat="1" applyFont="1" applyFill="1" applyBorder="1" applyAlignment="1"/>
    <xf numFmtId="0" fontId="1" fillId="0" borderId="16" xfId="0" applyFont="1" applyBorder="1"/>
    <xf numFmtId="170" fontId="84" fillId="0" borderId="126" xfId="0" applyNumberFormat="1" applyFont="1" applyFill="1" applyBorder="1" applyAlignment="1">
      <alignment horizontal="center" vertical="top" wrapText="1"/>
    </xf>
    <xf numFmtId="170" fontId="84" fillId="0" borderId="0" xfId="0" applyNumberFormat="1" applyFont="1" applyFill="1" applyBorder="1" applyAlignment="1">
      <alignment horizontal="center" vertical="top" wrapText="1"/>
    </xf>
    <xf numFmtId="0" fontId="1" fillId="0" borderId="21" xfId="0" applyFont="1" applyBorder="1"/>
    <xf numFmtId="0" fontId="0" fillId="0" borderId="21" xfId="0" applyBorder="1"/>
    <xf numFmtId="0" fontId="1" fillId="0" borderId="12" xfId="0" applyFont="1" applyBorder="1"/>
    <xf numFmtId="0" fontId="4" fillId="36" borderId="24" xfId="0" applyFont="1" applyFill="1" applyBorder="1" applyProtection="1">
      <protection locked="0"/>
    </xf>
    <xf numFmtId="0" fontId="0" fillId="0" borderId="24" xfId="0" applyBorder="1"/>
    <xf numFmtId="0" fontId="1" fillId="0" borderId="24" xfId="0" applyFont="1" applyBorder="1"/>
    <xf numFmtId="0" fontId="1" fillId="36" borderId="24" xfId="0" applyFont="1" applyFill="1" applyBorder="1"/>
    <xf numFmtId="170" fontId="84" fillId="0" borderId="127" xfId="0" applyNumberFormat="1" applyFont="1" applyFill="1" applyBorder="1" applyAlignment="1">
      <alignment horizontal="center" vertical="top" wrapText="1"/>
    </xf>
    <xf numFmtId="0" fontId="61" fillId="40" borderId="18" xfId="0" applyFont="1" applyFill="1" applyBorder="1" applyAlignment="1"/>
    <xf numFmtId="165" fontId="3" fillId="34" borderId="3" xfId="0" applyNumberFormat="1" applyFont="1" applyFill="1" applyBorder="1" applyAlignment="1">
      <alignment horizontal="right"/>
    </xf>
    <xf numFmtId="165" fontId="55" fillId="42" borderId="33" xfId="0" applyNumberFormat="1" applyFont="1" applyFill="1" applyBorder="1" applyAlignment="1">
      <alignment horizontal="right"/>
    </xf>
    <xf numFmtId="0" fontId="8" fillId="34" borderId="3" xfId="0" applyFont="1" applyFill="1" applyBorder="1" applyAlignment="1"/>
    <xf numFmtId="0" fontId="61" fillId="42" borderId="33" xfId="0" applyFont="1" applyFill="1" applyBorder="1" applyAlignment="1"/>
    <xf numFmtId="0" fontId="8" fillId="38" borderId="97" xfId="0" applyFont="1" applyFill="1" applyBorder="1" applyAlignment="1"/>
    <xf numFmtId="165" fontId="8" fillId="38" borderId="98" xfId="0" applyNumberFormat="1" applyFont="1" applyFill="1" applyBorder="1" applyAlignment="1"/>
    <xf numFmtId="165" fontId="3" fillId="34" borderId="90" xfId="0" applyNumberFormat="1" applyFont="1" applyFill="1" applyBorder="1"/>
    <xf numFmtId="165" fontId="55" fillId="42" borderId="49" xfId="0" applyNumberFormat="1" applyFont="1" applyFill="1" applyBorder="1"/>
    <xf numFmtId="0" fontId="55" fillId="42" borderId="43" xfId="0" applyFont="1" applyFill="1" applyBorder="1" applyAlignment="1"/>
    <xf numFmtId="165" fontId="52" fillId="42" borderId="49" xfId="0" applyNumberFormat="1" applyFont="1" applyFill="1" applyBorder="1"/>
    <xf numFmtId="0" fontId="1" fillId="37" borderId="48" xfId="0" applyFont="1" applyFill="1" applyBorder="1"/>
    <xf numFmtId="165" fontId="1" fillId="37" borderId="48" xfId="0" applyNumberFormat="1" applyFont="1" applyFill="1" applyBorder="1"/>
    <xf numFmtId="0" fontId="16" fillId="0" borderId="124" xfId="0" applyFont="1" applyBorder="1" applyAlignment="1">
      <alignment vertical="center"/>
    </xf>
    <xf numFmtId="165" fontId="1" fillId="37" borderId="98" xfId="0" applyNumberFormat="1" applyFont="1" applyFill="1" applyBorder="1"/>
    <xf numFmtId="165" fontId="55" fillId="42" borderId="49" xfId="0" applyNumberFormat="1" applyFont="1" applyFill="1" applyBorder="1" applyAlignment="1">
      <alignment horizontal="center"/>
    </xf>
    <xf numFmtId="165" fontId="1" fillId="37" borderId="98" xfId="0" applyNumberFormat="1" applyFont="1" applyFill="1" applyBorder="1" applyAlignment="1">
      <alignment horizontal="center"/>
    </xf>
    <xf numFmtId="165" fontId="1" fillId="37" borderId="101" xfId="0" applyNumberFormat="1" applyFont="1" applyFill="1" applyBorder="1" applyAlignment="1"/>
    <xf numFmtId="165" fontId="1" fillId="37" borderId="97" xfId="0" applyNumberFormat="1" applyFont="1" applyFill="1" applyBorder="1" applyAlignment="1"/>
    <xf numFmtId="165" fontId="55" fillId="42" borderId="49" xfId="0" applyNumberFormat="1" applyFont="1" applyFill="1" applyBorder="1" applyAlignment="1"/>
    <xf numFmtId="165" fontId="55" fillId="42" borderId="52" xfId="0" applyNumberFormat="1" applyFont="1" applyFill="1" applyBorder="1" applyAlignment="1">
      <alignment horizontal="right"/>
    </xf>
    <xf numFmtId="165" fontId="1" fillId="37" borderId="101" xfId="0" applyNumberFormat="1" applyFont="1" applyFill="1" applyBorder="1" applyAlignment="1">
      <alignment horizontal="left"/>
    </xf>
    <xf numFmtId="165" fontId="18" fillId="37" borderId="97" xfId="0" applyNumberFormat="1" applyFont="1" applyFill="1" applyBorder="1" applyAlignment="1"/>
    <xf numFmtId="165" fontId="1" fillId="37" borderId="101" xfId="0" applyNumberFormat="1" applyFont="1" applyFill="1" applyBorder="1" applyAlignment="1">
      <alignment horizontal="right"/>
    </xf>
    <xf numFmtId="0" fontId="51" fillId="0" borderId="0" xfId="0" quotePrefix="1" applyFont="1" applyFill="1" applyBorder="1" applyAlignment="1">
      <alignment horizontal="center" vertical="center"/>
    </xf>
    <xf numFmtId="0" fontId="10" fillId="0" borderId="31" xfId="0" applyFont="1" applyBorder="1" applyAlignment="1">
      <alignment horizontal="center"/>
    </xf>
    <xf numFmtId="0" fontId="10" fillId="0" borderId="27" xfId="0" applyFont="1" applyBorder="1" applyAlignment="1">
      <alignment horizontal="center"/>
    </xf>
    <xf numFmtId="0" fontId="10" fillId="0" borderId="29" xfId="0" applyFont="1" applyBorder="1" applyAlignment="1">
      <alignment horizontal="center"/>
    </xf>
    <xf numFmtId="0" fontId="1" fillId="0" borderId="7" xfId="0" applyFont="1" applyBorder="1"/>
    <xf numFmtId="165" fontId="0" fillId="0" borderId="8" xfId="0" applyNumberFormat="1" applyBorder="1"/>
    <xf numFmtId="0" fontId="67" fillId="0" borderId="7" xfId="0" applyFont="1" applyBorder="1" applyAlignment="1">
      <alignment horizontal="right"/>
    </xf>
    <xf numFmtId="0" fontId="0" fillId="0" borderId="133" xfId="0" applyBorder="1"/>
    <xf numFmtId="0" fontId="1" fillId="0" borderId="133" xfId="0" applyFont="1" applyBorder="1"/>
    <xf numFmtId="0" fontId="0" fillId="0" borderId="13" xfId="0" applyBorder="1"/>
    <xf numFmtId="0" fontId="1" fillId="0" borderId="37" xfId="0" applyFont="1" applyBorder="1"/>
    <xf numFmtId="165" fontId="55" fillId="42" borderId="33" xfId="0" applyNumberFormat="1" applyFont="1" applyFill="1" applyBorder="1" applyAlignment="1"/>
    <xf numFmtId="165" fontId="55" fillId="43" borderId="98" xfId="0" applyNumberFormat="1" applyFont="1" applyFill="1" applyBorder="1" applyAlignment="1"/>
    <xf numFmtId="0" fontId="51" fillId="0" borderId="0" xfId="0" applyFont="1"/>
    <xf numFmtId="0" fontId="50" fillId="41" borderId="0" xfId="0" applyFont="1" applyFill="1"/>
    <xf numFmtId="0" fontId="50" fillId="41" borderId="21" xfId="0" applyFont="1" applyFill="1" applyBorder="1"/>
    <xf numFmtId="170" fontId="84" fillId="0" borderId="128" xfId="0" applyNumberFormat="1" applyFont="1" applyFill="1" applyBorder="1" applyAlignment="1">
      <alignment horizontal="center" vertical="top" wrapText="1"/>
    </xf>
    <xf numFmtId="170" fontId="84" fillId="0" borderId="44" xfId="0" applyNumberFormat="1" applyFont="1" applyFill="1" applyBorder="1" applyAlignment="1">
      <alignment horizontal="center" vertical="top" wrapText="1"/>
    </xf>
    <xf numFmtId="0" fontId="1" fillId="0" borderId="31" xfId="0" applyFont="1" applyBorder="1" applyAlignment="1">
      <alignment horizontal="center"/>
    </xf>
    <xf numFmtId="165" fontId="0" fillId="41" borderId="8" xfId="0" applyNumberFormat="1" applyFill="1" applyBorder="1"/>
    <xf numFmtId="0" fontId="55" fillId="42" borderId="36" xfId="0" applyFont="1" applyFill="1" applyBorder="1" applyAlignment="1"/>
    <xf numFmtId="0" fontId="0" fillId="41" borderId="133" xfId="0" applyFill="1" applyBorder="1"/>
    <xf numFmtId="0" fontId="1" fillId="41" borderId="7" xfId="0" applyFont="1" applyFill="1" applyBorder="1"/>
    <xf numFmtId="0" fontId="1" fillId="41" borderId="8" xfId="0" applyFont="1" applyFill="1" applyBorder="1"/>
    <xf numFmtId="0" fontId="67" fillId="41" borderId="7" xfId="0" applyFont="1" applyFill="1" applyBorder="1" applyAlignment="1">
      <alignment horizontal="right"/>
    </xf>
    <xf numFmtId="166" fontId="0" fillId="41" borderId="19" xfId="0" applyNumberFormat="1" applyFill="1" applyBorder="1"/>
    <xf numFmtId="166" fontId="0" fillId="36" borderId="19" xfId="0" applyNumberFormat="1" applyFill="1" applyBorder="1"/>
    <xf numFmtId="166" fontId="0" fillId="0" borderId="19" xfId="0" applyNumberFormat="1" applyBorder="1"/>
    <xf numFmtId="166" fontId="0" fillId="0" borderId="20" xfId="0" applyNumberFormat="1" applyBorder="1"/>
    <xf numFmtId="166" fontId="0" fillId="41" borderId="36" xfId="0" applyNumberFormat="1" applyFill="1" applyBorder="1" applyAlignment="1">
      <alignment horizontal="center"/>
    </xf>
    <xf numFmtId="0" fontId="0" fillId="34" borderId="41" xfId="0" applyFill="1" applyBorder="1" applyAlignment="1"/>
    <xf numFmtId="0" fontId="0" fillId="51" borderId="36" xfId="0" applyFill="1" applyBorder="1" applyAlignment="1"/>
    <xf numFmtId="166" fontId="3" fillId="41" borderId="18" xfId="0" applyNumberFormat="1" applyFont="1" applyFill="1" applyBorder="1" applyAlignment="1">
      <alignment horizontal="right"/>
    </xf>
    <xf numFmtId="166" fontId="0" fillId="41" borderId="18" xfId="0" applyNumberFormat="1" applyFill="1" applyBorder="1"/>
    <xf numFmtId="166" fontId="0" fillId="36" borderId="18" xfId="0" applyNumberFormat="1" applyFill="1" applyBorder="1"/>
    <xf numFmtId="166" fontId="0" fillId="0" borderId="18" xfId="0" applyNumberFormat="1" applyBorder="1"/>
    <xf numFmtId="166" fontId="0" fillId="0" borderId="12" xfId="0" applyNumberFormat="1" applyBorder="1"/>
    <xf numFmtId="166" fontId="1" fillId="41" borderId="36" xfId="0" applyNumberFormat="1" applyFont="1" applyFill="1" applyBorder="1" applyAlignment="1">
      <alignment horizontal="center"/>
    </xf>
    <xf numFmtId="166" fontId="1" fillId="41" borderId="139" xfId="0" applyNumberFormat="1" applyFont="1" applyFill="1" applyBorder="1" applyAlignment="1">
      <alignment horizontal="center"/>
    </xf>
    <xf numFmtId="166" fontId="1" fillId="0" borderId="36" xfId="0" applyNumberFormat="1" applyFont="1" applyBorder="1" applyAlignment="1">
      <alignment horizontal="center"/>
    </xf>
    <xf numFmtId="166" fontId="1" fillId="0" borderId="38" xfId="0" applyNumberFormat="1" applyFont="1" applyBorder="1" applyAlignment="1">
      <alignment horizontal="center"/>
    </xf>
    <xf numFmtId="0" fontId="85" fillId="41" borderId="8" xfId="0" applyFont="1" applyFill="1" applyBorder="1"/>
    <xf numFmtId="0" fontId="0" fillId="0" borderId="131" xfId="0" applyBorder="1" applyAlignment="1">
      <alignment horizontal="center"/>
    </xf>
    <xf numFmtId="0" fontId="0" fillId="0" borderId="138" xfId="0" applyBorder="1" applyAlignment="1">
      <alignment horizontal="center"/>
    </xf>
    <xf numFmtId="0" fontId="4" fillId="34" borderId="134" xfId="0" applyFont="1" applyFill="1" applyBorder="1" applyAlignment="1">
      <alignment horizontal="center"/>
    </xf>
    <xf numFmtId="0" fontId="4" fillId="0" borderId="138" xfId="0" applyFont="1" applyBorder="1" applyAlignment="1">
      <alignment horizontal="center"/>
    </xf>
    <xf numFmtId="0" fontId="50" fillId="0" borderId="138" xfId="0" applyFont="1" applyBorder="1" applyAlignment="1">
      <alignment horizontal="center"/>
    </xf>
    <xf numFmtId="0" fontId="0" fillId="34" borderId="134" xfId="0" applyFill="1" applyBorder="1" applyAlignment="1">
      <alignment horizontal="center"/>
    </xf>
    <xf numFmtId="0" fontId="52" fillId="41" borderId="138" xfId="0" applyFont="1" applyFill="1" applyBorder="1" applyAlignment="1">
      <alignment horizontal="center"/>
    </xf>
    <xf numFmtId="0" fontId="4" fillId="0" borderId="132" xfId="0" applyFont="1" applyBorder="1" applyAlignment="1">
      <alignment horizontal="center"/>
    </xf>
    <xf numFmtId="0" fontId="1" fillId="41" borderId="9" xfId="0" applyFont="1" applyFill="1" applyBorder="1"/>
    <xf numFmtId="166" fontId="0" fillId="36" borderId="21" xfId="0" applyNumberFormat="1" applyFill="1" applyBorder="1"/>
    <xf numFmtId="166" fontId="0" fillId="36" borderId="22" xfId="0" applyNumberFormat="1" applyFill="1" applyBorder="1"/>
    <xf numFmtId="165" fontId="0" fillId="41" borderId="9" xfId="0" applyNumberFormat="1" applyFill="1" applyBorder="1"/>
    <xf numFmtId="166" fontId="0" fillId="41" borderId="21" xfId="0" applyNumberFormat="1" applyFill="1" applyBorder="1"/>
    <xf numFmtId="166" fontId="0" fillId="41" borderId="22" xfId="0" applyNumberFormat="1" applyFill="1" applyBorder="1"/>
    <xf numFmtId="0" fontId="67" fillId="36" borderId="23" xfId="0" applyFont="1" applyFill="1" applyBorder="1" applyAlignment="1">
      <alignment horizontal="right"/>
    </xf>
    <xf numFmtId="166" fontId="0" fillId="36" borderId="24" xfId="0" applyNumberFormat="1" applyFill="1" applyBorder="1"/>
    <xf numFmtId="166" fontId="0" fillId="36" borderId="25" xfId="0" applyNumberFormat="1" applyFill="1" applyBorder="1"/>
    <xf numFmtId="166" fontId="1" fillId="36" borderId="140" xfId="0" applyNumberFormat="1" applyFont="1" applyFill="1" applyBorder="1" applyAlignment="1">
      <alignment horizontal="center"/>
    </xf>
    <xf numFmtId="0" fontId="85" fillId="41" borderId="141" xfId="0" applyFont="1" applyFill="1" applyBorder="1"/>
    <xf numFmtId="166" fontId="0" fillId="41" borderId="142" xfId="0" applyNumberFormat="1" applyFill="1" applyBorder="1"/>
    <xf numFmtId="166" fontId="0" fillId="41" borderId="143" xfId="0" applyNumberFormat="1" applyFill="1" applyBorder="1"/>
    <xf numFmtId="166" fontId="0" fillId="41" borderId="144" xfId="0" applyNumberFormat="1" applyFill="1" applyBorder="1" applyAlignment="1">
      <alignment horizontal="center"/>
    </xf>
    <xf numFmtId="0" fontId="85" fillId="41" borderId="145" xfId="0" applyFont="1" applyFill="1" applyBorder="1"/>
    <xf numFmtId="166" fontId="0" fillId="41" borderId="146" xfId="0" applyNumberFormat="1" applyFill="1" applyBorder="1"/>
    <xf numFmtId="166" fontId="0" fillId="41" borderId="147" xfId="0" applyNumberFormat="1" applyFill="1" applyBorder="1"/>
    <xf numFmtId="166" fontId="0" fillId="41" borderId="148" xfId="0" applyNumberFormat="1" applyFill="1" applyBorder="1" applyAlignment="1">
      <alignment horizontal="center"/>
    </xf>
    <xf numFmtId="0" fontId="1" fillId="0" borderId="9" xfId="0" applyFont="1" applyBorder="1"/>
    <xf numFmtId="166" fontId="0" fillId="0" borderId="22" xfId="0" applyNumberFormat="1" applyBorder="1"/>
    <xf numFmtId="165" fontId="0" fillId="0" borderId="9" xfId="0" applyNumberFormat="1" applyBorder="1"/>
    <xf numFmtId="166" fontId="0" fillId="0" borderId="21" xfId="0" applyNumberFormat="1" applyBorder="1"/>
    <xf numFmtId="166" fontId="1" fillId="0" borderId="139" xfId="0" applyNumberFormat="1" applyFont="1" applyBorder="1" applyAlignment="1">
      <alignment horizontal="center"/>
    </xf>
    <xf numFmtId="0" fontId="85" fillId="41" borderId="125" xfId="0" applyFont="1" applyFill="1" applyBorder="1"/>
    <xf numFmtId="166" fontId="0" fillId="41" borderId="149" xfId="0" applyNumberFormat="1" applyFill="1" applyBorder="1"/>
    <xf numFmtId="166" fontId="0" fillId="41" borderId="150" xfId="0" applyNumberFormat="1" applyFill="1" applyBorder="1"/>
    <xf numFmtId="166" fontId="0" fillId="41" borderId="151" xfId="0" applyNumberFormat="1" applyFill="1" applyBorder="1" applyAlignment="1">
      <alignment horizontal="center"/>
    </xf>
    <xf numFmtId="0" fontId="51" fillId="0" borderId="0" xfId="0" quotePrefix="1" applyFont="1" applyFill="1" applyBorder="1" applyAlignment="1"/>
    <xf numFmtId="0" fontId="4" fillId="0" borderId="0" xfId="0" applyFont="1"/>
    <xf numFmtId="0" fontId="52" fillId="40" borderId="23" xfId="0" applyFont="1" applyFill="1" applyBorder="1"/>
    <xf numFmtId="0" fontId="52" fillId="40" borderId="15" xfId="0" applyFont="1" applyFill="1" applyBorder="1"/>
    <xf numFmtId="0" fontId="1" fillId="41" borderId="15" xfId="0" applyFont="1" applyFill="1" applyBorder="1"/>
    <xf numFmtId="0" fontId="51" fillId="41" borderId="21" xfId="0" applyFont="1" applyFill="1" applyBorder="1"/>
    <xf numFmtId="0" fontId="3" fillId="0" borderId="27" xfId="0" applyFont="1" applyBorder="1" applyAlignment="1">
      <alignment horizontal="center"/>
    </xf>
    <xf numFmtId="0" fontId="47" fillId="0" borderId="46" xfId="0" applyFont="1" applyFill="1" applyBorder="1" applyAlignment="1">
      <alignment horizontal="center"/>
    </xf>
    <xf numFmtId="0" fontId="3" fillId="0" borderId="28" xfId="0" applyFont="1" applyFill="1" applyBorder="1" applyAlignment="1">
      <alignment horizontal="center"/>
    </xf>
    <xf numFmtId="0" fontId="3" fillId="0" borderId="31" xfId="0" applyFont="1" applyFill="1" applyBorder="1" applyAlignment="1">
      <alignment horizontal="center"/>
    </xf>
    <xf numFmtId="0" fontId="3" fillId="0" borderId="27" xfId="0" applyFont="1" applyFill="1" applyBorder="1" applyAlignment="1">
      <alignment horizontal="center"/>
    </xf>
    <xf numFmtId="0" fontId="3" fillId="0" borderId="28" xfId="0" applyFont="1" applyBorder="1" applyAlignment="1">
      <alignment horizontal="center"/>
    </xf>
    <xf numFmtId="0" fontId="4" fillId="41" borderId="0" xfId="0" applyFont="1" applyFill="1" applyBorder="1" applyProtection="1">
      <protection locked="0"/>
    </xf>
    <xf numFmtId="0" fontId="4" fillId="41" borderId="0" xfId="0" applyFont="1" applyFill="1" applyBorder="1"/>
    <xf numFmtId="0" fontId="55" fillId="40" borderId="16" xfId="0" applyFont="1" applyFill="1" applyBorder="1"/>
    <xf numFmtId="165" fontId="55" fillId="40" borderId="33" xfId="0" applyNumberFormat="1" applyFont="1" applyFill="1" applyBorder="1" applyAlignment="1">
      <alignment horizontal="right"/>
    </xf>
    <xf numFmtId="0" fontId="3" fillId="37" borderId="16" xfId="0" applyFont="1" applyFill="1" applyBorder="1" applyAlignment="1">
      <alignment horizontal="left"/>
    </xf>
    <xf numFmtId="165" fontId="3" fillId="34" borderId="18" xfId="0" applyNumberFormat="1" applyFont="1" applyFill="1" applyBorder="1"/>
    <xf numFmtId="165" fontId="55" fillId="42" borderId="16" xfId="0" applyNumberFormat="1" applyFont="1" applyFill="1" applyBorder="1"/>
    <xf numFmtId="0" fontId="3" fillId="34" borderId="3" xfId="0" applyFont="1" applyFill="1" applyBorder="1" applyAlignment="1">
      <alignment horizontal="left"/>
    </xf>
    <xf numFmtId="165" fontId="3" fillId="37" borderId="16" xfId="0" applyNumberFormat="1" applyFont="1" applyFill="1" applyBorder="1" applyAlignment="1">
      <alignment horizontal="center"/>
    </xf>
    <xf numFmtId="165" fontId="3" fillId="34" borderId="3" xfId="0" applyNumberFormat="1" applyFont="1" applyFill="1" applyBorder="1" applyAlignment="1"/>
    <xf numFmtId="165" fontId="3" fillId="34" borderId="4" xfId="0" applyNumberFormat="1" applyFont="1" applyFill="1" applyBorder="1" applyAlignment="1"/>
    <xf numFmtId="165" fontId="55" fillId="42" borderId="40" xfId="0" applyNumberFormat="1" applyFont="1" applyFill="1" applyBorder="1" applyAlignment="1"/>
    <xf numFmtId="0" fontId="61" fillId="40" borderId="33" xfId="0" applyFont="1" applyFill="1" applyBorder="1" applyAlignment="1"/>
    <xf numFmtId="0" fontId="8" fillId="34" borderId="97" xfId="0" applyFont="1" applyFill="1" applyBorder="1" applyAlignment="1"/>
    <xf numFmtId="0" fontId="8" fillId="37" borderId="89" xfId="0" applyFont="1" applyFill="1" applyBorder="1" applyAlignment="1"/>
    <xf numFmtId="0" fontId="61" fillId="40" borderId="43" xfId="0" applyFont="1" applyFill="1" applyBorder="1" applyAlignment="1"/>
    <xf numFmtId="0" fontId="8" fillId="39" borderId="105" xfId="0" applyFont="1" applyFill="1" applyBorder="1" applyAlignment="1"/>
    <xf numFmtId="165" fontId="8" fillId="34" borderId="98" xfId="0" applyNumberFormat="1" applyFont="1" applyFill="1" applyBorder="1" applyAlignment="1"/>
    <xf numFmtId="165" fontId="8" fillId="37" borderId="90" xfId="0" applyNumberFormat="1" applyFont="1" applyFill="1" applyBorder="1" applyAlignment="1"/>
    <xf numFmtId="165" fontId="61" fillId="40" borderId="16" xfId="0" applyNumberFormat="1" applyFont="1" applyFill="1" applyBorder="1" applyAlignment="1"/>
    <xf numFmtId="165" fontId="8" fillId="39" borderId="106" xfId="0" applyNumberFormat="1" applyFont="1" applyFill="1" applyBorder="1" applyAlignment="1"/>
    <xf numFmtId="165" fontId="61" fillId="40" borderId="49" xfId="0" applyNumberFormat="1" applyFont="1" applyFill="1" applyBorder="1" applyAlignment="1"/>
    <xf numFmtId="165" fontId="55" fillId="40" borderId="49" xfId="0" applyNumberFormat="1" applyFont="1" applyFill="1" applyBorder="1"/>
    <xf numFmtId="165" fontId="3" fillId="39" borderId="106" xfId="0" applyNumberFormat="1" applyFont="1" applyFill="1" applyBorder="1"/>
    <xf numFmtId="165" fontId="3" fillId="38" borderId="98" xfId="0" applyNumberFormat="1" applyFont="1" applyFill="1" applyBorder="1"/>
    <xf numFmtId="165" fontId="3" fillId="34" borderId="3" xfId="0" applyNumberFormat="1" applyFont="1" applyFill="1" applyBorder="1" applyAlignment="1">
      <alignment horizontal="left"/>
    </xf>
    <xf numFmtId="165" fontId="3" fillId="39" borderId="18" xfId="0" applyNumberFormat="1" applyFont="1" applyFill="1" applyBorder="1" applyAlignment="1">
      <alignment horizontal="left"/>
    </xf>
    <xf numFmtId="0" fontId="55" fillId="42" borderId="52" xfId="0" applyFont="1" applyFill="1" applyBorder="1" applyAlignment="1">
      <alignment horizontal="left"/>
    </xf>
    <xf numFmtId="165" fontId="3" fillId="34" borderId="97" xfId="0" applyNumberFormat="1" applyFont="1" applyFill="1" applyBorder="1" applyAlignment="1"/>
    <xf numFmtId="165" fontId="47" fillId="37" borderId="89" xfId="0" applyNumberFormat="1" applyFont="1" applyFill="1" applyBorder="1" applyAlignment="1"/>
    <xf numFmtId="165" fontId="52" fillId="42" borderId="43" xfId="0" applyNumberFormat="1" applyFont="1" applyFill="1" applyBorder="1" applyAlignment="1"/>
    <xf numFmtId="165" fontId="3" fillId="34" borderId="102" xfId="0" applyNumberFormat="1" applyFont="1" applyFill="1" applyBorder="1" applyAlignment="1">
      <alignment horizontal="right"/>
    </xf>
    <xf numFmtId="165" fontId="3" fillId="37" borderId="94" xfId="0" applyNumberFormat="1" applyFont="1" applyFill="1" applyBorder="1" applyAlignment="1"/>
    <xf numFmtId="165" fontId="55" fillId="42" borderId="1" xfId="0" applyNumberFormat="1" applyFont="1" applyFill="1" applyBorder="1" applyAlignment="1"/>
    <xf numFmtId="165" fontId="3" fillId="37" borderId="89" xfId="0" applyNumberFormat="1" applyFont="1" applyFill="1" applyBorder="1" applyAlignment="1"/>
    <xf numFmtId="165" fontId="55" fillId="42" borderId="43" xfId="0" applyNumberFormat="1" applyFont="1" applyFill="1" applyBorder="1" applyAlignment="1"/>
    <xf numFmtId="165" fontId="55" fillId="44" borderId="109" xfId="0" applyNumberFormat="1" applyFont="1" applyFill="1" applyBorder="1" applyAlignment="1">
      <alignment horizontal="left"/>
    </xf>
    <xf numFmtId="165" fontId="3" fillId="38" borderId="101" xfId="0" applyNumberFormat="1" applyFont="1" applyFill="1" applyBorder="1" applyAlignment="1">
      <alignment horizontal="left"/>
    </xf>
    <xf numFmtId="165" fontId="52" fillId="44" borderId="105" xfId="0" applyNumberFormat="1" applyFont="1" applyFill="1" applyBorder="1" applyAlignment="1"/>
    <xf numFmtId="165" fontId="47" fillId="38" borderId="97" xfId="0" applyNumberFormat="1" applyFont="1" applyFill="1" applyBorder="1" applyAlignment="1"/>
    <xf numFmtId="165" fontId="55" fillId="44" borderId="110" xfId="0" applyNumberFormat="1" applyFont="1" applyFill="1" applyBorder="1" applyAlignment="1"/>
    <xf numFmtId="165" fontId="3" fillId="38" borderId="102" xfId="0" applyNumberFormat="1" applyFont="1" applyFill="1" applyBorder="1" applyAlignment="1"/>
    <xf numFmtId="165" fontId="55" fillId="44" borderId="111" xfId="0" applyNumberFormat="1" applyFont="1" applyFill="1" applyBorder="1" applyAlignment="1"/>
    <xf numFmtId="165" fontId="3" fillId="38" borderId="97" xfId="0" applyNumberFormat="1" applyFont="1" applyFill="1" applyBorder="1" applyAlignment="1"/>
    <xf numFmtId="165" fontId="55" fillId="43" borderId="101" xfId="0" applyNumberFormat="1" applyFont="1" applyFill="1" applyBorder="1" applyAlignment="1">
      <alignment horizontal="right"/>
    </xf>
    <xf numFmtId="165" fontId="64" fillId="43" borderId="97" xfId="0" applyNumberFormat="1" applyFont="1" applyFill="1" applyBorder="1" applyAlignment="1"/>
    <xf numFmtId="165" fontId="55" fillId="43" borderId="101" xfId="0" applyNumberFormat="1" applyFont="1" applyFill="1" applyBorder="1" applyAlignment="1"/>
    <xf numFmtId="170" fontId="84" fillId="0" borderId="49" xfId="0" applyNumberFormat="1" applyFont="1" applyFill="1" applyBorder="1" applyAlignment="1">
      <alignment horizontal="center" vertical="top" wrapText="1"/>
    </xf>
    <xf numFmtId="170" fontId="84" fillId="0" borderId="152" xfId="0" applyNumberFormat="1" applyFont="1" applyFill="1" applyBorder="1" applyAlignment="1">
      <alignment horizontal="center" vertical="top" wrapText="1"/>
    </xf>
    <xf numFmtId="170" fontId="84" fillId="0" borderId="48" xfId="0" applyNumberFormat="1" applyFont="1" applyFill="1" applyBorder="1" applyAlignment="1">
      <alignment horizontal="center" vertical="top" wrapText="1"/>
    </xf>
    <xf numFmtId="165" fontId="3" fillId="36" borderId="33" xfId="0" applyNumberFormat="1" applyFont="1" applyFill="1" applyBorder="1" applyAlignment="1"/>
    <xf numFmtId="165" fontId="3" fillId="36" borderId="40" xfId="0" applyNumberFormat="1" applyFont="1" applyFill="1" applyBorder="1" applyAlignment="1"/>
    <xf numFmtId="165" fontId="3" fillId="36" borderId="16" xfId="0" applyNumberFormat="1" applyFont="1" applyFill="1" applyBorder="1" applyAlignment="1">
      <alignment horizontal="center"/>
    </xf>
    <xf numFmtId="0" fontId="61" fillId="42" borderId="43" xfId="0" applyFont="1" applyFill="1" applyBorder="1" applyAlignment="1"/>
    <xf numFmtId="165" fontId="61" fillId="42" borderId="49" xfId="0" applyNumberFormat="1" applyFont="1" applyFill="1" applyBorder="1" applyAlignment="1"/>
    <xf numFmtId="0" fontId="8" fillId="34" borderId="96" xfId="0" applyFont="1" applyFill="1" applyBorder="1" applyAlignment="1"/>
    <xf numFmtId="0" fontId="61" fillId="43" borderId="88" xfId="0" applyFont="1" applyFill="1" applyBorder="1" applyAlignment="1"/>
    <xf numFmtId="0" fontId="61" fillId="42" borderId="6" xfId="0" applyFont="1" applyFill="1" applyBorder="1" applyAlignment="1"/>
    <xf numFmtId="0" fontId="61" fillId="43" borderId="89" xfId="0" applyFont="1" applyFill="1" applyBorder="1" applyAlignment="1"/>
    <xf numFmtId="165" fontId="61" fillId="43" borderId="90" xfId="0" applyNumberFormat="1" applyFont="1" applyFill="1" applyBorder="1" applyAlignment="1"/>
    <xf numFmtId="0" fontId="61" fillId="40" borderId="90" xfId="0" applyFont="1" applyFill="1" applyBorder="1" applyAlignment="1"/>
    <xf numFmtId="165" fontId="55" fillId="40" borderId="90" xfId="0" applyNumberFormat="1" applyFont="1" applyFill="1" applyBorder="1"/>
    <xf numFmtId="0" fontId="55" fillId="42" borderId="101" xfId="0" applyFont="1" applyFill="1" applyBorder="1" applyAlignment="1"/>
    <xf numFmtId="0" fontId="55" fillId="43" borderId="93" xfId="0" applyFont="1" applyFill="1" applyBorder="1" applyAlignment="1"/>
    <xf numFmtId="0" fontId="55" fillId="43" borderId="89" xfId="0" applyFont="1" applyFill="1" applyBorder="1" applyAlignment="1"/>
    <xf numFmtId="165" fontId="52" fillId="43" borderId="90" xfId="0" applyNumberFormat="1" applyFont="1" applyFill="1" applyBorder="1"/>
    <xf numFmtId="0" fontId="55" fillId="42" borderId="48" xfId="0" applyFont="1" applyFill="1" applyBorder="1"/>
    <xf numFmtId="165" fontId="55" fillId="42" borderId="48" xfId="0" applyNumberFormat="1" applyFont="1" applyFill="1" applyBorder="1"/>
    <xf numFmtId="165" fontId="0" fillId="34" borderId="98" xfId="0" applyNumberFormat="1" applyFill="1" applyBorder="1"/>
    <xf numFmtId="0" fontId="3" fillId="34" borderId="48" xfId="0" applyFont="1" applyFill="1" applyBorder="1"/>
    <xf numFmtId="165" fontId="3" fillId="34" borderId="48" xfId="0" applyNumberFormat="1" applyFont="1" applyFill="1" applyBorder="1" applyAlignment="1">
      <alignment horizontal="center"/>
    </xf>
    <xf numFmtId="165" fontId="3" fillId="34" borderId="54" xfId="0" applyNumberFormat="1" applyFont="1" applyFill="1" applyBorder="1" applyAlignment="1"/>
    <xf numFmtId="165" fontId="55" fillId="42" borderId="52" xfId="0" applyNumberFormat="1" applyFont="1" applyFill="1" applyBorder="1" applyAlignment="1"/>
    <xf numFmtId="165" fontId="3" fillId="34" borderId="45" xfId="0" applyNumberFormat="1" applyFont="1" applyFill="1" applyBorder="1" applyAlignment="1"/>
    <xf numFmtId="165" fontId="3" fillId="34" borderId="48" xfId="0" applyNumberFormat="1" applyFont="1" applyFill="1" applyBorder="1" applyAlignment="1"/>
    <xf numFmtId="165" fontId="1" fillId="37" borderId="49" xfId="0" applyNumberFormat="1" applyFont="1" applyFill="1" applyBorder="1" applyAlignment="1"/>
    <xf numFmtId="0" fontId="61" fillId="42" borderId="48" xfId="0" applyFont="1" applyFill="1" applyBorder="1" applyAlignment="1"/>
    <xf numFmtId="165" fontId="55" fillId="42" borderId="48" xfId="0" applyNumberFormat="1" applyFont="1" applyFill="1" applyBorder="1" applyAlignment="1"/>
    <xf numFmtId="165" fontId="55" fillId="42" borderId="54" xfId="0" applyNumberFormat="1" applyFont="1" applyFill="1" applyBorder="1" applyAlignment="1">
      <alignment horizontal="right"/>
    </xf>
    <xf numFmtId="0" fontId="55" fillId="42" borderId="45" xfId="0" applyFont="1" applyFill="1" applyBorder="1" applyAlignment="1"/>
    <xf numFmtId="0" fontId="8" fillId="34" borderId="101" xfId="0" applyFont="1" applyFill="1" applyBorder="1" applyAlignment="1"/>
    <xf numFmtId="0" fontId="61" fillId="42" borderId="52" xfId="0" applyFont="1" applyFill="1" applyBorder="1" applyAlignment="1"/>
    <xf numFmtId="0" fontId="8" fillId="37" borderId="101" xfId="0" applyFont="1" applyFill="1" applyBorder="1" applyAlignment="1"/>
    <xf numFmtId="0" fontId="0" fillId="34" borderId="98" xfId="0" applyFill="1" applyBorder="1" applyAlignment="1"/>
    <xf numFmtId="0" fontId="55" fillId="42" borderId="49" xfId="0" applyFont="1" applyFill="1" applyBorder="1" applyAlignment="1"/>
    <xf numFmtId="0" fontId="1" fillId="37" borderId="98" xfId="0" applyFont="1" applyFill="1" applyBorder="1" applyAlignment="1"/>
    <xf numFmtId="0" fontId="61" fillId="43" borderId="48" xfId="0" applyFont="1" applyFill="1" applyBorder="1" applyAlignment="1"/>
    <xf numFmtId="0" fontId="8" fillId="37" borderId="49" xfId="0" applyFont="1" applyFill="1" applyBorder="1" applyAlignment="1"/>
    <xf numFmtId="165" fontId="3" fillId="34" borderId="98" xfId="0" applyNumberFormat="1" applyFont="1" applyFill="1" applyBorder="1" applyAlignment="1"/>
    <xf numFmtId="165" fontId="55" fillId="43" borderId="48" xfId="0" applyNumberFormat="1" applyFont="1" applyFill="1" applyBorder="1" applyAlignment="1"/>
    <xf numFmtId="0" fontId="61" fillId="43" borderId="54" xfId="0" applyFont="1" applyFill="1" applyBorder="1" applyAlignment="1"/>
    <xf numFmtId="0" fontId="61" fillId="43" borderId="45" xfId="0" applyFont="1" applyFill="1" applyBorder="1" applyAlignment="1"/>
    <xf numFmtId="0" fontId="55" fillId="43" borderId="48" xfId="0" applyFont="1" applyFill="1" applyBorder="1" applyAlignment="1"/>
    <xf numFmtId="165" fontId="8" fillId="34" borderId="48" xfId="0" applyNumberFormat="1" applyFont="1" applyFill="1" applyBorder="1" applyAlignment="1"/>
    <xf numFmtId="165" fontId="0" fillId="34" borderId="54" xfId="0" applyNumberFormat="1" applyFill="1" applyBorder="1" applyAlignment="1">
      <alignment horizontal="left"/>
    </xf>
    <xf numFmtId="165" fontId="55" fillId="42" borderId="52" xfId="0" applyNumberFormat="1" applyFont="1" applyFill="1" applyBorder="1" applyAlignment="1">
      <alignment horizontal="left"/>
    </xf>
    <xf numFmtId="165" fontId="47" fillId="34" borderId="45" xfId="0" applyNumberFormat="1" applyFont="1" applyFill="1" applyBorder="1" applyAlignment="1"/>
    <xf numFmtId="165" fontId="64" fillId="42" borderId="43" xfId="0" applyNumberFormat="1" applyFont="1" applyFill="1" applyBorder="1" applyAlignment="1"/>
    <xf numFmtId="165" fontId="0" fillId="34" borderId="54" xfId="0" applyNumberFormat="1" applyFill="1" applyBorder="1" applyAlignment="1">
      <alignment horizontal="right"/>
    </xf>
    <xf numFmtId="0" fontId="0" fillId="34" borderId="45" xfId="0" applyFill="1" applyBorder="1" applyAlignment="1"/>
    <xf numFmtId="165" fontId="0" fillId="34" borderId="101" xfId="0" applyNumberFormat="1" applyFill="1" applyBorder="1" applyAlignment="1"/>
    <xf numFmtId="165" fontId="55" fillId="43" borderId="54" xfId="0" applyNumberFormat="1" applyFont="1" applyFill="1" applyBorder="1" applyAlignment="1"/>
    <xf numFmtId="165" fontId="0" fillId="34" borderId="97" xfId="0" applyNumberFormat="1" applyFill="1" applyBorder="1" applyAlignment="1"/>
    <xf numFmtId="165" fontId="55" fillId="43" borderId="45" xfId="0" applyNumberFormat="1" applyFont="1" applyFill="1" applyBorder="1" applyAlignment="1"/>
    <xf numFmtId="165" fontId="4" fillId="34" borderId="98" xfId="0" applyNumberFormat="1" applyFont="1" applyFill="1" applyBorder="1"/>
    <xf numFmtId="165" fontId="52" fillId="43" borderId="48" xfId="0" applyNumberFormat="1" applyFont="1" applyFill="1" applyBorder="1"/>
    <xf numFmtId="0" fontId="51" fillId="0" borderId="100" xfId="0" applyFont="1" applyFill="1" applyBorder="1" applyAlignment="1">
      <alignment horizontal="center"/>
    </xf>
    <xf numFmtId="0" fontId="51" fillId="0" borderId="53" xfId="0" applyFont="1" applyFill="1" applyBorder="1" applyAlignment="1">
      <alignment horizontal="center"/>
    </xf>
    <xf numFmtId="0" fontId="55" fillId="43" borderId="133" xfId="0" applyFont="1" applyFill="1" applyBorder="1"/>
    <xf numFmtId="0" fontId="55" fillId="43" borderId="7" xfId="0" applyFont="1" applyFill="1" applyBorder="1"/>
    <xf numFmtId="0" fontId="55" fillId="43" borderId="36" xfId="0" applyFont="1" applyFill="1" applyBorder="1" applyAlignment="1"/>
    <xf numFmtId="0" fontId="4" fillId="34" borderId="16" xfId="0" applyFont="1" applyFill="1" applyBorder="1"/>
    <xf numFmtId="0" fontId="52" fillId="42" borderId="16" xfId="0" applyFont="1" applyFill="1" applyBorder="1" applyProtection="1">
      <protection locked="0"/>
    </xf>
    <xf numFmtId="0" fontId="52" fillId="40" borderId="16" xfId="0" applyFont="1" applyFill="1" applyBorder="1" applyProtection="1">
      <protection locked="0"/>
    </xf>
    <xf numFmtId="0" fontId="4" fillId="43" borderId="16" xfId="0" applyFont="1" applyFill="1" applyBorder="1"/>
    <xf numFmtId="0" fontId="4" fillId="44" borderId="16" xfId="0" applyFont="1" applyFill="1" applyBorder="1"/>
    <xf numFmtId="0" fontId="4" fillId="39" borderId="16" xfId="0" applyFont="1" applyFill="1" applyBorder="1"/>
    <xf numFmtId="0" fontId="4" fillId="38" borderId="16" xfId="0" applyFont="1" applyFill="1" applyBorder="1"/>
    <xf numFmtId="169" fontId="84" fillId="45" borderId="126" xfId="0" applyNumberFormat="1" applyFont="1" applyFill="1" applyBorder="1" applyAlignment="1">
      <alignment horizontal="center" vertical="top" shrinkToFit="1"/>
    </xf>
    <xf numFmtId="169" fontId="84" fillId="45" borderId="0" xfId="0" applyNumberFormat="1" applyFont="1" applyFill="1" applyBorder="1" applyAlignment="1">
      <alignment horizontal="center" vertical="top" shrinkToFit="1"/>
    </xf>
    <xf numFmtId="169" fontId="84" fillId="45" borderId="127" xfId="0" applyNumberFormat="1" applyFont="1" applyFill="1" applyBorder="1" applyAlignment="1">
      <alignment horizontal="center" vertical="top" shrinkToFit="1"/>
    </xf>
    <xf numFmtId="165" fontId="84" fillId="45" borderId="126" xfId="0" applyNumberFormat="1" applyFont="1" applyFill="1" applyBorder="1" applyAlignment="1">
      <alignment horizontal="center" vertical="top" shrinkToFit="1"/>
    </xf>
    <xf numFmtId="165" fontId="84" fillId="45" borderId="0" xfId="0" applyNumberFormat="1" applyFont="1" applyFill="1" applyBorder="1" applyAlignment="1">
      <alignment horizontal="center" vertical="top" shrinkToFit="1"/>
    </xf>
    <xf numFmtId="165" fontId="84" fillId="45" borderId="127" xfId="0" applyNumberFormat="1" applyFont="1" applyFill="1" applyBorder="1" applyAlignment="1">
      <alignment horizontal="center" vertical="top" shrinkToFit="1"/>
    </xf>
    <xf numFmtId="0" fontId="4" fillId="34" borderId="16" xfId="0" applyFont="1" applyFill="1" applyBorder="1" applyProtection="1">
      <protection locked="0"/>
    </xf>
    <xf numFmtId="0" fontId="52" fillId="42" borderId="16" xfId="0" applyFont="1" applyFill="1" applyBorder="1"/>
    <xf numFmtId="0" fontId="52" fillId="40" borderId="24" xfId="0" applyFont="1" applyFill="1" applyBorder="1" applyProtection="1">
      <protection locked="0"/>
    </xf>
    <xf numFmtId="0" fontId="4" fillId="37" borderId="16" xfId="0" applyFont="1" applyFill="1" applyBorder="1" applyProtection="1">
      <protection locked="0"/>
    </xf>
    <xf numFmtId="0" fontId="52" fillId="44" borderId="24" xfId="0" applyFont="1" applyFill="1" applyBorder="1"/>
    <xf numFmtId="166" fontId="0" fillId="49" borderId="18" xfId="0" applyNumberFormat="1" applyFill="1" applyBorder="1"/>
    <xf numFmtId="166" fontId="0" fillId="49" borderId="19" xfId="0" applyNumberFormat="1" applyFill="1" applyBorder="1"/>
    <xf numFmtId="0" fontId="1" fillId="0" borderId="138" xfId="0" applyFont="1" applyBorder="1" applyAlignment="1">
      <alignment horizontal="center"/>
    </xf>
    <xf numFmtId="0" fontId="1" fillId="41" borderId="138" xfId="0" applyFont="1" applyFill="1" applyBorder="1" applyAlignment="1">
      <alignment horizontal="center"/>
    </xf>
    <xf numFmtId="0" fontId="4" fillId="41" borderId="138" xfId="0" applyFont="1" applyFill="1" applyBorder="1" applyAlignment="1">
      <alignment horizontal="center"/>
    </xf>
    <xf numFmtId="0" fontId="0" fillId="0" borderId="131" xfId="0" applyBorder="1"/>
    <xf numFmtId="0" fontId="0" fillId="0" borderId="138" xfId="0" applyBorder="1"/>
    <xf numFmtId="0" fontId="0" fillId="0" borderId="132" xfId="0" applyBorder="1"/>
    <xf numFmtId="0" fontId="4" fillId="34" borderId="138" xfId="0" applyFont="1" applyFill="1" applyBorder="1" applyAlignment="1">
      <alignment horizontal="center"/>
    </xf>
    <xf numFmtId="0" fontId="52" fillId="42" borderId="138" xfId="0" applyFont="1" applyFill="1" applyBorder="1" applyAlignment="1">
      <alignment horizontal="center"/>
    </xf>
    <xf numFmtId="0" fontId="52" fillId="0" borderId="138" xfId="0" applyFont="1" applyBorder="1" applyAlignment="1">
      <alignment horizontal="center"/>
    </xf>
    <xf numFmtId="0" fontId="4" fillId="0" borderId="122" xfId="0" applyFont="1" applyBorder="1" applyAlignment="1">
      <alignment horizontal="center"/>
    </xf>
    <xf numFmtId="0" fontId="52" fillId="43" borderId="153" xfId="0" applyFont="1" applyFill="1" applyBorder="1" applyAlignment="1">
      <alignment horizontal="center"/>
    </xf>
    <xf numFmtId="0" fontId="4" fillId="51" borderId="138" xfId="0" applyFont="1" applyFill="1" applyBorder="1" applyAlignment="1">
      <alignment horizontal="center"/>
    </xf>
    <xf numFmtId="166" fontId="1" fillId="36" borderId="36" xfId="0" applyNumberFormat="1" applyFont="1" applyFill="1" applyBorder="1" applyAlignment="1">
      <alignment horizontal="center"/>
    </xf>
    <xf numFmtId="0" fontId="55" fillId="43" borderId="98" xfId="0" applyFont="1" applyFill="1" applyBorder="1"/>
    <xf numFmtId="0" fontId="55" fillId="43" borderId="48" xfId="0" applyFont="1" applyFill="1" applyBorder="1"/>
    <xf numFmtId="165" fontId="55" fillId="43" borderId="48" xfId="0" applyNumberFormat="1" applyFont="1" applyFill="1" applyBorder="1"/>
    <xf numFmtId="165" fontId="55" fillId="43" borderId="98" xfId="0" applyNumberFormat="1" applyFont="1" applyFill="1" applyBorder="1" applyAlignment="1">
      <alignment horizontal="center"/>
    </xf>
    <xf numFmtId="0" fontId="50" fillId="41" borderId="0" xfId="0" applyFont="1" applyFill="1" applyBorder="1"/>
    <xf numFmtId="0" fontId="88" fillId="36" borderId="0" xfId="0" applyFont="1" applyFill="1" applyAlignment="1">
      <alignment horizontal="center"/>
    </xf>
    <xf numFmtId="0" fontId="90" fillId="0" borderId="0" xfId="0" applyFont="1" applyFill="1" applyBorder="1" applyAlignment="1">
      <alignment horizontal="left" vertical="center" indent="1"/>
    </xf>
    <xf numFmtId="0" fontId="16" fillId="0" borderId="0" xfId="0" applyFont="1" applyFill="1" applyBorder="1" applyAlignment="1">
      <alignment vertical="center"/>
    </xf>
    <xf numFmtId="0" fontId="16" fillId="41" borderId="0" xfId="0" applyFont="1" applyFill="1" applyBorder="1" applyAlignment="1">
      <alignment vertical="center"/>
    </xf>
    <xf numFmtId="165" fontId="0" fillId="0" borderId="0" xfId="0" applyNumberFormat="1" applyFill="1"/>
    <xf numFmtId="165" fontId="91" fillId="0" borderId="154" xfId="0" applyNumberFormat="1" applyFont="1" applyFill="1" applyBorder="1" applyAlignment="1">
      <alignment horizontal="center"/>
    </xf>
    <xf numFmtId="165" fontId="91" fillId="0" borderId="155" xfId="0" applyNumberFormat="1" applyFont="1" applyFill="1" applyBorder="1" applyAlignment="1">
      <alignment horizontal="center"/>
    </xf>
    <xf numFmtId="165" fontId="48" fillId="49" borderId="156" xfId="0" quotePrefix="1" applyNumberFormat="1" applyFont="1" applyFill="1" applyBorder="1" applyAlignment="1">
      <alignment horizontal="center"/>
    </xf>
    <xf numFmtId="165" fontId="92" fillId="41" borderId="0" xfId="0" quotePrefix="1" applyNumberFormat="1" applyFont="1" applyFill="1" applyAlignment="1">
      <alignment horizontal="center"/>
    </xf>
    <xf numFmtId="166" fontId="4" fillId="49" borderId="160" xfId="0" applyNumberFormat="1" applyFont="1" applyFill="1" applyBorder="1" applyAlignment="1">
      <alignment horizontal="right"/>
    </xf>
    <xf numFmtId="0" fontId="0" fillId="0" borderId="161" xfId="0" applyFill="1" applyBorder="1"/>
    <xf numFmtId="166" fontId="4" fillId="49" borderId="164" xfId="0" applyNumberFormat="1" applyFont="1" applyFill="1" applyBorder="1"/>
    <xf numFmtId="166" fontId="4" fillId="41" borderId="161" xfId="0" applyNumberFormat="1" applyFont="1" applyFill="1" applyBorder="1"/>
    <xf numFmtId="0" fontId="0" fillId="0" borderId="0" xfId="0" applyFill="1" applyAlignment="1">
      <alignment horizontal="left" indent="1"/>
    </xf>
    <xf numFmtId="166" fontId="4" fillId="49" borderId="167" xfId="0" applyNumberFormat="1" applyFont="1" applyFill="1" applyBorder="1" applyAlignment="1">
      <alignment horizontal="right"/>
    </xf>
    <xf numFmtId="166" fontId="4" fillId="49" borderId="170" xfId="0" applyNumberFormat="1" applyFont="1" applyFill="1" applyBorder="1"/>
    <xf numFmtId="166" fontId="1" fillId="0" borderId="172" xfId="0" applyNumberFormat="1" applyFont="1" applyFill="1" applyBorder="1"/>
    <xf numFmtId="166" fontId="1" fillId="0" borderId="173" xfId="0" applyNumberFormat="1" applyFont="1" applyFill="1" applyBorder="1"/>
    <xf numFmtId="166" fontId="4" fillId="52" borderId="174" xfId="0" applyNumberFormat="1" applyFont="1" applyFill="1" applyBorder="1" applyAlignment="1">
      <alignment horizontal="right" vertical="center"/>
    </xf>
    <xf numFmtId="0" fontId="8" fillId="0" borderId="0" xfId="0" applyFont="1" applyFill="1" applyAlignment="1">
      <alignment horizontal="left" indent="1"/>
    </xf>
    <xf numFmtId="166" fontId="4" fillId="52" borderId="175" xfId="0" applyNumberFormat="1" applyFont="1" applyFill="1" applyBorder="1"/>
    <xf numFmtId="0" fontId="0" fillId="0" borderId="176" xfId="0" applyFill="1" applyBorder="1"/>
    <xf numFmtId="166" fontId="4" fillId="49" borderId="179" xfId="0" applyNumberFormat="1" applyFont="1" applyFill="1" applyBorder="1" applyAlignment="1">
      <alignment horizontal="right"/>
    </xf>
    <xf numFmtId="166" fontId="4" fillId="49" borderId="180" xfId="0" applyNumberFormat="1" applyFont="1" applyFill="1" applyBorder="1"/>
    <xf numFmtId="0" fontId="0" fillId="0" borderId="181" xfId="0" applyFill="1" applyBorder="1"/>
    <xf numFmtId="166" fontId="4" fillId="49" borderId="184" xfId="0" applyNumberFormat="1" applyFont="1" applyFill="1" applyBorder="1" applyAlignment="1">
      <alignment horizontal="right"/>
    </xf>
    <xf numFmtId="166" fontId="4" fillId="49" borderId="185" xfId="0" applyNumberFormat="1" applyFont="1" applyFill="1" applyBorder="1"/>
    <xf numFmtId="0" fontId="0" fillId="0" borderId="186" xfId="0" applyFill="1" applyBorder="1"/>
    <xf numFmtId="166" fontId="1" fillId="0" borderId="187" xfId="0" applyNumberFormat="1" applyFont="1" applyFill="1" applyBorder="1"/>
    <xf numFmtId="166" fontId="1" fillId="0" borderId="188" xfId="0" applyNumberFormat="1" applyFont="1" applyFill="1" applyBorder="1"/>
    <xf numFmtId="166" fontId="4" fillId="52" borderId="189" xfId="0" applyNumberFormat="1" applyFont="1" applyFill="1" applyBorder="1" applyAlignment="1">
      <alignment horizontal="right"/>
    </xf>
    <xf numFmtId="166" fontId="4" fillId="52" borderId="190" xfId="0" applyNumberFormat="1" applyFont="1" applyFill="1" applyBorder="1"/>
    <xf numFmtId="0" fontId="0" fillId="0" borderId="191" xfId="0" applyFill="1" applyBorder="1"/>
    <xf numFmtId="166" fontId="4" fillId="49" borderId="194" xfId="0" applyNumberFormat="1" applyFont="1" applyFill="1" applyBorder="1" applyAlignment="1">
      <alignment horizontal="right"/>
    </xf>
    <xf numFmtId="166" fontId="4" fillId="49" borderId="195" xfId="0" applyNumberFormat="1" applyFont="1" applyFill="1" applyBorder="1"/>
    <xf numFmtId="166" fontId="4" fillId="52" borderId="174" xfId="0" applyNumberFormat="1" applyFont="1" applyFill="1" applyBorder="1" applyAlignment="1">
      <alignment horizontal="right"/>
    </xf>
    <xf numFmtId="0" fontId="1" fillId="0" borderId="196" xfId="0" applyFont="1" applyFill="1" applyBorder="1"/>
    <xf numFmtId="165" fontId="95" fillId="0" borderId="197" xfId="0" applyNumberFormat="1" applyFont="1" applyFill="1" applyBorder="1"/>
    <xf numFmtId="165" fontId="95" fillId="0" borderId="198" xfId="0" applyNumberFormat="1" applyFont="1" applyFill="1" applyBorder="1"/>
    <xf numFmtId="166" fontId="47" fillId="36" borderId="164" xfId="0" applyNumberFormat="1" applyFont="1" applyFill="1" applyBorder="1"/>
    <xf numFmtId="166" fontId="4" fillId="41" borderId="0" xfId="0" applyNumberFormat="1" applyFont="1" applyFill="1" applyBorder="1"/>
    <xf numFmtId="0" fontId="0" fillId="0" borderId="199" xfId="0" applyFill="1" applyBorder="1"/>
    <xf numFmtId="165" fontId="95" fillId="0" borderId="200" xfId="0" applyNumberFormat="1" applyFont="1" applyFill="1" applyBorder="1"/>
    <xf numFmtId="165" fontId="95" fillId="0" borderId="201" xfId="0" applyNumberFormat="1" applyFont="1" applyFill="1" applyBorder="1"/>
    <xf numFmtId="166" fontId="47" fillId="36" borderId="202" xfId="0" applyNumberFormat="1" applyFont="1" applyFill="1" applyBorder="1"/>
    <xf numFmtId="0" fontId="0" fillId="0" borderId="0" xfId="0" applyFill="1" applyAlignment="1">
      <alignment horizontal="center"/>
    </xf>
    <xf numFmtId="166" fontId="4" fillId="52" borderId="207" xfId="0" applyNumberFormat="1" applyFont="1" applyFill="1" applyBorder="1"/>
    <xf numFmtId="166" fontId="0" fillId="0" borderId="0" xfId="0" applyNumberFormat="1" applyFill="1"/>
    <xf numFmtId="0" fontId="0" fillId="41" borderId="0" xfId="0" applyFill="1" applyAlignment="1">
      <alignment horizontal="center"/>
    </xf>
    <xf numFmtId="165" fontId="95" fillId="41" borderId="0" xfId="0" applyNumberFormat="1" applyFont="1" applyFill="1" applyBorder="1"/>
    <xf numFmtId="165" fontId="0" fillId="41" borderId="0" xfId="0" applyNumberFormat="1" applyFill="1"/>
    <xf numFmtId="165" fontId="4" fillId="41" borderId="0" xfId="0" applyNumberFormat="1" applyFont="1" applyFill="1"/>
    <xf numFmtId="166" fontId="1" fillId="0" borderId="162" xfId="0" applyNumberFormat="1" applyFont="1" applyFill="1" applyBorder="1"/>
    <xf numFmtId="166" fontId="1" fillId="0" borderId="163" xfId="0" applyNumberFormat="1" applyFont="1" applyFill="1" applyBorder="1"/>
    <xf numFmtId="166" fontId="4" fillId="49" borderId="160" xfId="0" applyNumberFormat="1" applyFont="1" applyFill="1" applyBorder="1"/>
    <xf numFmtId="166" fontId="1" fillId="0" borderId="168" xfId="0" applyNumberFormat="1" applyFont="1" applyFill="1" applyBorder="1"/>
    <xf numFmtId="166" fontId="1" fillId="0" borderId="169" xfId="0" applyNumberFormat="1" applyFont="1" applyFill="1" applyBorder="1"/>
    <xf numFmtId="166" fontId="4" fillId="49" borderId="167" xfId="0" applyNumberFormat="1" applyFont="1" applyFill="1" applyBorder="1"/>
    <xf numFmtId="165" fontId="0" fillId="0" borderId="0" xfId="0" applyNumberFormat="1" applyFill="1" applyAlignment="1">
      <alignment horizontal="left" indent="1"/>
    </xf>
    <xf numFmtId="165" fontId="0" fillId="0" borderId="161" xfId="0" applyNumberFormat="1" applyFill="1" applyBorder="1"/>
    <xf numFmtId="166" fontId="4" fillId="52" borderId="174" xfId="0" applyNumberFormat="1" applyFont="1" applyFill="1" applyBorder="1"/>
    <xf numFmtId="166" fontId="1" fillId="0" borderId="177" xfId="0" applyNumberFormat="1" applyFont="1" applyFill="1" applyBorder="1"/>
    <xf numFmtId="166" fontId="1" fillId="0" borderId="178" xfId="0" applyNumberFormat="1" applyFont="1" applyFill="1" applyBorder="1"/>
    <xf numFmtId="166" fontId="4" fillId="49" borderId="179" xfId="0" applyNumberFormat="1" applyFont="1" applyFill="1" applyBorder="1"/>
    <xf numFmtId="166" fontId="1" fillId="0" borderId="209" xfId="0" applyNumberFormat="1" applyFont="1" applyFill="1" applyBorder="1"/>
    <xf numFmtId="166" fontId="1" fillId="0" borderId="210" xfId="0" applyNumberFormat="1" applyFont="1" applyFill="1" applyBorder="1"/>
    <xf numFmtId="165" fontId="0" fillId="0" borderId="186" xfId="0" applyNumberFormat="1" applyFill="1" applyBorder="1"/>
    <xf numFmtId="166" fontId="4" fillId="52" borderId="189" xfId="0" applyNumberFormat="1" applyFont="1" applyFill="1" applyBorder="1"/>
    <xf numFmtId="166" fontId="1" fillId="0" borderId="192" xfId="0" applyNumberFormat="1" applyFont="1" applyFill="1" applyBorder="1"/>
    <xf numFmtId="166" fontId="1" fillId="0" borderId="193" xfId="0" applyNumberFormat="1" applyFont="1" applyFill="1" applyBorder="1"/>
    <xf numFmtId="166" fontId="4" fillId="49" borderId="26" xfId="0" applyNumberFormat="1" applyFont="1" applyFill="1" applyBorder="1"/>
    <xf numFmtId="166" fontId="4" fillId="49" borderId="194" xfId="0" applyNumberFormat="1" applyFont="1" applyFill="1" applyBorder="1"/>
    <xf numFmtId="166" fontId="4" fillId="52" borderId="211" xfId="0" applyNumberFormat="1" applyFont="1" applyFill="1" applyBorder="1"/>
    <xf numFmtId="166" fontId="4" fillId="52" borderId="179" xfId="0" applyNumberFormat="1" applyFont="1" applyFill="1" applyBorder="1"/>
    <xf numFmtId="165" fontId="4" fillId="36" borderId="164" xfId="0" applyNumberFormat="1" applyFont="1" applyFill="1" applyBorder="1"/>
    <xf numFmtId="165" fontId="4" fillId="41" borderId="0" xfId="0" applyNumberFormat="1" applyFont="1" applyFill="1" applyBorder="1"/>
    <xf numFmtId="165" fontId="4" fillId="36" borderId="212" xfId="0" applyNumberFormat="1" applyFont="1" applyFill="1" applyBorder="1"/>
    <xf numFmtId="165" fontId="4" fillId="36" borderId="170" xfId="0" applyNumberFormat="1" applyFont="1" applyFill="1" applyBorder="1"/>
    <xf numFmtId="165" fontId="4" fillId="36" borderId="213" xfId="0" applyNumberFormat="1" applyFont="1" applyFill="1" applyBorder="1"/>
    <xf numFmtId="0" fontId="1" fillId="0" borderId="0" xfId="0" applyFont="1" applyFill="1"/>
    <xf numFmtId="165" fontId="0" fillId="41" borderId="0" xfId="0" applyNumberFormat="1" applyFill="1" applyBorder="1"/>
    <xf numFmtId="0" fontId="0" fillId="53" borderId="176" xfId="0" applyFill="1" applyBorder="1"/>
    <xf numFmtId="166" fontId="0" fillId="53" borderId="177" xfId="0" applyNumberFormat="1" applyFill="1" applyBorder="1"/>
    <xf numFmtId="166" fontId="0" fillId="53" borderId="178" xfId="0" applyNumberFormat="1" applyFill="1" applyBorder="1"/>
    <xf numFmtId="0" fontId="0" fillId="53" borderId="181" xfId="0" applyFill="1" applyBorder="1"/>
    <xf numFmtId="166" fontId="0" fillId="53" borderId="182" xfId="0" applyNumberFormat="1" applyFill="1" applyBorder="1"/>
    <xf numFmtId="166" fontId="0" fillId="53" borderId="183" xfId="0" applyNumberFormat="1" applyFill="1" applyBorder="1"/>
    <xf numFmtId="0" fontId="0" fillId="53" borderId="191" xfId="0" applyFill="1" applyBorder="1"/>
    <xf numFmtId="166" fontId="0" fillId="53" borderId="192" xfId="0" applyNumberFormat="1" applyFill="1" applyBorder="1"/>
    <xf numFmtId="166" fontId="0" fillId="53" borderId="193" xfId="0" applyNumberFormat="1" applyFill="1" applyBorder="1"/>
    <xf numFmtId="0" fontId="1" fillId="0" borderId="0" xfId="0" applyFont="1" applyAlignment="1">
      <alignment horizontal="left" indent="1"/>
    </xf>
    <xf numFmtId="0" fontId="0" fillId="0" borderId="0" xfId="0" applyAlignment="1">
      <alignment horizontal="left" indent="1"/>
    </xf>
    <xf numFmtId="0" fontId="0" fillId="41" borderId="0" xfId="0" applyFill="1" applyBorder="1" applyAlignment="1">
      <alignment horizontal="center"/>
    </xf>
    <xf numFmtId="166" fontId="0" fillId="53" borderId="162" xfId="0" applyNumberFormat="1" applyFill="1" applyBorder="1"/>
    <xf numFmtId="166" fontId="0" fillId="53" borderId="163" xfId="0" applyNumberFormat="1" applyFill="1" applyBorder="1"/>
    <xf numFmtId="166" fontId="0" fillId="53" borderId="168" xfId="0" applyNumberFormat="1" applyFill="1" applyBorder="1"/>
    <xf numFmtId="166" fontId="0" fillId="53" borderId="169" xfId="0" applyNumberFormat="1" applyFill="1" applyBorder="1"/>
    <xf numFmtId="0" fontId="0" fillId="53" borderId="161" xfId="0" applyFill="1" applyBorder="1"/>
    <xf numFmtId="166" fontId="1" fillId="53" borderId="192" xfId="0" applyNumberFormat="1" applyFont="1" applyFill="1" applyBorder="1"/>
    <xf numFmtId="166" fontId="1" fillId="53" borderId="193" xfId="0" applyNumberFormat="1" applyFont="1" applyFill="1" applyBorder="1"/>
    <xf numFmtId="0" fontId="0" fillId="0" borderId="0" xfId="0" applyFill="1" applyAlignment="1">
      <alignment horizontal="left" vertical="center" indent="1"/>
    </xf>
    <xf numFmtId="0" fontId="0" fillId="0" borderId="0" xfId="0" applyFill="1" applyAlignment="1">
      <alignment horizontal="left" vertical="center"/>
    </xf>
    <xf numFmtId="0" fontId="0" fillId="0" borderId="0" xfId="0" applyAlignment="1">
      <alignment horizontal="left" vertical="center"/>
    </xf>
    <xf numFmtId="0" fontId="88" fillId="36" borderId="0" xfId="0" applyFont="1" applyFill="1" applyAlignment="1"/>
    <xf numFmtId="166" fontId="1" fillId="0" borderId="0" xfId="0" applyNumberFormat="1" applyFont="1" applyFill="1" applyBorder="1"/>
    <xf numFmtId="166" fontId="1" fillId="0" borderId="167" xfId="0" applyNumberFormat="1" applyFont="1" applyFill="1" applyBorder="1"/>
    <xf numFmtId="166" fontId="4" fillId="52" borderId="167" xfId="0" applyNumberFormat="1" applyFont="1" applyFill="1" applyBorder="1" applyAlignment="1">
      <alignment horizontal="right"/>
    </xf>
    <xf numFmtId="166" fontId="4" fillId="52" borderId="170" xfId="0" applyNumberFormat="1" applyFont="1" applyFill="1" applyBorder="1"/>
    <xf numFmtId="166" fontId="4" fillId="52" borderId="167" xfId="0" applyNumberFormat="1" applyFont="1" applyFill="1" applyBorder="1"/>
    <xf numFmtId="166" fontId="4" fillId="41" borderId="0" xfId="0" applyNumberFormat="1" applyFont="1" applyFill="1" applyBorder="1" applyAlignment="1">
      <alignment horizontal="center"/>
    </xf>
    <xf numFmtId="0" fontId="96" fillId="0" borderId="157" xfId="0" applyFont="1" applyFill="1" applyBorder="1" applyAlignment="1">
      <alignment horizontal="right"/>
    </xf>
    <xf numFmtId="0" fontId="0" fillId="0" borderId="216" xfId="0" applyFill="1" applyBorder="1"/>
    <xf numFmtId="166" fontId="1" fillId="0" borderId="217" xfId="0" applyNumberFormat="1" applyFont="1" applyFill="1" applyBorder="1"/>
    <xf numFmtId="166" fontId="1" fillId="0" borderId="174" xfId="0" applyNumberFormat="1" applyFont="1" applyFill="1" applyBorder="1"/>
    <xf numFmtId="166" fontId="1" fillId="0" borderId="206" xfId="0" applyNumberFormat="1" applyFont="1" applyFill="1" applyBorder="1"/>
    <xf numFmtId="166" fontId="1" fillId="0" borderId="218" xfId="0" applyNumberFormat="1" applyFont="1" applyFill="1" applyBorder="1"/>
    <xf numFmtId="165" fontId="0" fillId="0" borderId="216" xfId="0" applyNumberFormat="1" applyFill="1" applyBorder="1"/>
    <xf numFmtId="165" fontId="0" fillId="0" borderId="205" xfId="0" applyNumberFormat="1" applyFill="1" applyBorder="1"/>
    <xf numFmtId="0" fontId="0" fillId="0" borderId="217" xfId="0" applyFill="1" applyBorder="1"/>
    <xf numFmtId="0" fontId="0" fillId="0" borderId="206" xfId="0" applyFill="1" applyBorder="1"/>
    <xf numFmtId="166" fontId="8" fillId="41" borderId="221" xfId="0" applyNumberFormat="1" applyFont="1" applyFill="1" applyBorder="1" applyAlignment="1">
      <alignment horizontal="center"/>
    </xf>
    <xf numFmtId="0" fontId="1" fillId="0" borderId="222" xfId="0" applyFont="1" applyFill="1" applyBorder="1" applyAlignment="1">
      <alignment horizontal="center"/>
    </xf>
    <xf numFmtId="0" fontId="1" fillId="0" borderId="197" xfId="0" applyFont="1" applyFill="1" applyBorder="1"/>
    <xf numFmtId="0" fontId="0" fillId="0" borderId="200" xfId="0" applyFill="1" applyBorder="1"/>
    <xf numFmtId="0" fontId="4" fillId="0" borderId="220" xfId="0" applyFont="1" applyFill="1" applyBorder="1" applyAlignment="1">
      <alignment horizontal="center"/>
    </xf>
    <xf numFmtId="0" fontId="4" fillId="0" borderId="226" xfId="0" applyFont="1" applyFill="1" applyBorder="1" applyAlignment="1">
      <alignment horizontal="center"/>
    </xf>
    <xf numFmtId="165" fontId="0" fillId="0" borderId="227" xfId="0" applyNumberFormat="1" applyFill="1" applyBorder="1"/>
    <xf numFmtId="166" fontId="1" fillId="0" borderId="228" xfId="0" applyNumberFormat="1" applyFont="1" applyFill="1" applyBorder="1"/>
    <xf numFmtId="166" fontId="1" fillId="0" borderId="229" xfId="0" applyNumberFormat="1" applyFont="1" applyFill="1" applyBorder="1"/>
    <xf numFmtId="165" fontId="0" fillId="0" borderId="230" xfId="0" applyNumberFormat="1" applyFill="1" applyBorder="1"/>
    <xf numFmtId="0" fontId="87" fillId="36" borderId="0" xfId="0" applyFont="1" applyFill="1" applyAlignment="1"/>
    <xf numFmtId="0" fontId="88" fillId="36" borderId="0" xfId="0" applyNumberFormat="1" applyFont="1" applyFill="1" applyAlignment="1"/>
    <xf numFmtId="0" fontId="8" fillId="0" borderId="0" xfId="0" applyFont="1" applyBorder="1" applyAlignment="1">
      <alignment textRotation="90"/>
    </xf>
    <xf numFmtId="0" fontId="4" fillId="0" borderId="231" xfId="0" applyFont="1" applyFill="1" applyBorder="1" applyAlignment="1">
      <alignment horizontal="center"/>
    </xf>
    <xf numFmtId="0" fontId="4" fillId="34" borderId="226" xfId="0" applyFont="1" applyFill="1" applyBorder="1" applyAlignment="1">
      <alignment horizontal="center"/>
    </xf>
    <xf numFmtId="0" fontId="50" fillId="0" borderId="232" xfId="0" applyFont="1" applyFill="1" applyBorder="1" applyAlignment="1">
      <alignment horizontal="center"/>
    </xf>
    <xf numFmtId="171" fontId="4" fillId="41" borderId="219" xfId="0" applyNumberFormat="1" applyFont="1" applyFill="1" applyBorder="1" applyAlignment="1">
      <alignment horizontal="center"/>
    </xf>
    <xf numFmtId="171" fontId="50" fillId="41" borderId="225" xfId="0" applyNumberFormat="1" applyFont="1" applyFill="1" applyBorder="1" applyAlignment="1">
      <alignment horizontal="center"/>
    </xf>
    <xf numFmtId="166" fontId="4" fillId="0" borderId="187" xfId="0" applyNumberFormat="1" applyFont="1" applyFill="1" applyBorder="1"/>
    <xf numFmtId="0" fontId="0" fillId="41" borderId="208" xfId="0" applyFill="1" applyBorder="1"/>
    <xf numFmtId="166" fontId="1" fillId="41" borderId="162" xfId="0" applyNumberFormat="1" applyFont="1" applyFill="1" applyBorder="1"/>
    <xf numFmtId="166" fontId="1" fillId="41" borderId="163" xfId="0" applyNumberFormat="1" applyFont="1" applyFill="1" applyBorder="1"/>
    <xf numFmtId="0" fontId="0" fillId="41" borderId="161" xfId="0" applyFill="1" applyBorder="1" applyAlignment="1">
      <alignment horizontal="left"/>
    </xf>
    <xf numFmtId="166" fontId="1" fillId="41" borderId="168" xfId="0" applyNumberFormat="1" applyFont="1" applyFill="1" applyBorder="1"/>
    <xf numFmtId="166" fontId="1" fillId="41" borderId="169" xfId="0" applyNumberFormat="1" applyFont="1" applyFill="1" applyBorder="1"/>
    <xf numFmtId="165" fontId="0" fillId="41" borderId="161" xfId="0" applyNumberFormat="1" applyFill="1" applyBorder="1"/>
    <xf numFmtId="166" fontId="1" fillId="41" borderId="172" xfId="0" applyNumberFormat="1" applyFont="1" applyFill="1" applyBorder="1"/>
    <xf numFmtId="166" fontId="1" fillId="41" borderId="173" xfId="0" applyNumberFormat="1" applyFont="1" applyFill="1" applyBorder="1"/>
    <xf numFmtId="0" fontId="0" fillId="41" borderId="176" xfId="0" applyFill="1" applyBorder="1"/>
    <xf numFmtId="166" fontId="1" fillId="41" borderId="177" xfId="0" applyNumberFormat="1" applyFont="1" applyFill="1" applyBorder="1"/>
    <xf numFmtId="166" fontId="1" fillId="41" borderId="178" xfId="0" applyNumberFormat="1" applyFont="1" applyFill="1" applyBorder="1"/>
    <xf numFmtId="0" fontId="0" fillId="41" borderId="181" xfId="0" applyFill="1" applyBorder="1"/>
    <xf numFmtId="166" fontId="1" fillId="41" borderId="182" xfId="0" applyNumberFormat="1" applyFont="1" applyFill="1" applyBorder="1"/>
    <xf numFmtId="166" fontId="1" fillId="41" borderId="183" xfId="0" applyNumberFormat="1" applyFont="1" applyFill="1" applyBorder="1"/>
    <xf numFmtId="165" fontId="0" fillId="41" borderId="186" xfId="0" applyNumberFormat="1" applyFill="1" applyBorder="1"/>
    <xf numFmtId="166" fontId="1" fillId="41" borderId="187" xfId="0" applyNumberFormat="1" applyFont="1" applyFill="1" applyBorder="1"/>
    <xf numFmtId="166" fontId="1" fillId="41" borderId="188" xfId="0" applyNumberFormat="1" applyFont="1" applyFill="1" applyBorder="1"/>
    <xf numFmtId="166" fontId="1" fillId="41" borderId="209" xfId="0" applyNumberFormat="1" applyFont="1" applyFill="1" applyBorder="1"/>
    <xf numFmtId="166" fontId="1" fillId="41" borderId="210" xfId="0" applyNumberFormat="1" applyFont="1" applyFill="1" applyBorder="1"/>
    <xf numFmtId="0" fontId="0" fillId="54" borderId="181" xfId="0" applyFill="1" applyBorder="1"/>
    <xf numFmtId="0" fontId="0" fillId="41" borderId="157" xfId="0" applyFill="1" applyBorder="1"/>
    <xf numFmtId="166" fontId="0" fillId="41" borderId="158" xfId="0" applyNumberFormat="1" applyFill="1" applyBorder="1"/>
    <xf numFmtId="166" fontId="0" fillId="41" borderId="159" xfId="0" applyNumberFormat="1" applyFill="1" applyBorder="1"/>
    <xf numFmtId="166" fontId="0" fillId="41" borderId="165" xfId="0" applyNumberFormat="1" applyFill="1" applyBorder="1"/>
    <xf numFmtId="166" fontId="0" fillId="41" borderId="166" xfId="0" applyNumberFormat="1" applyFill="1" applyBorder="1"/>
    <xf numFmtId="0" fontId="96" fillId="41" borderId="171" xfId="0" applyFont="1" applyFill="1" applyBorder="1" applyAlignment="1">
      <alignment horizontal="right"/>
    </xf>
    <xf numFmtId="166" fontId="0" fillId="41" borderId="177" xfId="0" applyNumberFormat="1" applyFill="1" applyBorder="1"/>
    <xf numFmtId="166" fontId="0" fillId="41" borderId="178" xfId="0" applyNumberFormat="1" applyFill="1" applyBorder="1"/>
    <xf numFmtId="166" fontId="0" fillId="41" borderId="182" xfId="0" applyNumberFormat="1" applyFill="1" applyBorder="1"/>
    <xf numFmtId="166" fontId="0" fillId="41" borderId="183" xfId="0" applyNumberFormat="1" applyFill="1" applyBorder="1"/>
    <xf numFmtId="0" fontId="0" fillId="41" borderId="191" xfId="0" applyFill="1" applyBorder="1"/>
    <xf numFmtId="166" fontId="0" fillId="41" borderId="192" xfId="0" applyNumberFormat="1" applyFill="1" applyBorder="1"/>
    <xf numFmtId="166" fontId="0" fillId="41" borderId="193" xfId="0" applyNumberFormat="1" applyFill="1" applyBorder="1"/>
    <xf numFmtId="166" fontId="47" fillId="41" borderId="0" xfId="0" applyNumberFormat="1" applyFont="1" applyFill="1" applyBorder="1" applyAlignment="1">
      <alignment horizontal="center"/>
    </xf>
    <xf numFmtId="166" fontId="94" fillId="49" borderId="237" xfId="0" applyNumberFormat="1" applyFont="1" applyFill="1" applyBorder="1" applyAlignment="1">
      <alignment horizontal="center"/>
    </xf>
    <xf numFmtId="0" fontId="94" fillId="49" borderId="238" xfId="0" applyFont="1" applyFill="1" applyBorder="1"/>
    <xf numFmtId="166" fontId="94" fillId="49" borderId="238" xfId="0" applyNumberFormat="1" applyFont="1" applyFill="1" applyBorder="1" applyAlignment="1">
      <alignment horizontal="center"/>
    </xf>
    <xf numFmtId="166" fontId="47" fillId="49" borderId="239" xfId="0" applyNumberFormat="1" applyFont="1" applyFill="1" applyBorder="1" applyAlignment="1">
      <alignment horizontal="center"/>
    </xf>
    <xf numFmtId="0" fontId="94" fillId="49" borderId="240" xfId="0" applyFont="1" applyFill="1" applyBorder="1"/>
    <xf numFmtId="165" fontId="4" fillId="41" borderId="161" xfId="0" applyNumberFormat="1" applyFont="1" applyFill="1" applyBorder="1"/>
    <xf numFmtId="1" fontId="50" fillId="41" borderId="225" xfId="0" applyNumberFormat="1" applyFont="1" applyFill="1" applyBorder="1" applyAlignment="1">
      <alignment horizontal="center"/>
    </xf>
    <xf numFmtId="165" fontId="91" fillId="0" borderId="242" xfId="0" applyNumberFormat="1" applyFont="1" applyFill="1" applyBorder="1" applyAlignment="1">
      <alignment horizontal="center"/>
    </xf>
    <xf numFmtId="166" fontId="4" fillId="41" borderId="26" xfId="0" applyNumberFormat="1" applyFont="1" applyFill="1" applyBorder="1" applyAlignment="1">
      <alignment horizontal="center"/>
    </xf>
    <xf numFmtId="166" fontId="4" fillId="0" borderId="36" xfId="0" applyNumberFormat="1" applyFont="1" applyBorder="1" applyAlignment="1">
      <alignment horizontal="center"/>
    </xf>
    <xf numFmtId="0" fontId="1" fillId="0" borderId="0" xfId="0" applyFont="1" applyAlignment="1">
      <alignment horizontal="left" indent="1"/>
    </xf>
    <xf numFmtId="165" fontId="0" fillId="34" borderId="16" xfId="0" applyNumberFormat="1" applyFill="1" applyBorder="1"/>
    <xf numFmtId="165" fontId="0" fillId="34" borderId="18" xfId="0" applyNumberFormat="1" applyFill="1" applyBorder="1"/>
    <xf numFmtId="165" fontId="0" fillId="34" borderId="21" xfId="0" applyNumberFormat="1" applyFill="1" applyBorder="1"/>
    <xf numFmtId="165" fontId="55" fillId="42" borderId="12" xfId="0" applyNumberFormat="1" applyFont="1" applyFill="1" applyBorder="1"/>
    <xf numFmtId="165" fontId="55" fillId="40" borderId="24" xfId="0" applyNumberFormat="1" applyFont="1" applyFill="1" applyBorder="1"/>
    <xf numFmtId="165" fontId="55" fillId="40" borderId="21" xfId="0" applyNumberFormat="1" applyFont="1" applyFill="1" applyBorder="1"/>
    <xf numFmtId="165" fontId="0" fillId="37" borderId="16" xfId="0" applyNumberFormat="1" applyFill="1" applyBorder="1"/>
    <xf numFmtId="165" fontId="0" fillId="37" borderId="18" xfId="0" applyNumberFormat="1" applyFill="1" applyBorder="1"/>
    <xf numFmtId="165" fontId="0" fillId="37" borderId="12" xfId="0" applyNumberFormat="1" applyFill="1" applyBorder="1"/>
    <xf numFmtId="165" fontId="0" fillId="36" borderId="24" xfId="0" applyNumberFormat="1" applyFill="1" applyBorder="1"/>
    <xf numFmtId="165" fontId="0" fillId="36" borderId="18" xfId="0" applyNumberFormat="1" applyFill="1" applyBorder="1"/>
    <xf numFmtId="165" fontId="0" fillId="36" borderId="21" xfId="0" applyNumberFormat="1" applyFill="1" applyBorder="1"/>
    <xf numFmtId="165" fontId="0" fillId="43" borderId="24" xfId="0" applyNumberFormat="1" applyFill="1" applyBorder="1"/>
    <xf numFmtId="165" fontId="0" fillId="43" borderId="16" xfId="0" applyNumberFormat="1" applyFill="1" applyBorder="1"/>
    <xf numFmtId="165" fontId="0" fillId="43" borderId="18" xfId="0" applyNumberFormat="1" applyFill="1" applyBorder="1"/>
    <xf numFmtId="165" fontId="0" fillId="43" borderId="21" xfId="0" applyNumberFormat="1" applyFill="1" applyBorder="1"/>
    <xf numFmtId="165" fontId="0" fillId="43" borderId="12" xfId="0" applyNumberFormat="1" applyFill="1" applyBorder="1"/>
    <xf numFmtId="165" fontId="0" fillId="44" borderId="24" xfId="0" applyNumberFormat="1" applyFill="1" applyBorder="1"/>
    <xf numFmtId="165" fontId="0" fillId="44" borderId="18" xfId="0" applyNumberFormat="1" applyFill="1" applyBorder="1"/>
    <xf numFmtId="165" fontId="0" fillId="44" borderId="21" xfId="0" applyNumberFormat="1" applyFill="1" applyBorder="1"/>
    <xf numFmtId="165" fontId="0" fillId="39" borderId="16" xfId="0" applyNumberFormat="1" applyFill="1" applyBorder="1"/>
    <xf numFmtId="165" fontId="0" fillId="39" borderId="18" xfId="0" applyNumberFormat="1" applyFill="1" applyBorder="1"/>
    <xf numFmtId="165" fontId="0" fillId="39" borderId="12" xfId="0" applyNumberFormat="1" applyFill="1" applyBorder="1"/>
    <xf numFmtId="165" fontId="0" fillId="38" borderId="16" xfId="0" applyNumberFormat="1" applyFill="1" applyBorder="1"/>
    <xf numFmtId="165" fontId="0" fillId="38" borderId="18" xfId="0" applyNumberFormat="1" applyFill="1" applyBorder="1"/>
    <xf numFmtId="165" fontId="0" fillId="38" borderId="12" xfId="0" applyNumberFormat="1" applyFill="1" applyBorder="1"/>
    <xf numFmtId="0" fontId="4" fillId="55" borderId="16" xfId="0" applyFont="1" applyFill="1" applyBorder="1"/>
    <xf numFmtId="165" fontId="0" fillId="55" borderId="16" xfId="0" applyNumberFormat="1" applyFill="1" applyBorder="1"/>
    <xf numFmtId="165" fontId="0" fillId="55" borderId="18" xfId="0" applyNumberFormat="1" applyFill="1" applyBorder="1"/>
    <xf numFmtId="165" fontId="0" fillId="55" borderId="12" xfId="0" applyNumberFormat="1" applyFill="1" applyBorder="1"/>
    <xf numFmtId="0" fontId="4" fillId="36" borderId="24" xfId="0" applyFont="1" applyFill="1" applyBorder="1"/>
    <xf numFmtId="0" fontId="4" fillId="37" borderId="16" xfId="0" applyFont="1" applyFill="1" applyBorder="1"/>
    <xf numFmtId="169" fontId="84" fillId="45" borderId="128" xfId="0" applyNumberFormat="1" applyFont="1" applyFill="1" applyBorder="1" applyAlignment="1">
      <alignment horizontal="center" vertical="top" shrinkToFit="1"/>
    </xf>
    <xf numFmtId="169" fontId="84" fillId="45" borderId="246" xfId="0" applyNumberFormat="1" applyFont="1" applyFill="1" applyBorder="1" applyAlignment="1">
      <alignment horizontal="center" vertical="top" shrinkToFit="1"/>
    </xf>
    <xf numFmtId="166" fontId="0" fillId="0" borderId="0" xfId="0" applyNumberFormat="1"/>
    <xf numFmtId="0" fontId="3" fillId="0" borderId="27" xfId="0" applyFont="1" applyBorder="1" applyAlignment="1">
      <alignment horizontal="center"/>
    </xf>
    <xf numFmtId="0" fontId="3" fillId="0" borderId="27" xfId="0" applyFont="1" applyFill="1" applyBorder="1" applyAlignment="1">
      <alignment horizontal="center"/>
    </xf>
    <xf numFmtId="0" fontId="4" fillId="41" borderId="16" xfId="0" applyFont="1" applyFill="1" applyBorder="1" applyProtection="1">
      <protection locked="0"/>
    </xf>
    <xf numFmtId="0" fontId="52" fillId="41" borderId="16" xfId="0" applyFont="1" applyFill="1" applyBorder="1"/>
    <xf numFmtId="0" fontId="4" fillId="41" borderId="24" xfId="0" applyFont="1" applyFill="1" applyBorder="1" applyProtection="1">
      <protection locked="0"/>
    </xf>
    <xf numFmtId="0" fontId="8" fillId="41" borderId="49" xfId="0" applyFont="1" applyFill="1" applyBorder="1" applyAlignment="1"/>
    <xf numFmtId="165" fontId="0" fillId="41" borderId="49" xfId="0" applyNumberFormat="1" applyFill="1" applyBorder="1" applyAlignment="1"/>
    <xf numFmtId="165" fontId="0" fillId="41" borderId="52" xfId="0" applyNumberFormat="1" applyFill="1" applyBorder="1" applyAlignment="1">
      <alignment horizontal="right"/>
    </xf>
    <xf numFmtId="0" fontId="3" fillId="41" borderId="43" xfId="0" applyFont="1" applyFill="1" applyBorder="1" applyAlignment="1"/>
    <xf numFmtId="0" fontId="3" fillId="0" borderId="31" xfId="0" applyFont="1" applyFill="1" applyBorder="1" applyAlignment="1">
      <alignment horizontal="center"/>
    </xf>
    <xf numFmtId="0" fontId="3" fillId="0" borderId="27" xfId="0" applyFont="1" applyBorder="1" applyAlignment="1">
      <alignment horizontal="center"/>
    </xf>
    <xf numFmtId="165" fontId="0" fillId="41" borderId="50" xfId="0" applyNumberFormat="1" applyFill="1" applyBorder="1" applyAlignment="1"/>
    <xf numFmtId="0" fontId="3" fillId="41" borderId="51" xfId="0" applyFont="1" applyFill="1" applyBorder="1" applyAlignment="1"/>
    <xf numFmtId="0" fontId="3" fillId="41" borderId="249" xfId="0" applyFont="1" applyFill="1" applyBorder="1" applyAlignment="1"/>
    <xf numFmtId="0" fontId="3" fillId="41" borderId="253" xfId="0" applyFont="1" applyFill="1" applyBorder="1" applyAlignment="1"/>
    <xf numFmtId="0" fontId="3" fillId="41" borderId="248" xfId="0" applyFont="1" applyFill="1" applyBorder="1" applyAlignment="1"/>
    <xf numFmtId="0" fontId="10" fillId="0" borderId="42" xfId="0" applyFont="1" applyFill="1" applyBorder="1" applyAlignment="1">
      <alignment horizontal="center"/>
    </xf>
    <xf numFmtId="0" fontId="10" fillId="0" borderId="254" xfId="0" applyFont="1" applyFill="1" applyBorder="1" applyAlignment="1">
      <alignment horizontal="center"/>
    </xf>
    <xf numFmtId="0" fontId="3" fillId="0" borderId="255" xfId="0" applyFont="1" applyBorder="1" applyAlignment="1">
      <alignment horizontal="center"/>
    </xf>
    <xf numFmtId="0" fontId="3" fillId="0" borderId="256" xfId="0" applyFont="1" applyBorder="1" applyAlignment="1">
      <alignment horizontal="center"/>
    </xf>
    <xf numFmtId="165" fontId="0" fillId="41" borderId="256" xfId="0" applyNumberFormat="1" applyFill="1" applyBorder="1" applyAlignment="1"/>
    <xf numFmtId="0" fontId="0" fillId="0" borderId="253" xfId="0" applyFill="1" applyBorder="1"/>
    <xf numFmtId="0" fontId="0" fillId="41" borderId="43" xfId="0" applyFill="1" applyBorder="1" applyAlignment="1"/>
    <xf numFmtId="0" fontId="55" fillId="41" borderId="97" xfId="0" applyFont="1" applyFill="1" applyBorder="1" applyAlignment="1"/>
    <xf numFmtId="0" fontId="1" fillId="41" borderId="45" xfId="0" applyFont="1" applyFill="1" applyBorder="1" applyAlignment="1"/>
    <xf numFmtId="165" fontId="0" fillId="41" borderId="50" xfId="0" applyNumberFormat="1" applyFill="1" applyBorder="1" applyAlignment="1">
      <alignment horizontal="right"/>
    </xf>
    <xf numFmtId="165" fontId="55" fillId="41" borderId="99" xfId="0" applyNumberFormat="1" applyFont="1" applyFill="1" applyBorder="1" applyAlignment="1">
      <alignment horizontal="right"/>
    </xf>
    <xf numFmtId="0" fontId="0" fillId="0" borderId="253" xfId="0" applyFill="1" applyBorder="1" applyAlignment="1">
      <alignment horizontal="center"/>
    </xf>
    <xf numFmtId="165" fontId="1" fillId="41" borderId="257" xfId="0" applyNumberFormat="1" applyFont="1" applyFill="1" applyBorder="1" applyAlignment="1">
      <alignment horizontal="right"/>
    </xf>
    <xf numFmtId="165" fontId="4" fillId="0" borderId="258" xfId="0" applyNumberFormat="1" applyFont="1" applyFill="1" applyBorder="1" applyAlignment="1">
      <alignment horizontal="center"/>
    </xf>
    <xf numFmtId="0" fontId="1" fillId="0" borderId="258" xfId="0" applyFont="1" applyFill="1" applyBorder="1" applyAlignment="1">
      <alignment horizontal="center"/>
    </xf>
    <xf numFmtId="165" fontId="1" fillId="0" borderId="258" xfId="0" applyNumberFormat="1" applyFont="1" applyFill="1" applyBorder="1" applyAlignment="1">
      <alignment horizontal="center"/>
    </xf>
    <xf numFmtId="0" fontId="0" fillId="0" borderId="47" xfId="0" applyBorder="1"/>
    <xf numFmtId="0" fontId="0" fillId="0" borderId="259" xfId="0" applyBorder="1"/>
    <xf numFmtId="0" fontId="1" fillId="0" borderId="245" xfId="0" applyFont="1" applyBorder="1"/>
    <xf numFmtId="0" fontId="1" fillId="0" borderId="134" xfId="0" applyFont="1" applyBorder="1"/>
    <xf numFmtId="0" fontId="0" fillId="0" borderId="260" xfId="0" applyBorder="1"/>
    <xf numFmtId="0" fontId="0" fillId="0" borderId="261" xfId="0" applyBorder="1"/>
    <xf numFmtId="165" fontId="3" fillId="0" borderId="50" xfId="0" applyNumberFormat="1" applyFont="1" applyFill="1" applyBorder="1" applyAlignment="1"/>
    <xf numFmtId="0" fontId="0" fillId="0" borderId="0" xfId="0" applyAlignment="1">
      <alignment vertical="top" wrapText="1"/>
    </xf>
    <xf numFmtId="0" fontId="1" fillId="0" borderId="0" xfId="0" applyFont="1" applyAlignment="1">
      <alignment vertical="top" wrapText="1"/>
    </xf>
    <xf numFmtId="0" fontId="1" fillId="0" borderId="0" xfId="0" applyFont="1" applyAlignment="1">
      <alignment wrapText="1"/>
    </xf>
    <xf numFmtId="0" fontId="1" fillId="0" borderId="0" xfId="0" quotePrefix="1" applyFont="1" applyAlignment="1">
      <alignment vertical="top" wrapText="1"/>
    </xf>
    <xf numFmtId="165" fontId="4" fillId="0" borderId="49" xfId="0" applyNumberFormat="1" applyFont="1" applyBorder="1" applyAlignment="1">
      <alignment horizontal="center" vertical="center" wrapText="1"/>
    </xf>
    <xf numFmtId="165" fontId="4" fillId="0" borderId="48" xfId="0" applyNumberFormat="1" applyFont="1" applyBorder="1" applyAlignment="1">
      <alignment horizontal="center" vertical="center" wrapText="1"/>
    </xf>
    <xf numFmtId="165" fontId="18" fillId="0" borderId="49" xfId="0" applyNumberFormat="1" applyFont="1" applyBorder="1" applyAlignment="1">
      <alignment horizontal="center" vertical="center" wrapText="1"/>
    </xf>
    <xf numFmtId="0" fontId="4" fillId="0" borderId="50" xfId="0" applyFont="1" applyBorder="1" applyAlignment="1">
      <alignment horizontal="center" vertical="center" wrapText="1"/>
    </xf>
    <xf numFmtId="0" fontId="4" fillId="0" borderId="55" xfId="0" applyFont="1" applyBorder="1" applyAlignment="1">
      <alignment horizontal="center" vertical="center" wrapText="1"/>
    </xf>
    <xf numFmtId="0" fontId="60" fillId="36" borderId="0" xfId="0" applyNumberFormat="1" applyFont="1" applyFill="1" applyAlignment="1" applyProtection="1">
      <alignment horizontal="center"/>
      <protection locked="0"/>
    </xf>
    <xf numFmtId="0" fontId="1" fillId="0" borderId="51" xfId="0" applyFont="1" applyBorder="1" applyAlignment="1">
      <alignment horizontal="center" vertical="center" wrapText="1"/>
    </xf>
    <xf numFmtId="0" fontId="1" fillId="0" borderId="5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center" vertical="center" wrapText="1"/>
    </xf>
    <xf numFmtId="165" fontId="1" fillId="45" borderId="49" xfId="0" applyNumberFormat="1" applyFont="1" applyFill="1" applyBorder="1" applyAlignment="1">
      <alignment horizontal="center" vertical="center" wrapText="1"/>
    </xf>
    <xf numFmtId="165" fontId="1" fillId="45" borderId="48" xfId="0" applyNumberFormat="1" applyFont="1" applyFill="1" applyBorder="1" applyAlignment="1">
      <alignment horizontal="center" vertical="center" wrapText="1"/>
    </xf>
    <xf numFmtId="0" fontId="78" fillId="40" borderId="0" xfId="0" applyFont="1" applyFill="1" applyAlignment="1">
      <alignment horizontal="center" vertical="center"/>
    </xf>
    <xf numFmtId="0" fontId="75" fillId="36" borderId="0" xfId="0" applyNumberFormat="1" applyFont="1" applyFill="1" applyAlignment="1">
      <alignment horizontal="center"/>
    </xf>
    <xf numFmtId="165" fontId="8" fillId="45" borderId="49" xfId="0" applyNumberFormat="1" applyFont="1" applyFill="1" applyBorder="1" applyAlignment="1">
      <alignment horizontal="center" vertical="center" wrapText="1"/>
    </xf>
    <xf numFmtId="165" fontId="3" fillId="45" borderId="48" xfId="0" applyNumberFormat="1" applyFont="1" applyFill="1" applyBorder="1" applyAlignment="1">
      <alignment horizontal="center" vertical="center" wrapText="1"/>
    </xf>
    <xf numFmtId="0" fontId="66" fillId="0" borderId="0" xfId="0" applyFont="1" applyAlignment="1">
      <alignment horizontal="center"/>
    </xf>
    <xf numFmtId="49" fontId="60" fillId="36" borderId="0" xfId="0" applyNumberFormat="1" applyFont="1" applyFill="1" applyAlignment="1">
      <alignment horizontal="center" vertical="center"/>
    </xf>
    <xf numFmtId="0" fontId="87" fillId="36" borderId="0" xfId="0" applyFont="1" applyFill="1" applyAlignment="1">
      <alignment horizontal="center" vertical="center"/>
    </xf>
    <xf numFmtId="0" fontId="60" fillId="47" borderId="118" xfId="0" applyFont="1" applyFill="1" applyBorder="1" applyAlignment="1">
      <alignment horizontal="center" vertical="center"/>
    </xf>
    <xf numFmtId="0" fontId="60" fillId="47" borderId="119" xfId="0" applyFont="1" applyFill="1" applyBorder="1" applyAlignment="1">
      <alignment horizontal="center" vertical="center"/>
    </xf>
    <xf numFmtId="0" fontId="60" fillId="47" borderId="120" xfId="0" applyFont="1" applyFill="1" applyBorder="1" applyAlignment="1">
      <alignment horizontal="center" vertical="center"/>
    </xf>
    <xf numFmtId="0" fontId="60" fillId="36" borderId="0" xfId="0" applyNumberFormat="1" applyFont="1" applyFill="1" applyAlignment="1">
      <alignment horizontal="center" vertical="center"/>
    </xf>
    <xf numFmtId="168" fontId="63" fillId="36" borderId="0" xfId="29" applyNumberFormat="1" applyFont="1" applyFill="1" applyAlignment="1" applyProtection="1">
      <alignment horizontal="center" vertical="center"/>
    </xf>
    <xf numFmtId="0" fontId="69" fillId="0" borderId="0" xfId="0" applyFont="1" applyAlignment="1">
      <alignment horizontal="center"/>
    </xf>
    <xf numFmtId="0" fontId="16" fillId="0" borderId="124" xfId="0" applyFont="1" applyBorder="1" applyAlignment="1">
      <alignment horizontal="center" vertical="center"/>
    </xf>
    <xf numFmtId="0" fontId="76" fillId="40" borderId="0" xfId="0" applyFont="1" applyFill="1" applyAlignment="1">
      <alignment horizontal="center" vertical="center"/>
    </xf>
    <xf numFmtId="0" fontId="77" fillId="41" borderId="124" xfId="0" applyFont="1" applyFill="1" applyBorder="1" applyAlignment="1">
      <alignment horizontal="center" vertical="center"/>
    </xf>
    <xf numFmtId="0" fontId="68" fillId="45" borderId="64" xfId="0" applyFont="1" applyFill="1" applyBorder="1" applyAlignment="1">
      <alignment horizontal="center" vertical="center"/>
    </xf>
    <xf numFmtId="0" fontId="68" fillId="45" borderId="44" xfId="0" applyFont="1" applyFill="1" applyBorder="1" applyAlignment="1">
      <alignment horizontal="center" vertical="center"/>
    </xf>
    <xf numFmtId="0" fontId="68" fillId="45" borderId="56" xfId="0" applyFont="1" applyFill="1" applyBorder="1" applyAlignment="1">
      <alignment horizontal="center" vertical="center"/>
    </xf>
    <xf numFmtId="0" fontId="68" fillId="50" borderId="64" xfId="0" applyFont="1" applyFill="1" applyBorder="1" applyAlignment="1">
      <alignment horizontal="center" vertical="center"/>
    </xf>
    <xf numFmtId="0" fontId="68" fillId="50" borderId="44" xfId="0" applyFont="1" applyFill="1" applyBorder="1" applyAlignment="1">
      <alignment horizontal="center" vertical="center"/>
    </xf>
    <xf numFmtId="0" fontId="48" fillId="0" borderId="6" xfId="0" applyFont="1" applyBorder="1" applyAlignment="1">
      <alignment horizontal="center"/>
    </xf>
    <xf numFmtId="0" fontId="48" fillId="0" borderId="1" xfId="0" applyFont="1" applyBorder="1" applyAlignment="1">
      <alignment horizontal="center"/>
    </xf>
    <xf numFmtId="0" fontId="48" fillId="0" borderId="117" xfId="0" applyFont="1" applyBorder="1" applyAlignment="1">
      <alignment horizontal="center"/>
    </xf>
    <xf numFmtId="0" fontId="48" fillId="0" borderId="14" xfId="0" applyFont="1" applyBorder="1" applyAlignment="1">
      <alignment horizontal="center"/>
    </xf>
    <xf numFmtId="0" fontId="48" fillId="0" borderId="62" xfId="0" applyFont="1" applyBorder="1" applyAlignment="1">
      <alignment horizontal="center"/>
    </xf>
    <xf numFmtId="0" fontId="48" fillId="0" borderId="61" xfId="0" applyFont="1" applyBorder="1" applyAlignment="1">
      <alignment horizontal="center"/>
    </xf>
    <xf numFmtId="0" fontId="48" fillId="0" borderId="59" xfId="0" applyFont="1" applyBorder="1" applyAlignment="1">
      <alignment horizontal="center"/>
    </xf>
    <xf numFmtId="0" fontId="48" fillId="0" borderId="60" xfId="0" applyFont="1" applyBorder="1" applyAlignment="1">
      <alignment horizontal="center"/>
    </xf>
    <xf numFmtId="0" fontId="48" fillId="0" borderId="121" xfId="0" applyFont="1" applyBorder="1" applyAlignment="1">
      <alignment horizontal="center"/>
    </xf>
    <xf numFmtId="0" fontId="48" fillId="0" borderId="46" xfId="0" applyFont="1" applyBorder="1" applyAlignment="1">
      <alignment horizontal="center"/>
    </xf>
    <xf numFmtId="0" fontId="10" fillId="0" borderId="1" xfId="0" applyFont="1" applyFill="1" applyBorder="1" applyAlignment="1">
      <alignment horizontal="center"/>
    </xf>
    <xf numFmtId="0" fontId="10" fillId="0" borderId="44" xfId="0" applyFont="1" applyFill="1" applyBorder="1" applyAlignment="1">
      <alignment horizontal="center"/>
    </xf>
    <xf numFmtId="0" fontId="3" fillId="0" borderId="27" xfId="0" applyFont="1" applyBorder="1" applyAlignment="1">
      <alignment horizontal="center"/>
    </xf>
    <xf numFmtId="0" fontId="47" fillId="45" borderId="6" xfId="0" applyFont="1" applyFill="1" applyBorder="1" applyAlignment="1">
      <alignment horizontal="center"/>
    </xf>
    <xf numFmtId="0" fontId="47" fillId="45" borderId="1" xfId="0" applyFont="1" applyFill="1" applyBorder="1" applyAlignment="1">
      <alignment horizontal="center"/>
    </xf>
    <xf numFmtId="0" fontId="47" fillId="45" borderId="46" xfId="0" applyFont="1" applyFill="1" applyBorder="1" applyAlignment="1">
      <alignment horizontal="center"/>
    </xf>
    <xf numFmtId="0" fontId="47" fillId="0" borderId="6" xfId="0" applyFont="1" applyFill="1" applyBorder="1" applyAlignment="1">
      <alignment horizontal="center"/>
    </xf>
    <xf numFmtId="0" fontId="47" fillId="0" borderId="1" xfId="0" applyFont="1" applyFill="1" applyBorder="1" applyAlignment="1">
      <alignment horizontal="center"/>
    </xf>
    <xf numFmtId="0" fontId="47" fillId="0" borderId="46" xfId="0" applyFont="1" applyFill="1" applyBorder="1" applyAlignment="1">
      <alignment horizontal="center"/>
    </xf>
    <xf numFmtId="0" fontId="54" fillId="46" borderId="51" xfId="0" applyFont="1" applyFill="1" applyBorder="1" applyAlignment="1">
      <alignment horizontal="center"/>
    </xf>
    <xf numFmtId="0" fontId="54" fillId="46" borderId="49" xfId="0" applyFont="1" applyFill="1" applyBorder="1" applyAlignment="1">
      <alignment horizontal="center"/>
    </xf>
    <xf numFmtId="0" fontId="54" fillId="46" borderId="50" xfId="0" applyFont="1" applyFill="1" applyBorder="1" applyAlignment="1">
      <alignment horizontal="center"/>
    </xf>
    <xf numFmtId="0" fontId="70" fillId="47" borderId="51" xfId="0" applyFont="1" applyFill="1" applyBorder="1" applyAlignment="1">
      <alignment horizontal="center"/>
    </xf>
    <xf numFmtId="0" fontId="70" fillId="47" borderId="49" xfId="0" applyFont="1" applyFill="1" applyBorder="1" applyAlignment="1">
      <alignment horizontal="center"/>
    </xf>
    <xf numFmtId="0" fontId="70" fillId="47" borderId="50" xfId="0" applyFont="1" applyFill="1" applyBorder="1" applyAlignment="1">
      <alignment horizontal="center"/>
    </xf>
    <xf numFmtId="0" fontId="67" fillId="0" borderId="0" xfId="0" applyFont="1" applyAlignment="1">
      <alignment horizontal="center"/>
    </xf>
    <xf numFmtId="0" fontId="3" fillId="0" borderId="28" xfId="0" applyFont="1" applyFill="1" applyBorder="1" applyAlignment="1">
      <alignment horizontal="center"/>
    </xf>
    <xf numFmtId="0" fontId="3" fillId="0" borderId="42" xfId="0" applyFont="1" applyFill="1" applyBorder="1" applyAlignment="1">
      <alignment horizontal="center"/>
    </xf>
    <xf numFmtId="0" fontId="3" fillId="0" borderId="31" xfId="0" applyFont="1" applyFill="1" applyBorder="1" applyAlignment="1">
      <alignment horizontal="center"/>
    </xf>
    <xf numFmtId="0" fontId="3" fillId="0" borderId="27" xfId="0" applyFont="1" applyFill="1" applyBorder="1" applyAlignment="1">
      <alignment horizontal="center"/>
    </xf>
    <xf numFmtId="0" fontId="83" fillId="0" borderId="0" xfId="0" applyFont="1" applyFill="1" applyBorder="1" applyAlignment="1">
      <alignment horizontal="center"/>
    </xf>
    <xf numFmtId="0" fontId="10" fillId="0" borderId="0" xfId="0" applyFont="1" applyFill="1" applyBorder="1" applyAlignment="1">
      <alignment horizontal="center"/>
    </xf>
    <xf numFmtId="0" fontId="67" fillId="0" borderId="0" xfId="0" applyFont="1" applyAlignment="1">
      <alignment horizontal="center" vertical="center"/>
    </xf>
    <xf numFmtId="0" fontId="1" fillId="0" borderId="0" xfId="0" applyFont="1" applyFill="1" applyBorder="1" applyAlignment="1">
      <alignment horizontal="left"/>
    </xf>
    <xf numFmtId="0" fontId="8" fillId="41" borderId="247" xfId="0" applyFont="1" applyFill="1" applyBorder="1" applyAlignment="1"/>
    <xf numFmtId="0" fontId="0" fillId="0" borderId="248" xfId="0" applyBorder="1" applyAlignment="1"/>
    <xf numFmtId="0" fontId="3" fillId="0" borderId="28" xfId="0" applyFont="1" applyBorder="1" applyAlignment="1">
      <alignment horizontal="center"/>
    </xf>
    <xf numFmtId="0" fontId="3" fillId="0" borderId="42" xfId="0" applyFont="1" applyBorder="1" applyAlignment="1">
      <alignment horizontal="center"/>
    </xf>
    <xf numFmtId="0" fontId="8" fillId="41" borderId="248" xfId="0" applyFont="1" applyFill="1" applyBorder="1" applyAlignment="1"/>
    <xf numFmtId="0" fontId="68" fillId="0" borderId="64" xfId="0" applyFont="1" applyFill="1" applyBorder="1" applyAlignment="1">
      <alignment horizontal="center" vertical="center"/>
    </xf>
    <xf numFmtId="0" fontId="68" fillId="0" borderId="44" xfId="0" applyFont="1" applyFill="1" applyBorder="1" applyAlignment="1">
      <alignment horizontal="center" vertical="center"/>
    </xf>
    <xf numFmtId="0" fontId="68" fillId="0" borderId="56" xfId="0" applyFont="1" applyFill="1" applyBorder="1" applyAlignment="1">
      <alignment horizontal="center" vertical="center"/>
    </xf>
    <xf numFmtId="0" fontId="3" fillId="0" borderId="63" xfId="0" applyFont="1" applyFill="1" applyBorder="1" applyAlignment="1">
      <alignment horizontal="center"/>
    </xf>
    <xf numFmtId="0" fontId="48" fillId="0" borderId="129" xfId="0" applyFont="1" applyBorder="1" applyAlignment="1">
      <alignment horizontal="center"/>
    </xf>
    <xf numFmtId="0" fontId="48" fillId="0" borderId="128" xfId="0" applyFont="1" applyBorder="1" applyAlignment="1">
      <alignment horizontal="center"/>
    </xf>
    <xf numFmtId="0" fontId="50" fillId="48" borderId="51" xfId="0" applyFont="1" applyFill="1" applyBorder="1" applyAlignment="1">
      <alignment horizontal="center"/>
    </xf>
    <xf numFmtId="0" fontId="50" fillId="48" borderId="49" xfId="0" applyFont="1" applyFill="1" applyBorder="1" applyAlignment="1">
      <alignment horizontal="center"/>
    </xf>
    <xf numFmtId="0" fontId="50" fillId="48" borderId="50" xfId="0" applyFont="1" applyFill="1" applyBorder="1" applyAlignment="1">
      <alignment horizontal="center"/>
    </xf>
    <xf numFmtId="0" fontId="0" fillId="0" borderId="44" xfId="0" applyFill="1" applyBorder="1" applyAlignment="1">
      <alignment horizontal="center"/>
    </xf>
    <xf numFmtId="0" fontId="47" fillId="0" borderId="128" xfId="0" applyFont="1" applyFill="1" applyBorder="1" applyAlignment="1">
      <alignment horizontal="center"/>
    </xf>
    <xf numFmtId="0" fontId="80" fillId="40" borderId="0" xfId="0" applyFont="1" applyFill="1" applyAlignment="1">
      <alignment horizontal="center"/>
    </xf>
    <xf numFmtId="0" fontId="79" fillId="41" borderId="124" xfId="0" applyFont="1" applyFill="1" applyBorder="1" applyAlignment="1">
      <alignment horizontal="center"/>
    </xf>
    <xf numFmtId="0" fontId="48" fillId="0" borderId="251" xfId="0" applyFont="1" applyBorder="1" applyAlignment="1">
      <alignment horizontal="center"/>
    </xf>
    <xf numFmtId="0" fontId="48" fillId="0" borderId="250" xfId="0" applyFont="1" applyBorder="1" applyAlignment="1">
      <alignment horizontal="center"/>
    </xf>
    <xf numFmtId="0" fontId="48" fillId="0" borderId="252" xfId="0" applyFont="1" applyBorder="1" applyAlignment="1">
      <alignment horizontal="center"/>
    </xf>
    <xf numFmtId="0" fontId="68" fillId="0" borderId="5" xfId="0" applyFont="1" applyFill="1" applyBorder="1" applyAlignment="1">
      <alignment horizontal="center" vertical="center"/>
    </xf>
    <xf numFmtId="0" fontId="68" fillId="0" borderId="58" xfId="0" applyFont="1" applyFill="1" applyBorder="1" applyAlignment="1">
      <alignment horizontal="center" vertical="center"/>
    </xf>
    <xf numFmtId="0" fontId="68" fillId="0" borderId="57" xfId="0" applyFont="1" applyFill="1" applyBorder="1" applyAlignment="1">
      <alignment horizontal="center" vertical="center"/>
    </xf>
    <xf numFmtId="0" fontId="81" fillId="40" borderId="6" xfId="0" applyFont="1" applyFill="1" applyBorder="1" applyAlignment="1">
      <alignment horizontal="center" vertical="center"/>
    </xf>
    <xf numFmtId="0" fontId="81" fillId="40" borderId="1" xfId="0" applyFont="1" applyFill="1" applyBorder="1" applyAlignment="1">
      <alignment horizontal="center" vertical="center"/>
    </xf>
    <xf numFmtId="0" fontId="81" fillId="40" borderId="46" xfId="0" applyFont="1" applyFill="1" applyBorder="1" applyAlignment="1">
      <alignment horizontal="center" vertical="center"/>
    </xf>
    <xf numFmtId="0" fontId="68" fillId="0" borderId="243" xfId="0" applyFont="1" applyFill="1" applyBorder="1" applyAlignment="1">
      <alignment horizontal="center" vertical="center"/>
    </xf>
    <xf numFmtId="0" fontId="68" fillId="0" borderId="244" xfId="0" applyFont="1" applyFill="1" applyBorder="1" applyAlignment="1">
      <alignment horizontal="center" vertical="center"/>
    </xf>
    <xf numFmtId="0" fontId="68" fillId="0" borderId="245" xfId="0" applyFont="1" applyFill="1" applyBorder="1" applyAlignment="1">
      <alignment horizontal="center" vertical="center"/>
    </xf>
    <xf numFmtId="0" fontId="0" fillId="0" borderId="0" xfId="0" applyFont="1" applyFill="1" applyBorder="1" applyAlignment="1">
      <alignment horizontal="left"/>
    </xf>
    <xf numFmtId="0" fontId="0" fillId="0" borderId="0" xfId="0" applyFill="1" applyBorder="1" applyAlignment="1">
      <alignment horizontal="left"/>
    </xf>
    <xf numFmtId="0" fontId="28" fillId="0" borderId="0" xfId="0" applyFont="1" applyAlignment="1">
      <alignment horizontal="center"/>
    </xf>
    <xf numFmtId="0" fontId="1" fillId="0" borderId="0" xfId="0" applyFont="1" applyAlignment="1">
      <alignment horizontal="left" indent="1"/>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0" fillId="34" borderId="15" xfId="0" applyFill="1" applyBorder="1" applyAlignment="1">
      <alignment horizontal="center"/>
    </xf>
    <xf numFmtId="0" fontId="0" fillId="34" borderId="16" xfId="0" applyFill="1" applyBorder="1" applyAlignment="1">
      <alignment horizontal="center"/>
    </xf>
    <xf numFmtId="0" fontId="0" fillId="34" borderId="17" xfId="0" applyFill="1" applyBorder="1" applyAlignment="1">
      <alignment horizontal="center"/>
    </xf>
    <xf numFmtId="0" fontId="55" fillId="42" borderId="8" xfId="0" applyFont="1" applyFill="1" applyBorder="1" applyAlignment="1">
      <alignment horizontal="center"/>
    </xf>
    <xf numFmtId="0" fontId="55" fillId="42" borderId="18" xfId="0" applyFont="1" applyFill="1" applyBorder="1" applyAlignment="1">
      <alignment horizontal="center"/>
    </xf>
    <xf numFmtId="0" fontId="55" fillId="42" borderId="19" xfId="0" applyFont="1" applyFill="1" applyBorder="1" applyAlignment="1">
      <alignment horizontal="center"/>
    </xf>
    <xf numFmtId="0" fontId="55" fillId="43" borderId="8" xfId="0" applyFont="1" applyFill="1" applyBorder="1" applyAlignment="1">
      <alignment horizontal="center"/>
    </xf>
    <xf numFmtId="0" fontId="55" fillId="43" borderId="18" xfId="0" applyFont="1" applyFill="1" applyBorder="1" applyAlignment="1">
      <alignment horizontal="center"/>
    </xf>
    <xf numFmtId="0" fontId="55" fillId="43" borderId="19" xfId="0" applyFont="1" applyFill="1" applyBorder="1" applyAlignment="1">
      <alignment horizontal="center"/>
    </xf>
    <xf numFmtId="0" fontId="1" fillId="0" borderId="128" xfId="0" applyFont="1" applyBorder="1" applyAlignment="1">
      <alignment horizontal="left" indent="1"/>
    </xf>
    <xf numFmtId="0" fontId="0" fillId="51" borderId="133" xfId="0" applyFill="1" applyBorder="1" applyAlignment="1">
      <alignment horizontal="left"/>
    </xf>
    <xf numFmtId="0" fontId="0" fillId="51" borderId="7" xfId="0" applyFill="1" applyBorder="1" applyAlignment="1">
      <alignment horizontal="left"/>
    </xf>
    <xf numFmtId="0" fontId="10" fillId="0" borderId="130" xfId="0" applyFont="1" applyBorder="1" applyAlignment="1">
      <alignment horizontal="center" vertical="center"/>
    </xf>
    <xf numFmtId="0" fontId="10" fillId="0" borderId="56" xfId="0" applyFont="1" applyBorder="1" applyAlignment="1">
      <alignment horizontal="center" vertical="center"/>
    </xf>
    <xf numFmtId="0" fontId="55" fillId="42" borderId="133" xfId="0" applyFont="1" applyFill="1" applyBorder="1" applyAlignment="1">
      <alignment horizontal="center"/>
    </xf>
    <xf numFmtId="0" fontId="55" fillId="42" borderId="7" xfId="0" applyFont="1" applyFill="1" applyBorder="1" applyAlignment="1">
      <alignment horizontal="center"/>
    </xf>
    <xf numFmtId="0" fontId="0" fillId="34" borderId="129" xfId="0" applyFill="1" applyBorder="1" applyAlignment="1">
      <alignment horizontal="left"/>
    </xf>
    <xf numFmtId="0" fontId="0" fillId="34" borderId="128" xfId="0" applyFill="1" applyBorder="1" applyAlignment="1">
      <alignment horizontal="left"/>
    </xf>
    <xf numFmtId="0" fontId="0" fillId="51" borderId="8" xfId="0" applyFill="1" applyBorder="1" applyAlignment="1">
      <alignment horizontal="center"/>
    </xf>
    <xf numFmtId="0" fontId="0" fillId="51" borderId="18" xfId="0" applyFill="1" applyBorder="1" applyAlignment="1">
      <alignment horizontal="center"/>
    </xf>
    <xf numFmtId="0" fontId="0" fillId="51" borderId="19" xfId="0" applyFill="1" applyBorder="1" applyAlignment="1">
      <alignment horizontal="center"/>
    </xf>
    <xf numFmtId="0" fontId="1" fillId="0" borderId="135" xfId="0" applyFont="1" applyBorder="1" applyAlignment="1">
      <alignment horizontal="center" vertical="center"/>
    </xf>
    <xf numFmtId="0" fontId="1" fillId="0" borderId="136" xfId="0" applyFont="1" applyBorder="1" applyAlignment="1">
      <alignment horizontal="center" vertical="center"/>
    </xf>
    <xf numFmtId="0" fontId="1" fillId="0" borderId="137" xfId="0" applyFont="1" applyBorder="1" applyAlignment="1">
      <alignment horizontal="center" vertical="center"/>
    </xf>
    <xf numFmtId="0" fontId="8" fillId="0" borderId="131" xfId="0" applyFont="1" applyBorder="1" applyAlignment="1">
      <alignment horizontal="center" vertical="center" wrapText="1"/>
    </xf>
    <xf numFmtId="0" fontId="8" fillId="0" borderId="132" xfId="0" applyFont="1" applyBorder="1" applyAlignment="1">
      <alignment horizontal="center" vertical="center" wrapText="1"/>
    </xf>
    <xf numFmtId="166" fontId="47" fillId="36" borderId="203" xfId="0" applyNumberFormat="1" applyFont="1" applyFill="1" applyBorder="1" applyAlignment="1">
      <alignment horizontal="center"/>
    </xf>
    <xf numFmtId="166" fontId="47" fillId="36" borderId="204" xfId="0" applyNumberFormat="1" applyFont="1" applyFill="1" applyBorder="1" applyAlignment="1">
      <alignment horizontal="center"/>
    </xf>
    <xf numFmtId="0" fontId="1" fillId="0" borderId="0" xfId="0" applyFont="1" applyFill="1" applyAlignment="1">
      <alignment horizontal="right" vertical="center"/>
    </xf>
    <xf numFmtId="0" fontId="0" fillId="0" borderId="167" xfId="0" applyFill="1" applyBorder="1" applyAlignment="1">
      <alignment horizontal="right" vertical="center"/>
    </xf>
    <xf numFmtId="0" fontId="1" fillId="0" borderId="167" xfId="0" applyFont="1" applyFill="1" applyBorder="1" applyAlignment="1">
      <alignment horizontal="right" vertical="center"/>
    </xf>
    <xf numFmtId="166" fontId="94" fillId="49" borderId="237" xfId="0" applyNumberFormat="1" applyFont="1" applyFill="1" applyBorder="1" applyAlignment="1">
      <alignment horizontal="center"/>
    </xf>
    <xf numFmtId="166" fontId="94" fillId="49" borderId="238" xfId="0" applyNumberFormat="1" applyFont="1" applyFill="1" applyBorder="1" applyAlignment="1">
      <alignment horizontal="center"/>
    </xf>
    <xf numFmtId="166" fontId="47" fillId="36" borderId="196" xfId="0" applyNumberFormat="1" applyFont="1" applyFill="1" applyBorder="1" applyAlignment="1">
      <alignment horizontal="center"/>
    </xf>
    <xf numFmtId="166" fontId="47" fillId="36" borderId="198" xfId="0" applyNumberFormat="1" applyFont="1" applyFill="1" applyBorder="1" applyAlignment="1">
      <alignment horizontal="center"/>
    </xf>
    <xf numFmtId="165" fontId="48" fillId="49" borderId="233" xfId="0" applyNumberFormat="1" applyFont="1" applyFill="1" applyBorder="1" applyAlignment="1">
      <alignment horizontal="center"/>
    </xf>
    <xf numFmtId="165" fontId="48" fillId="49" borderId="234" xfId="0" quotePrefix="1" applyNumberFormat="1" applyFont="1" applyFill="1" applyBorder="1" applyAlignment="1">
      <alignment horizontal="center"/>
    </xf>
    <xf numFmtId="166" fontId="94" fillId="49" borderId="235" xfId="0" applyNumberFormat="1" applyFont="1" applyFill="1" applyBorder="1" applyAlignment="1">
      <alignment horizontal="center"/>
    </xf>
    <xf numFmtId="166" fontId="94" fillId="49" borderId="236" xfId="0" applyNumberFormat="1" applyFont="1" applyFill="1" applyBorder="1" applyAlignment="1">
      <alignment horizontal="center"/>
    </xf>
    <xf numFmtId="0" fontId="88" fillId="36" borderId="0" xfId="0" applyFont="1" applyFill="1" applyAlignment="1">
      <alignment horizontal="center"/>
    </xf>
    <xf numFmtId="0" fontId="9" fillId="0" borderId="0" xfId="0" applyFont="1" applyFill="1" applyAlignment="1">
      <alignment horizontal="center"/>
    </xf>
    <xf numFmtId="0" fontId="8" fillId="0" borderId="214" xfId="0" applyFont="1" applyBorder="1" applyAlignment="1">
      <alignment horizontal="center" textRotation="90"/>
    </xf>
    <xf numFmtId="0" fontId="89" fillId="0" borderId="0" xfId="0" applyFont="1" applyAlignment="1">
      <alignment horizontal="center"/>
    </xf>
    <xf numFmtId="165" fontId="48" fillId="49" borderId="118" xfId="0" applyNumberFormat="1" applyFont="1" applyFill="1" applyBorder="1" applyAlignment="1">
      <alignment horizontal="center"/>
    </xf>
    <xf numFmtId="165" fontId="48" fillId="49" borderId="120" xfId="0" quotePrefix="1" applyNumberFormat="1" applyFont="1" applyFill="1" applyBorder="1" applyAlignment="1">
      <alignment horizontal="center"/>
    </xf>
    <xf numFmtId="0" fontId="62" fillId="36" borderId="0" xfId="0" applyNumberFormat="1" applyFont="1" applyFill="1" applyAlignment="1" applyProtection="1">
      <alignment horizontal="center" vertical="center"/>
    </xf>
    <xf numFmtId="0" fontId="54" fillId="34" borderId="243" xfId="0" applyFont="1" applyFill="1" applyBorder="1" applyAlignment="1">
      <alignment horizontal="center"/>
    </xf>
    <xf numFmtId="0" fontId="54" fillId="34" borderId="244" xfId="0" applyFont="1" applyFill="1" applyBorder="1" applyAlignment="1">
      <alignment horizontal="center"/>
    </xf>
    <xf numFmtId="0" fontId="54" fillId="34" borderId="245" xfId="0" applyFont="1" applyFill="1" applyBorder="1" applyAlignment="1">
      <alignment horizontal="center"/>
    </xf>
    <xf numFmtId="165" fontId="52" fillId="43" borderId="0" xfId="0" applyNumberFormat="1" applyFont="1" applyFill="1" applyBorder="1" applyAlignment="1">
      <alignment horizontal="center"/>
    </xf>
    <xf numFmtId="165" fontId="52" fillId="43" borderId="241" xfId="0" applyNumberFormat="1" applyFont="1" applyFill="1" applyBorder="1" applyAlignment="1">
      <alignment horizontal="center"/>
    </xf>
    <xf numFmtId="0" fontId="96" fillId="0" borderId="203" xfId="0" applyFont="1" applyFill="1" applyBorder="1" applyAlignment="1">
      <alignment horizontal="right"/>
    </xf>
    <xf numFmtId="0" fontId="96" fillId="0" borderId="215" xfId="0" applyFont="1" applyFill="1" applyBorder="1" applyAlignment="1">
      <alignment horizontal="right"/>
    </xf>
    <xf numFmtId="0" fontId="96" fillId="0" borderId="204" xfId="0" applyFont="1" applyFill="1" applyBorder="1" applyAlignment="1">
      <alignment horizontal="right"/>
    </xf>
    <xf numFmtId="166" fontId="1" fillId="41" borderId="223" xfId="0" applyNumberFormat="1" applyFont="1" applyFill="1" applyBorder="1" applyAlignment="1">
      <alignment horizontal="center"/>
    </xf>
    <xf numFmtId="166" fontId="1" fillId="41" borderId="224" xfId="0" applyNumberFormat="1" applyFont="1" applyFill="1" applyBorder="1" applyAlignment="1">
      <alignment horizontal="center"/>
    </xf>
    <xf numFmtId="165" fontId="54" fillId="37" borderId="0" xfId="0" applyNumberFormat="1" applyFont="1" applyFill="1" applyBorder="1" applyAlignment="1">
      <alignment horizontal="center"/>
    </xf>
    <xf numFmtId="165" fontId="54" fillId="37" borderId="241" xfId="0" applyNumberFormat="1" applyFont="1" applyFill="1" applyBorder="1" applyAlignment="1">
      <alignment horizontal="center"/>
    </xf>
    <xf numFmtId="166" fontId="4" fillId="41" borderId="0" xfId="0" applyNumberFormat="1" applyFont="1" applyFill="1" applyBorder="1" applyAlignment="1">
      <alignment horizontal="center"/>
    </xf>
    <xf numFmtId="166" fontId="4" fillId="41" borderId="167" xfId="0" applyNumberFormat="1" applyFont="1" applyFill="1" applyBorder="1" applyAlignment="1">
      <alignment horizontal="center"/>
    </xf>
    <xf numFmtId="0" fontId="52" fillId="42" borderId="0" xfId="0" applyFont="1" applyFill="1" applyBorder="1" applyAlignment="1">
      <alignment horizontal="center"/>
    </xf>
    <xf numFmtId="0" fontId="52" fillId="42" borderId="241" xfId="0" applyFont="1" applyFill="1" applyBorder="1" applyAlignment="1">
      <alignment horizontal="center"/>
    </xf>
    <xf numFmtId="0" fontId="49" fillId="0" borderId="0" xfId="0" applyFont="1" applyFill="1" applyAlignment="1">
      <alignment horizontal="center" vertical="center"/>
    </xf>
    <xf numFmtId="0" fontId="49" fillId="0" borderId="0" xfId="0" applyFont="1" applyFill="1" applyBorder="1" applyAlignment="1">
      <alignment horizontal="center" vertical="center"/>
    </xf>
    <xf numFmtId="0" fontId="49" fillId="41" borderId="0" xfId="0" applyFont="1" applyFill="1" applyBorder="1" applyAlignment="1">
      <alignment horizontal="center" vertical="center"/>
    </xf>
    <xf numFmtId="0" fontId="49" fillId="33" borderId="115" xfId="0" applyFont="1" applyFill="1" applyBorder="1" applyAlignment="1">
      <alignment horizontal="center" vertical="center"/>
    </xf>
    <xf numFmtId="0" fontId="49" fillId="33" borderId="116" xfId="0" applyFont="1" applyFill="1" applyBorder="1" applyAlignment="1">
      <alignment horizontal="center" vertical="center"/>
    </xf>
    <xf numFmtId="0" fontId="49" fillId="33" borderId="113" xfId="0" applyFont="1" applyFill="1" applyBorder="1" applyAlignment="1">
      <alignment horizontal="center" vertical="center"/>
    </xf>
    <xf numFmtId="0" fontId="49" fillId="33" borderId="114" xfId="0" applyFont="1" applyFill="1" applyBorder="1" applyAlignment="1">
      <alignment horizontal="center" vertical="center"/>
    </xf>
    <xf numFmtId="0" fontId="62" fillId="36" borderId="0" xfId="0" applyFont="1" applyFill="1" applyAlignment="1">
      <alignment horizontal="center"/>
    </xf>
    <xf numFmtId="0" fontId="9" fillId="0" borderId="0" xfId="0" applyFont="1" applyFill="1" applyAlignment="1">
      <alignment horizontal="center" vertical="center"/>
    </xf>
    <xf numFmtId="0" fontId="86" fillId="0" borderId="0" xfId="0" applyFont="1" applyFill="1" applyAlignment="1">
      <alignment horizontal="center"/>
    </xf>
    <xf numFmtId="0" fontId="7" fillId="0" borderId="0" xfId="0" applyFont="1" applyFill="1" applyAlignment="1">
      <alignment horizont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41" borderId="0" xfId="0" applyFill="1" applyBorder="1" applyAlignment="1">
      <alignment horizontal="center"/>
    </xf>
    <xf numFmtId="0" fontId="77" fillId="0" borderId="0" xfId="0" applyFont="1" applyAlignment="1">
      <alignment horizontal="center"/>
    </xf>
    <xf numFmtId="0" fontId="0" fillId="0" borderId="0" xfId="0" applyAlignment="1">
      <alignment horizontal="center"/>
    </xf>
    <xf numFmtId="0" fontId="29" fillId="0" borderId="0" xfId="0" applyFont="1" applyAlignment="1">
      <alignment horizontal="center"/>
    </xf>
    <xf numFmtId="0" fontId="4" fillId="0" borderId="0" xfId="0" quotePrefix="1" applyFont="1" applyAlignment="1">
      <alignment vertical="center" wrapText="1"/>
    </xf>
    <xf numFmtId="0" fontId="4" fillId="0" borderId="0" xfId="0" applyFont="1" applyAlignment="1">
      <alignment vertical="top" wrapText="1"/>
    </xf>
    <xf numFmtId="0" fontId="97" fillId="0" borderId="0" xfId="0" applyFont="1"/>
    <xf numFmtId="0" fontId="0" fillId="0" borderId="0" xfId="0" applyAlignment="1">
      <alignment vertical="top"/>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2" xfId="42"/>
    <cellStyle name="Accent2" xfId="19" builtinId="33" customBuiltin="1"/>
    <cellStyle name="Accent3" xfId="20" builtinId="37" customBuiltin="1"/>
    <cellStyle name="Accent4" xfId="21" builtinId="41" customBuiltin="1"/>
    <cellStyle name="Accent5" xfId="22" builtinId="45" customBuiltin="1"/>
    <cellStyle name="Accent6" xfId="23" builtinId="49" customBuiltin="1"/>
    <cellStyle name="Avertissement" xfId="24" builtinId="11" customBuiltin="1"/>
    <cellStyle name="Calcul" xfId="25" builtinId="22" customBuiltin="1"/>
    <cellStyle name="Cellule liée" xfId="26" builtinId="24" customBuiltin="1"/>
    <cellStyle name="Commentaire 2" xfId="43"/>
    <cellStyle name="Entrée" xfId="27" builtinId="20" customBuiltin="1"/>
    <cellStyle name="Insatisfaisant" xfId="28" builtinId="27" customBuiltin="1"/>
    <cellStyle name="Monétaire" xfId="29" builtinId="4"/>
    <cellStyle name="Neutre" xfId="30" builtinId="28" customBuiltin="1"/>
    <cellStyle name="Normal" xfId="0" builtinId="0"/>
    <cellStyle name="Normal 2" xfId="41"/>
    <cellStyle name="Satisfaisant" xfId="31" builtinId="26" customBuiltin="1"/>
    <cellStyle name="Sortie" xfId="32" builtinId="21" customBuiltin="1"/>
    <cellStyle name="Texte explicatif" xfId="33" builtinId="53" customBuiltin="1"/>
    <cellStyle name="Titre" xfId="34" builtinId="15" customBuiltin="1"/>
    <cellStyle name="Titre 1" xfId="35" builtinId="16" customBuiltin="1"/>
    <cellStyle name="Titre 2" xfId="36" builtinId="17" customBuiltin="1"/>
    <cellStyle name="Titre 3" xfId="37" builtinId="18" customBuiltin="1"/>
    <cellStyle name="Titre 4" xfId="38" builtinId="19" customBuiltin="1"/>
    <cellStyle name="Total" xfId="39" builtinId="25" customBuiltin="1"/>
    <cellStyle name="Vérification" xfId="40" builtinId="23" customBuiltin="1"/>
  </cellStyles>
  <dxfs count="184">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ont>
        <color theme="0"/>
      </font>
      <fill>
        <patternFill>
          <bgColor rgb="FF0070C0"/>
        </patternFill>
      </fill>
    </dxf>
    <dxf>
      <font>
        <color theme="0"/>
      </font>
      <fill>
        <patternFill>
          <bgColor rgb="FF002060"/>
        </patternFill>
      </fill>
    </dxf>
    <dxf>
      <fill>
        <patternFill>
          <bgColor rgb="FFFFFF00"/>
        </patternFill>
      </fill>
    </dxf>
    <dxf>
      <fill>
        <patternFill>
          <bgColor rgb="FF00B050"/>
        </patternFill>
      </fill>
    </dxf>
    <dxf>
      <fill>
        <patternFill>
          <bgColor rgb="FF00B050"/>
        </patternFill>
      </fill>
    </dxf>
    <dxf>
      <font>
        <color theme="0"/>
      </font>
      <fill>
        <patternFill>
          <bgColor rgb="FF0070C0"/>
        </patternFill>
      </fill>
    </dxf>
    <dxf>
      <font>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color theme="0"/>
      </font>
      <fill>
        <patternFill>
          <bgColor rgb="FF0070C0"/>
        </patternFill>
      </fill>
    </dxf>
    <dxf>
      <font>
        <b/>
        <i val="0"/>
        <color theme="0"/>
      </font>
      <fill>
        <patternFill>
          <bgColor rgb="FF002060"/>
        </patternFill>
      </fill>
    </dxf>
    <dxf>
      <fill>
        <patternFill>
          <bgColor rgb="FFFFFF00"/>
        </patternFill>
      </fill>
    </dxf>
    <dxf>
      <font>
        <b/>
        <i val="0"/>
        <color auto="1"/>
      </font>
      <fill>
        <patternFill>
          <bgColor rgb="FF00B050"/>
        </patternFill>
      </fill>
    </dxf>
    <dxf>
      <font>
        <b/>
        <i val="0"/>
      </font>
      <fill>
        <patternFill>
          <bgColor rgb="FF92D050"/>
        </patternFill>
      </fill>
    </dxf>
    <dxf>
      <font>
        <b/>
        <i val="0"/>
      </font>
      <fill>
        <patternFill>
          <bgColor rgb="FF0070C0"/>
        </patternFill>
      </fill>
    </dxf>
    <dxf>
      <font>
        <b/>
        <i val="0"/>
        <color theme="0"/>
      </font>
      <fill>
        <patternFill>
          <bgColor rgb="FF002060"/>
        </patternFill>
      </fill>
    </dxf>
    <dxf>
      <fill>
        <patternFill>
          <bgColor rgb="FFFFFF00"/>
        </patternFill>
      </fill>
    </dxf>
  </dxfs>
  <tableStyles count="0" defaultTableStyle="TableStyleMedium9" defaultPivotStyle="PivotStyleLight16"/>
  <colors>
    <mruColors>
      <color rgb="FFD95373"/>
      <color rgb="FF83FDFD"/>
      <color rgb="FF6600FF"/>
      <color rgb="FF31849B"/>
      <color rgb="FF59DB53"/>
      <color rgb="FF0000FF"/>
      <color rgb="FF00FF00"/>
      <color rgb="FF2946D7"/>
      <color rgb="FF99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3</xdr:row>
      <xdr:rowOff>9525</xdr:rowOff>
    </xdr:from>
    <xdr:to>
      <xdr:col>1</xdr:col>
      <xdr:colOff>5286373</xdr:colOff>
      <xdr:row>10</xdr:row>
      <xdr:rowOff>19050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47649" y="1143000"/>
          <a:ext cx="5276849" cy="1143000"/>
        </a:xfrm>
        <a:prstGeom prst="rect">
          <a:avLst/>
        </a:prstGeom>
        <a:noFill/>
        <a:ln w="1">
          <a:noFill/>
          <a:miter lim="800000"/>
          <a:headEnd/>
          <a:tailEnd type="none" w="med" len="med"/>
        </a:ln>
        <a:effectLst/>
      </xdr:spPr>
    </xdr:pic>
    <xdr:clientData/>
  </xdr:twoCellAnchor>
  <xdr:twoCellAnchor>
    <xdr:from>
      <xdr:col>1</xdr:col>
      <xdr:colOff>4876800</xdr:colOff>
      <xdr:row>2</xdr:row>
      <xdr:rowOff>0</xdr:rowOff>
    </xdr:from>
    <xdr:to>
      <xdr:col>1</xdr:col>
      <xdr:colOff>4876800</xdr:colOff>
      <xdr:row>3</xdr:row>
      <xdr:rowOff>19050</xdr:rowOff>
    </xdr:to>
    <xdr:cxnSp macro="">
      <xdr:nvCxnSpPr>
        <xdr:cNvPr id="4" name="Connecteur droit avec flèche 3"/>
        <xdr:cNvCxnSpPr/>
      </xdr:nvCxnSpPr>
      <xdr:spPr bwMode="auto">
        <a:xfrm>
          <a:off x="5114925" y="819150"/>
          <a:ext cx="0" cy="209550"/>
        </a:xfrm>
        <a:prstGeom prst="straightConnector1">
          <a:avLst/>
        </a:prstGeom>
        <a:solidFill>
          <a:srgbClr val="FFFFFF"/>
        </a:solidFill>
        <a:ln w="31750" cap="flat" cmpd="sng" algn="ctr">
          <a:solidFill>
            <a:srgbClr val="D95373"/>
          </a:solidFill>
          <a:prstDash val="solid"/>
          <a:round/>
          <a:headEnd type="none" w="med" len="med"/>
          <a:tailEnd type="stealth"/>
        </a:ln>
        <a:effectLst/>
      </xdr:spPr>
    </xdr:cxnSp>
    <xdr:clientData/>
  </xdr:twoCellAnchor>
  <xdr:twoCellAnchor editAs="oneCell">
    <xdr:from>
      <xdr:col>0</xdr:col>
      <xdr:colOff>180975</xdr:colOff>
      <xdr:row>37</xdr:row>
      <xdr:rowOff>76200</xdr:rowOff>
    </xdr:from>
    <xdr:to>
      <xdr:col>1</xdr:col>
      <xdr:colOff>5467350</xdr:colOff>
      <xdr:row>60</xdr:row>
      <xdr:rowOff>123825</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80975" y="10258425"/>
          <a:ext cx="5524500" cy="3771900"/>
        </a:xfrm>
        <a:prstGeom prst="rect">
          <a:avLst/>
        </a:prstGeom>
        <a:noFill/>
        <a:ln w="1">
          <a:noFill/>
          <a:miter lim="800000"/>
          <a:headEnd/>
          <a:tailEnd type="none" w="med" len="med"/>
        </a:ln>
        <a:effectLst/>
      </xdr:spPr>
    </xdr:pic>
    <xdr:clientData/>
  </xdr:twoCellAnchor>
  <xdr:twoCellAnchor editAs="oneCell">
    <xdr:from>
      <xdr:col>1</xdr:col>
      <xdr:colOff>0</xdr:colOff>
      <xdr:row>13</xdr:row>
      <xdr:rowOff>0</xdr:rowOff>
    </xdr:from>
    <xdr:to>
      <xdr:col>1</xdr:col>
      <xdr:colOff>5572125</xdr:colOff>
      <xdr:row>35</xdr:row>
      <xdr:rowOff>9525</xdr:rowOff>
    </xdr:to>
    <xdr:pic>
      <xdr:nvPicPr>
        <xdr:cNvPr id="1027"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238125" y="5419725"/>
          <a:ext cx="5572125" cy="4133850"/>
        </a:xfrm>
        <a:prstGeom prst="rect">
          <a:avLst/>
        </a:prstGeom>
        <a:noFill/>
        <a:ln w="1">
          <a:noFill/>
          <a:miter lim="800000"/>
          <a:headEnd/>
          <a:tailEnd type="none" w="med" len="med"/>
        </a:ln>
        <a:effectLst/>
      </xdr:spPr>
    </xdr:pic>
    <xdr:clientData/>
  </xdr:twoCellAnchor>
  <xdr:twoCellAnchor>
    <xdr:from>
      <xdr:col>1</xdr:col>
      <xdr:colOff>4248152</xdr:colOff>
      <xdr:row>14</xdr:row>
      <xdr:rowOff>95250</xdr:rowOff>
    </xdr:from>
    <xdr:to>
      <xdr:col>1</xdr:col>
      <xdr:colOff>5153025</xdr:colOff>
      <xdr:row>14</xdr:row>
      <xdr:rowOff>95251</xdr:rowOff>
    </xdr:to>
    <xdr:cxnSp macro="">
      <xdr:nvCxnSpPr>
        <xdr:cNvPr id="8" name="Connecteur droit avec flèche 7"/>
        <xdr:cNvCxnSpPr/>
      </xdr:nvCxnSpPr>
      <xdr:spPr bwMode="auto">
        <a:xfrm flipH="1">
          <a:off x="4486277" y="6238875"/>
          <a:ext cx="904873" cy="1"/>
        </a:xfrm>
        <a:prstGeom prst="straightConnector1">
          <a:avLst/>
        </a:prstGeom>
        <a:solidFill>
          <a:srgbClr val="FFFFFF"/>
        </a:solidFill>
        <a:ln w="28575" cap="flat" cmpd="sng" algn="ctr">
          <a:solidFill>
            <a:srgbClr val="FF0000"/>
          </a:solidFill>
          <a:prstDash val="solid"/>
          <a:round/>
          <a:headEnd type="none" w="med" len="med"/>
          <a:tailEnd type="arrow"/>
        </a:ln>
        <a:effectLst/>
      </xdr:spPr>
    </xdr:cxnSp>
    <xdr:clientData/>
  </xdr:twoCellAnchor>
  <xdr:twoCellAnchor>
    <xdr:from>
      <xdr:col>1</xdr:col>
      <xdr:colOff>695325</xdr:colOff>
      <xdr:row>53</xdr:row>
      <xdr:rowOff>76200</xdr:rowOff>
    </xdr:from>
    <xdr:to>
      <xdr:col>1</xdr:col>
      <xdr:colOff>695325</xdr:colOff>
      <xdr:row>54</xdr:row>
      <xdr:rowOff>104775</xdr:rowOff>
    </xdr:to>
    <xdr:cxnSp macro="">
      <xdr:nvCxnSpPr>
        <xdr:cNvPr id="13" name="Connecteur droit avec flèche 12"/>
        <xdr:cNvCxnSpPr/>
      </xdr:nvCxnSpPr>
      <xdr:spPr bwMode="auto">
        <a:xfrm flipV="1">
          <a:off x="933450" y="12696825"/>
          <a:ext cx="0" cy="190500"/>
        </a:xfrm>
        <a:prstGeom prst="straightConnector1">
          <a:avLst/>
        </a:prstGeom>
        <a:solidFill>
          <a:srgbClr val="FFFFFF"/>
        </a:solidFill>
        <a:ln w="31750" cap="flat" cmpd="sng" algn="ctr">
          <a:solidFill>
            <a:srgbClr val="FF0000"/>
          </a:solidFill>
          <a:prstDash val="solid"/>
          <a:round/>
          <a:headEnd type="none" w="med" len="med"/>
          <a:tailEnd type="arrow"/>
        </a:ln>
        <a:effectLst/>
      </xdr:spPr>
    </xdr:cxnSp>
    <xdr:clientData/>
  </xdr:twoCellAnchor>
  <xdr:twoCellAnchor>
    <xdr:from>
      <xdr:col>1</xdr:col>
      <xdr:colOff>3638550</xdr:colOff>
      <xdr:row>53</xdr:row>
      <xdr:rowOff>47625</xdr:rowOff>
    </xdr:from>
    <xdr:to>
      <xdr:col>1</xdr:col>
      <xdr:colOff>3648075</xdr:colOff>
      <xdr:row>55</xdr:row>
      <xdr:rowOff>19050</xdr:rowOff>
    </xdr:to>
    <xdr:cxnSp macro="">
      <xdr:nvCxnSpPr>
        <xdr:cNvPr id="14" name="Connecteur droit avec flèche 13"/>
        <xdr:cNvCxnSpPr/>
      </xdr:nvCxnSpPr>
      <xdr:spPr bwMode="auto">
        <a:xfrm flipV="1">
          <a:off x="3876675" y="12668250"/>
          <a:ext cx="9525" cy="295275"/>
        </a:xfrm>
        <a:prstGeom prst="straightConnector1">
          <a:avLst/>
        </a:prstGeom>
        <a:solidFill>
          <a:srgbClr val="FFFFFF"/>
        </a:solidFill>
        <a:ln w="31750" cap="flat" cmpd="sng" algn="ctr">
          <a:solidFill>
            <a:srgbClr val="FF0000"/>
          </a:solidFill>
          <a:prstDash val="solid"/>
          <a:round/>
          <a:headEnd type="none" w="med" len="med"/>
          <a:tailEnd type="arrow"/>
        </a:ln>
        <a:effectLst/>
      </xdr:spPr>
    </xdr:cxnSp>
    <xdr:clientData/>
  </xdr:twoCellAnchor>
  <xdr:twoCellAnchor>
    <xdr:from>
      <xdr:col>1</xdr:col>
      <xdr:colOff>3981450</xdr:colOff>
      <xdr:row>56</xdr:row>
      <xdr:rowOff>0</xdr:rowOff>
    </xdr:from>
    <xdr:to>
      <xdr:col>1</xdr:col>
      <xdr:colOff>4552950</xdr:colOff>
      <xdr:row>56</xdr:row>
      <xdr:rowOff>9525</xdr:rowOff>
    </xdr:to>
    <xdr:cxnSp macro="">
      <xdr:nvCxnSpPr>
        <xdr:cNvPr id="16" name="Connecteur droit avec flèche 15"/>
        <xdr:cNvCxnSpPr/>
      </xdr:nvCxnSpPr>
      <xdr:spPr bwMode="auto">
        <a:xfrm flipH="1" flipV="1">
          <a:off x="4219575" y="13106400"/>
          <a:ext cx="571500" cy="9525"/>
        </a:xfrm>
        <a:prstGeom prst="straightConnector1">
          <a:avLst/>
        </a:prstGeom>
        <a:solidFill>
          <a:srgbClr val="FFFFFF"/>
        </a:solidFill>
        <a:ln w="31750" cap="flat" cmpd="sng" algn="ctr">
          <a:solidFill>
            <a:srgbClr val="FF0000"/>
          </a:solidFill>
          <a:prstDash val="solid"/>
          <a:round/>
          <a:headEnd type="none" w="med" len="med"/>
          <a:tailEnd type="arrow"/>
        </a:ln>
        <a:effectLst/>
      </xdr:spPr>
    </xdr:cxnSp>
    <xdr:clientData/>
  </xdr:twoCellAnchor>
  <xdr:twoCellAnchor editAs="oneCell">
    <xdr:from>
      <xdr:col>1</xdr:col>
      <xdr:colOff>1</xdr:colOff>
      <xdr:row>64</xdr:row>
      <xdr:rowOff>0</xdr:rowOff>
    </xdr:from>
    <xdr:to>
      <xdr:col>1</xdr:col>
      <xdr:colOff>5524500</xdr:colOff>
      <xdr:row>82</xdr:row>
      <xdr:rowOff>66675</xdr:rowOff>
    </xdr:to>
    <xdr:pic>
      <xdr:nvPicPr>
        <xdr:cNvPr id="1028" name="Picture 4"/>
        <xdr:cNvPicPr>
          <a:picLocks noChangeAspect="1" noChangeArrowheads="1"/>
        </xdr:cNvPicPr>
      </xdr:nvPicPr>
      <xdr:blipFill>
        <a:blip xmlns:r="http://schemas.openxmlformats.org/officeDocument/2006/relationships" r:embed="rId4" cstate="print"/>
        <a:srcRect/>
        <a:stretch>
          <a:fillRect/>
        </a:stretch>
      </xdr:blipFill>
      <xdr:spPr bwMode="auto">
        <a:xfrm>
          <a:off x="238126" y="15592425"/>
          <a:ext cx="5524499" cy="2981325"/>
        </a:xfrm>
        <a:prstGeom prst="rect">
          <a:avLst/>
        </a:prstGeom>
        <a:noFill/>
        <a:ln w="1">
          <a:noFill/>
          <a:miter lim="800000"/>
          <a:headEnd/>
          <a:tailEnd type="none" w="med" len="med"/>
        </a:ln>
        <a:effectLst/>
      </xdr:spPr>
    </xdr:pic>
    <xdr:clientData/>
  </xdr:twoCellAnchor>
  <xdr:twoCellAnchor editAs="oneCell">
    <xdr:from>
      <xdr:col>1</xdr:col>
      <xdr:colOff>0</xdr:colOff>
      <xdr:row>90</xdr:row>
      <xdr:rowOff>0</xdr:rowOff>
    </xdr:from>
    <xdr:to>
      <xdr:col>1</xdr:col>
      <xdr:colOff>5457825</xdr:colOff>
      <xdr:row>112</xdr:row>
      <xdr:rowOff>142875</xdr:rowOff>
    </xdr:to>
    <xdr:pic>
      <xdr:nvPicPr>
        <xdr:cNvPr id="1029" name="Picture 5"/>
        <xdr:cNvPicPr>
          <a:picLocks noChangeAspect="1" noChangeArrowheads="1"/>
        </xdr:cNvPicPr>
      </xdr:nvPicPr>
      <xdr:blipFill>
        <a:blip xmlns:r="http://schemas.openxmlformats.org/officeDocument/2006/relationships" r:embed="rId5" cstate="print"/>
        <a:srcRect/>
        <a:stretch>
          <a:fillRect/>
        </a:stretch>
      </xdr:blipFill>
      <xdr:spPr bwMode="auto">
        <a:xfrm>
          <a:off x="238125" y="23526750"/>
          <a:ext cx="5457825" cy="3705225"/>
        </a:xfrm>
        <a:prstGeom prst="rect">
          <a:avLst/>
        </a:prstGeom>
        <a:noFill/>
        <a:ln w="1">
          <a:noFill/>
          <a:miter lim="800000"/>
          <a:headEnd/>
          <a:tailEnd type="none" w="med" len="med"/>
        </a:ln>
        <a:effectLst/>
      </xdr:spPr>
    </xdr:pic>
    <xdr:clientData/>
  </xdr:twoCellAnchor>
  <xdr:twoCellAnchor>
    <xdr:from>
      <xdr:col>1</xdr:col>
      <xdr:colOff>4476750</xdr:colOff>
      <xdr:row>99</xdr:row>
      <xdr:rowOff>104775</xdr:rowOff>
    </xdr:from>
    <xdr:to>
      <xdr:col>1</xdr:col>
      <xdr:colOff>4857750</xdr:colOff>
      <xdr:row>99</xdr:row>
      <xdr:rowOff>114300</xdr:rowOff>
    </xdr:to>
    <xdr:cxnSp macro="">
      <xdr:nvCxnSpPr>
        <xdr:cNvPr id="22" name="Connecteur droit avec flèche 21"/>
        <xdr:cNvCxnSpPr/>
      </xdr:nvCxnSpPr>
      <xdr:spPr bwMode="auto">
        <a:xfrm flipH="1">
          <a:off x="4714875" y="25088850"/>
          <a:ext cx="381000" cy="9525"/>
        </a:xfrm>
        <a:prstGeom prst="straightConnector1">
          <a:avLst/>
        </a:prstGeom>
        <a:solidFill>
          <a:srgbClr val="FFFFFF"/>
        </a:solidFill>
        <a:ln w="28575" cap="flat" cmpd="sng" algn="ctr">
          <a:solidFill>
            <a:srgbClr val="FF0000"/>
          </a:solidFill>
          <a:prstDash val="solid"/>
          <a:round/>
          <a:headEnd type="none" w="med" len="med"/>
          <a:tailEnd type="arrow"/>
        </a:ln>
        <a:effectLst/>
      </xdr:spPr>
    </xdr:cxnSp>
    <xdr:clientData/>
  </xdr:twoCellAnchor>
  <xdr:twoCellAnchor editAs="oneCell">
    <xdr:from>
      <xdr:col>1</xdr:col>
      <xdr:colOff>0</xdr:colOff>
      <xdr:row>115</xdr:row>
      <xdr:rowOff>0</xdr:rowOff>
    </xdr:from>
    <xdr:to>
      <xdr:col>1</xdr:col>
      <xdr:colOff>5534025</xdr:colOff>
      <xdr:row>133</xdr:row>
      <xdr:rowOff>57150</xdr:rowOff>
    </xdr:to>
    <xdr:pic>
      <xdr:nvPicPr>
        <xdr:cNvPr id="1030"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238125" y="27412950"/>
          <a:ext cx="5534025" cy="2971800"/>
        </a:xfrm>
        <a:prstGeom prst="rect">
          <a:avLst/>
        </a:prstGeom>
        <a:noFill/>
        <a:ln w="1">
          <a:noFill/>
          <a:miter lim="800000"/>
          <a:headEnd/>
          <a:tailEnd type="none" w="med" len="med"/>
        </a:ln>
        <a:effectLst/>
      </xdr:spPr>
    </xdr:pic>
    <xdr:clientData/>
  </xdr:twoCellAnchor>
  <xdr:twoCellAnchor editAs="oneCell">
    <xdr:from>
      <xdr:col>1</xdr:col>
      <xdr:colOff>0</xdr:colOff>
      <xdr:row>137</xdr:row>
      <xdr:rowOff>0</xdr:rowOff>
    </xdr:from>
    <xdr:to>
      <xdr:col>1</xdr:col>
      <xdr:colOff>5457825</xdr:colOff>
      <xdr:row>159</xdr:row>
      <xdr:rowOff>85725</xdr:rowOff>
    </xdr:to>
    <xdr:pic>
      <xdr:nvPicPr>
        <xdr:cNvPr id="1031" name="Picture 7"/>
        <xdr:cNvPicPr>
          <a:picLocks noChangeAspect="1" noChangeArrowheads="1"/>
        </xdr:cNvPicPr>
      </xdr:nvPicPr>
      <xdr:blipFill>
        <a:blip xmlns:r="http://schemas.openxmlformats.org/officeDocument/2006/relationships" r:embed="rId7" cstate="print"/>
        <a:srcRect/>
        <a:stretch>
          <a:fillRect/>
        </a:stretch>
      </xdr:blipFill>
      <xdr:spPr bwMode="auto">
        <a:xfrm>
          <a:off x="238125" y="31137225"/>
          <a:ext cx="5457825" cy="364807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249853</xdr:colOff>
      <xdr:row>13</xdr:row>
      <xdr:rowOff>178679</xdr:rowOff>
    </xdr:from>
    <xdr:to>
      <xdr:col>40</xdr:col>
      <xdr:colOff>402782</xdr:colOff>
      <xdr:row>20</xdr:row>
      <xdr:rowOff>140579</xdr:rowOff>
    </xdr:to>
    <xdr:sp macro="" textlink="">
      <xdr:nvSpPr>
        <xdr:cNvPr id="1025" name="WordArt 1"/>
        <xdr:cNvSpPr>
          <a:spLocks noChangeArrowheads="1" noChangeShapeType="1" noTextEdit="1"/>
        </xdr:cNvSpPr>
      </xdr:nvSpPr>
      <xdr:spPr bwMode="auto">
        <a:xfrm rot="19808611">
          <a:off x="19475113" y="2464679"/>
          <a:ext cx="6492769" cy="1295400"/>
        </a:xfrm>
        <a:prstGeom prst="rect">
          <a:avLst/>
        </a:prstGeom>
      </xdr:spPr>
      <xdr:txBody>
        <a:bodyPr wrap="none" fromWordArt="1">
          <a:prstTxWarp prst="textPlain">
            <a:avLst>
              <a:gd name="adj" fmla="val 50000"/>
            </a:avLst>
          </a:prstTxWarp>
        </a:bodyPr>
        <a:lstStyle/>
        <a:p>
          <a:pPr algn="ctr" rtl="0"/>
          <a:r>
            <a:rPr lang="fr-FR" sz="3600" kern="10" spc="0">
              <a:ln w="9525">
                <a:solidFill>
                  <a:srgbClr val="FF0000"/>
                </a:solidFill>
                <a:round/>
                <a:headEnd/>
                <a:tailEnd/>
              </a:ln>
              <a:solidFill>
                <a:srgbClr val="FFFFFF"/>
              </a:solidFill>
              <a:effectLst/>
              <a:latin typeface="Arial Black"/>
            </a:rPr>
            <a:t>à  refabriquer</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66"/>
  <sheetViews>
    <sheetView zoomScaleNormal="100" workbookViewId="0">
      <selection activeCell="B7" sqref="B7"/>
    </sheetView>
  </sheetViews>
  <sheetFormatPr baseColWidth="10" defaultRowHeight="12.75"/>
  <cols>
    <col min="1" max="1" width="4.28515625" customWidth="1"/>
    <col min="2" max="2" width="17.5703125" customWidth="1"/>
    <col min="3" max="3" width="8.7109375" customWidth="1"/>
    <col min="4" max="4" width="11.85546875" customWidth="1"/>
    <col min="5" max="5" width="19.85546875" customWidth="1"/>
    <col min="6" max="6" width="10.28515625" style="1" customWidth="1"/>
    <col min="7" max="7" width="10.140625" style="1" customWidth="1"/>
    <col min="8" max="8" width="8.7109375" style="1" customWidth="1"/>
    <col min="9" max="9" width="10.85546875" customWidth="1"/>
    <col min="10" max="10" width="1" customWidth="1"/>
  </cols>
  <sheetData>
    <row r="1" spans="1:16" ht="11.25" customHeight="1"/>
    <row r="2" spans="1:16" ht="25.5" customHeight="1">
      <c r="A2" s="1080" t="s">
        <v>93</v>
      </c>
      <c r="B2" s="1080"/>
      <c r="C2" s="1080"/>
      <c r="D2" s="465"/>
      <c r="E2" s="1072" t="s">
        <v>94</v>
      </c>
      <c r="F2" s="1072"/>
      <c r="G2" s="448">
        <v>12</v>
      </c>
      <c r="H2" s="448" t="s">
        <v>95</v>
      </c>
      <c r="I2" s="448">
        <v>2017</v>
      </c>
    </row>
    <row r="3" spans="1:16" ht="25.5" customHeight="1">
      <c r="A3" s="1079" t="s">
        <v>55</v>
      </c>
      <c r="B3" s="1079"/>
      <c r="C3" s="1079"/>
      <c r="D3" s="1079"/>
      <c r="E3" s="520"/>
      <c r="F3" s="520"/>
      <c r="G3" s="448"/>
      <c r="H3" s="448"/>
      <c r="I3" s="448"/>
    </row>
    <row r="4" spans="1:16" ht="9.9499999999999993" customHeight="1" thickBot="1">
      <c r="A4" s="8"/>
      <c r="I4" s="239"/>
    </row>
    <row r="5" spans="1:16" ht="11.25" customHeight="1">
      <c r="A5" s="1073" t="s">
        <v>1</v>
      </c>
      <c r="B5" s="1075" t="s">
        <v>8</v>
      </c>
      <c r="C5" s="1075" t="s">
        <v>24</v>
      </c>
      <c r="D5" s="1075" t="s">
        <v>26</v>
      </c>
      <c r="E5" s="1075" t="s">
        <v>11</v>
      </c>
      <c r="F5" s="1077" t="s">
        <v>156</v>
      </c>
      <c r="G5" s="1067" t="s">
        <v>27</v>
      </c>
      <c r="H5" s="1069" t="s">
        <v>28</v>
      </c>
      <c r="I5" s="1070" t="s">
        <v>25</v>
      </c>
    </row>
    <row r="6" spans="1:16" ht="14.25" customHeight="1" thickBot="1">
      <c r="A6" s="1074"/>
      <c r="B6" s="1076"/>
      <c r="C6" s="1076"/>
      <c r="D6" s="1076"/>
      <c r="E6" s="1076"/>
      <c r="F6" s="1078"/>
      <c r="G6" s="1068"/>
      <c r="H6" s="1068"/>
      <c r="I6" s="1071"/>
      <c r="K6" s="452"/>
      <c r="L6" s="452"/>
      <c r="M6" s="452"/>
      <c r="N6" s="452"/>
      <c r="O6" s="452"/>
      <c r="P6" s="452"/>
    </row>
    <row r="7" spans="1:16">
      <c r="A7" s="46">
        <v>1</v>
      </c>
      <c r="B7" s="766" t="s">
        <v>58</v>
      </c>
      <c r="C7" s="47" t="s">
        <v>16</v>
      </c>
      <c r="D7" s="531" t="s">
        <v>18</v>
      </c>
      <c r="E7" s="466" t="s">
        <v>60</v>
      </c>
      <c r="F7" s="773">
        <v>10.521000000000001</v>
      </c>
      <c r="G7" s="989">
        <f>F7</f>
        <v>10.521000000000001</v>
      </c>
      <c r="H7" s="989"/>
      <c r="I7" s="49"/>
      <c r="K7" s="484"/>
      <c r="L7" s="452"/>
      <c r="M7" s="484"/>
      <c r="N7" s="484"/>
      <c r="O7" s="452"/>
      <c r="P7" s="452"/>
    </row>
    <row r="8" spans="1:16">
      <c r="A8" s="50">
        <v>1</v>
      </c>
      <c r="B8" s="487" t="str">
        <f>B7</f>
        <v>Nouv. ZELANDE</v>
      </c>
      <c r="C8" s="51" t="s">
        <v>16</v>
      </c>
      <c r="D8" s="487" t="s">
        <v>19</v>
      </c>
      <c r="E8" s="534" t="str">
        <f>E7</f>
        <v>WEBSTER Sam</v>
      </c>
      <c r="F8" s="774">
        <v>17.164999999999999</v>
      </c>
      <c r="G8" s="990">
        <f>F8-F7</f>
        <v>6.6439999999999984</v>
      </c>
      <c r="H8" s="990">
        <f>G7+G8</f>
        <v>17.164999999999999</v>
      </c>
      <c r="I8" s="53"/>
      <c r="K8" s="484"/>
      <c r="L8" s="452"/>
      <c r="M8" s="484"/>
      <c r="N8" s="452"/>
      <c r="O8" s="452"/>
      <c r="P8" s="452"/>
    </row>
    <row r="9" spans="1:16">
      <c r="A9" s="50">
        <v>1</v>
      </c>
      <c r="B9" s="487" t="str">
        <f>B7</f>
        <v>Nouv. ZELANDE</v>
      </c>
      <c r="C9" s="51" t="s">
        <v>17</v>
      </c>
      <c r="D9" s="487" t="s">
        <v>20</v>
      </c>
      <c r="E9" s="466" t="s">
        <v>59</v>
      </c>
      <c r="F9" s="774">
        <v>23.524000000000001</v>
      </c>
      <c r="G9" s="990">
        <f>F9-F8</f>
        <v>6.3590000000000018</v>
      </c>
      <c r="H9" s="990"/>
      <c r="I9" s="53"/>
      <c r="K9" s="484"/>
      <c r="L9" s="452"/>
      <c r="M9" s="484"/>
      <c r="N9" s="484"/>
      <c r="O9" s="452"/>
      <c r="P9" s="452"/>
    </row>
    <row r="10" spans="1:16" ht="13.5" thickBot="1">
      <c r="A10" s="50">
        <v>1</v>
      </c>
      <c r="B10" s="487" t="str">
        <f>B7</f>
        <v>Nouv. ZELANDE</v>
      </c>
      <c r="C10" s="51" t="s">
        <v>17</v>
      </c>
      <c r="D10" s="487" t="s">
        <v>21</v>
      </c>
      <c r="E10" s="487" t="str">
        <f>E9</f>
        <v>MITCHELL Ethan</v>
      </c>
      <c r="F10" s="774">
        <v>30.003</v>
      </c>
      <c r="G10" s="990">
        <f>F10-F9</f>
        <v>6.4789999999999992</v>
      </c>
      <c r="H10" s="990">
        <f>G9+G10</f>
        <v>12.838000000000001</v>
      </c>
      <c r="I10" s="53"/>
      <c r="K10" s="484"/>
      <c r="L10" s="452"/>
      <c r="M10" s="484"/>
      <c r="N10" s="452"/>
      <c r="O10" s="452"/>
      <c r="P10" s="452"/>
    </row>
    <row r="11" spans="1:16">
      <c r="A11" s="50">
        <v>1</v>
      </c>
      <c r="B11" s="487" t="str">
        <f>B7</f>
        <v>Nouv. ZELANDE</v>
      </c>
      <c r="C11" s="51" t="s">
        <v>3</v>
      </c>
      <c r="D11" s="487" t="s">
        <v>22</v>
      </c>
      <c r="E11" s="467" t="s">
        <v>61</v>
      </c>
      <c r="F11" s="774">
        <v>36.508000000000003</v>
      </c>
      <c r="G11" s="990">
        <f>F11-F10</f>
        <v>6.5050000000000026</v>
      </c>
      <c r="H11" s="990"/>
      <c r="I11" s="53"/>
      <c r="K11" s="484"/>
      <c r="L11" s="452"/>
      <c r="M11" s="484"/>
      <c r="N11" s="484"/>
      <c r="O11" s="452"/>
      <c r="P11" s="452"/>
    </row>
    <row r="12" spans="1:16" ht="13.5" thickBot="1">
      <c r="A12" s="58">
        <v>1</v>
      </c>
      <c r="B12" s="536" t="str">
        <f>B7</f>
        <v>Nouv. ZELANDE</v>
      </c>
      <c r="C12" s="55" t="s">
        <v>3</v>
      </c>
      <c r="D12" s="536" t="s">
        <v>23</v>
      </c>
      <c r="E12" s="55" t="str">
        <f>E11</f>
        <v>DAWKINS Edward</v>
      </c>
      <c r="F12" s="775">
        <v>43.267000000000003</v>
      </c>
      <c r="G12" s="991">
        <f>F12-F11</f>
        <v>6.7590000000000003</v>
      </c>
      <c r="H12" s="991">
        <f>G11+G12</f>
        <v>13.264000000000003</v>
      </c>
      <c r="I12" s="60">
        <f>SUM(H7:H12)</f>
        <v>43.267000000000003</v>
      </c>
      <c r="K12" s="452"/>
      <c r="L12" s="452"/>
      <c r="M12" s="484"/>
      <c r="N12" s="452"/>
      <c r="O12" s="452"/>
      <c r="P12" s="452"/>
    </row>
    <row r="13" spans="1:16">
      <c r="A13" s="46">
        <v>2</v>
      </c>
      <c r="B13" s="767" t="s">
        <v>44</v>
      </c>
      <c r="C13" s="47" t="s">
        <v>16</v>
      </c>
      <c r="D13" s="531" t="s">
        <v>18</v>
      </c>
      <c r="E13" s="467" t="s">
        <v>113</v>
      </c>
      <c r="F13" s="773">
        <v>10.79</v>
      </c>
      <c r="G13" s="661">
        <f>F13</f>
        <v>10.79</v>
      </c>
      <c r="H13" s="661"/>
      <c r="I13" s="49"/>
      <c r="J13" s="468"/>
      <c r="K13" s="452"/>
      <c r="L13" s="452"/>
      <c r="M13" s="452"/>
      <c r="N13" s="452"/>
      <c r="O13" s="452"/>
      <c r="P13" s="452"/>
    </row>
    <row r="14" spans="1:16">
      <c r="A14" s="50">
        <v>2</v>
      </c>
      <c r="B14" s="487" t="str">
        <f>B13</f>
        <v>FRANCE</v>
      </c>
      <c r="C14" s="51" t="s">
        <v>16</v>
      </c>
      <c r="D14" s="487" t="s">
        <v>19</v>
      </c>
      <c r="E14" s="487" t="str">
        <f>E13</f>
        <v>EDELIN Benjamin</v>
      </c>
      <c r="F14" s="774">
        <v>17.637</v>
      </c>
      <c r="G14" s="246">
        <f>F14-F13</f>
        <v>6.8470000000000013</v>
      </c>
      <c r="H14" s="246">
        <f>G13+G14</f>
        <v>17.637</v>
      </c>
      <c r="I14" s="53"/>
      <c r="J14" s="469"/>
      <c r="K14" s="452"/>
      <c r="L14" s="452"/>
      <c r="M14" s="452"/>
      <c r="N14" s="452"/>
      <c r="O14" s="452"/>
      <c r="P14" s="452"/>
    </row>
    <row r="15" spans="1:16">
      <c r="A15" s="50">
        <v>2</v>
      </c>
      <c r="B15" s="487" t="str">
        <f>B13</f>
        <v>FRANCE</v>
      </c>
      <c r="C15" s="51" t="s">
        <v>17</v>
      </c>
      <c r="D15" s="487" t="s">
        <v>20</v>
      </c>
      <c r="E15" s="466" t="s">
        <v>114</v>
      </c>
      <c r="F15" s="774">
        <v>23.971</v>
      </c>
      <c r="G15" s="246">
        <f>F15-F14</f>
        <v>6.3339999999999996</v>
      </c>
      <c r="H15" s="246"/>
      <c r="I15" s="53"/>
      <c r="J15" s="469"/>
      <c r="K15" s="452"/>
      <c r="L15" s="452"/>
      <c r="M15" s="452"/>
      <c r="N15" s="452"/>
      <c r="O15" s="452"/>
      <c r="P15" s="452"/>
    </row>
    <row r="16" spans="1:16">
      <c r="A16" s="50">
        <v>2</v>
      </c>
      <c r="B16" s="487" t="str">
        <f>B13</f>
        <v>FRANCE</v>
      </c>
      <c r="C16" s="51" t="s">
        <v>17</v>
      </c>
      <c r="D16" s="487" t="s">
        <v>21</v>
      </c>
      <c r="E16" s="487" t="str">
        <f>E15</f>
        <v>VIGIER Sébastien</v>
      </c>
      <c r="F16" s="774">
        <v>30.315999999999999</v>
      </c>
      <c r="G16" s="246">
        <f>F16-F15</f>
        <v>6.3449999999999989</v>
      </c>
      <c r="H16" s="246">
        <f>G15+G16</f>
        <v>12.678999999999998</v>
      </c>
      <c r="I16" s="53"/>
      <c r="J16" s="469"/>
      <c r="K16" s="452"/>
      <c r="L16" s="452"/>
      <c r="M16" s="452"/>
      <c r="N16" s="452"/>
      <c r="O16" s="452"/>
      <c r="P16" s="452"/>
    </row>
    <row r="17" spans="1:16">
      <c r="A17" s="50">
        <v>2</v>
      </c>
      <c r="B17" s="487" t="str">
        <f>B13</f>
        <v>FRANCE</v>
      </c>
      <c r="C17" s="51" t="s">
        <v>3</v>
      </c>
      <c r="D17" s="487" t="s">
        <v>22</v>
      </c>
      <c r="E17" s="466" t="s">
        <v>115</v>
      </c>
      <c r="F17" s="774">
        <v>36.783999999999999</v>
      </c>
      <c r="G17" s="246">
        <f>F17-F16</f>
        <v>6.468</v>
      </c>
      <c r="H17" s="246"/>
      <c r="I17" s="53"/>
      <c r="J17" s="469"/>
      <c r="K17" s="452"/>
      <c r="L17" s="452"/>
      <c r="M17" s="452"/>
      <c r="N17" s="452"/>
      <c r="O17" s="452"/>
      <c r="P17" s="452"/>
    </row>
    <row r="18" spans="1:16" ht="13.5" thickBot="1">
      <c r="A18" s="54">
        <v>2</v>
      </c>
      <c r="B18" s="536" t="str">
        <f>B13</f>
        <v>FRANCE</v>
      </c>
      <c r="C18" s="55" t="s">
        <v>3</v>
      </c>
      <c r="D18" s="536" t="s">
        <v>23</v>
      </c>
      <c r="E18" s="536" t="str">
        <f>E17</f>
        <v>LAFARGUE Quentin</v>
      </c>
      <c r="F18" s="775">
        <v>43.39</v>
      </c>
      <c r="G18" s="992">
        <f>F18-F17</f>
        <v>6.6060000000000016</v>
      </c>
      <c r="H18" s="992">
        <f>G17+G18</f>
        <v>13.074000000000002</v>
      </c>
      <c r="I18" s="57">
        <f>SUM(H13:H18)</f>
        <v>43.39</v>
      </c>
      <c r="J18" s="469"/>
      <c r="K18" s="452"/>
      <c r="L18" s="452"/>
      <c r="M18" s="452"/>
      <c r="N18" s="452"/>
      <c r="O18" s="452"/>
      <c r="P18" s="452"/>
    </row>
    <row r="19" spans="1:16">
      <c r="A19" s="46">
        <v>3</v>
      </c>
      <c r="B19" s="768" t="s">
        <v>51</v>
      </c>
      <c r="C19" s="47" t="s">
        <v>16</v>
      </c>
      <c r="D19" s="531" t="s">
        <v>18</v>
      </c>
      <c r="E19" s="540" t="s">
        <v>116</v>
      </c>
      <c r="F19" s="773">
        <v>10.574999999999999</v>
      </c>
      <c r="G19" s="993">
        <f>F19</f>
        <v>10.574999999999999</v>
      </c>
      <c r="H19" s="993"/>
      <c r="I19" s="63"/>
      <c r="K19" s="655"/>
      <c r="L19" s="452"/>
      <c r="M19" s="484"/>
      <c r="N19" s="484"/>
      <c r="O19" s="452"/>
      <c r="P19" s="452"/>
    </row>
    <row r="20" spans="1:16">
      <c r="A20" s="50">
        <v>3</v>
      </c>
      <c r="B20" s="487" t="str">
        <f>B19</f>
        <v>Gde BRETAGNE</v>
      </c>
      <c r="C20" s="51" t="s">
        <v>16</v>
      </c>
      <c r="D20" s="487" t="s">
        <v>19</v>
      </c>
      <c r="E20" s="487" t="str">
        <f>E19</f>
        <v>CARLIN Jack</v>
      </c>
      <c r="F20" s="774">
        <v>17.300999999999998</v>
      </c>
      <c r="G20" s="227">
        <f>F20-F19</f>
        <v>6.7259999999999991</v>
      </c>
      <c r="H20" s="227">
        <f>G19+G20</f>
        <v>17.300999999999998</v>
      </c>
      <c r="I20" s="53"/>
      <c r="K20" s="484"/>
      <c r="L20" s="452"/>
      <c r="M20" s="484"/>
      <c r="N20" s="484"/>
      <c r="O20" s="452"/>
      <c r="P20" s="452"/>
    </row>
    <row r="21" spans="1:16">
      <c r="A21" s="50">
        <v>3</v>
      </c>
      <c r="B21" s="487" t="str">
        <f>B19</f>
        <v>Gde BRETAGNE</v>
      </c>
      <c r="C21" s="51" t="s">
        <v>17</v>
      </c>
      <c r="D21" s="487" t="s">
        <v>20</v>
      </c>
      <c r="E21" s="466" t="s">
        <v>117</v>
      </c>
      <c r="F21" s="774">
        <v>23.463000000000001</v>
      </c>
      <c r="G21" s="227">
        <f>F21-F20</f>
        <v>6.1620000000000026</v>
      </c>
      <c r="H21" s="227"/>
      <c r="I21" s="53"/>
      <c r="K21" s="484"/>
      <c r="L21" s="452"/>
      <c r="M21" s="484"/>
      <c r="N21" s="484"/>
      <c r="O21" s="452"/>
      <c r="P21" s="452"/>
    </row>
    <row r="22" spans="1:16">
      <c r="A22" s="50">
        <v>3</v>
      </c>
      <c r="B22" s="487" t="str">
        <f>B19</f>
        <v>Gde BRETAGNE</v>
      </c>
      <c r="C22" s="51" t="s">
        <v>17</v>
      </c>
      <c r="D22" s="487" t="s">
        <v>21</v>
      </c>
      <c r="E22" s="487" t="str">
        <f>E21</f>
        <v>OWENS Ryan</v>
      </c>
      <c r="F22" s="774">
        <v>29.875</v>
      </c>
      <c r="G22" s="227">
        <f>F22-F21</f>
        <v>6.411999999999999</v>
      </c>
      <c r="H22" s="227">
        <f>G21+G22</f>
        <v>12.574000000000002</v>
      </c>
      <c r="I22" s="53"/>
      <c r="K22" s="484"/>
      <c r="L22" s="452"/>
      <c r="M22" s="484"/>
      <c r="N22" s="484"/>
      <c r="O22" s="452"/>
      <c r="P22" s="452"/>
    </row>
    <row r="23" spans="1:16">
      <c r="A23" s="50">
        <v>3</v>
      </c>
      <c r="B23" s="487" t="str">
        <f>B19</f>
        <v>Gde BRETAGNE</v>
      </c>
      <c r="C23" s="51" t="s">
        <v>3</v>
      </c>
      <c r="D23" s="487" t="s">
        <v>22</v>
      </c>
      <c r="E23" s="466" t="s">
        <v>118</v>
      </c>
      <c r="F23" s="774">
        <v>36.475999999999999</v>
      </c>
      <c r="G23" s="227">
        <f>F23-F22</f>
        <v>6.6009999999999991</v>
      </c>
      <c r="H23" s="227"/>
      <c r="I23" s="53"/>
      <c r="K23" s="484"/>
      <c r="L23" s="452"/>
      <c r="M23" s="484"/>
      <c r="N23" s="484"/>
      <c r="O23" s="452"/>
      <c r="P23" s="452"/>
    </row>
    <row r="24" spans="1:16" ht="13.5" thickBot="1">
      <c r="A24" s="58">
        <v>3</v>
      </c>
      <c r="B24" s="534" t="str">
        <f>B19</f>
        <v>Gde BRETAGNE</v>
      </c>
      <c r="C24" s="535" t="s">
        <v>3</v>
      </c>
      <c r="D24" s="534" t="s">
        <v>23</v>
      </c>
      <c r="E24" s="534" t="str">
        <f>E23</f>
        <v>TRUMAN Joseph</v>
      </c>
      <c r="F24" s="774">
        <v>43.415999999999997</v>
      </c>
      <c r="G24" s="994">
        <f>F24-F23</f>
        <v>6.9399999999999977</v>
      </c>
      <c r="H24" s="994">
        <f>G23+G24</f>
        <v>13.540999999999997</v>
      </c>
      <c r="I24" s="60">
        <f>SUM(H19:H24)</f>
        <v>43.415999999999997</v>
      </c>
      <c r="K24" s="484"/>
      <c r="L24" s="452"/>
      <c r="M24" s="484"/>
      <c r="N24" s="484"/>
      <c r="O24" s="452"/>
      <c r="P24" s="452"/>
    </row>
    <row r="25" spans="1:16">
      <c r="A25" s="46">
        <v>4</v>
      </c>
      <c r="B25" s="1020" t="s">
        <v>52</v>
      </c>
      <c r="C25" s="47" t="s">
        <v>16</v>
      </c>
      <c r="D25" s="531" t="s">
        <v>18</v>
      </c>
      <c r="E25" s="467" t="s">
        <v>119</v>
      </c>
      <c r="F25" s="1021">
        <v>10.759</v>
      </c>
      <c r="G25" s="995">
        <f>F25</f>
        <v>10.759</v>
      </c>
      <c r="H25" s="995"/>
      <c r="I25" s="49"/>
      <c r="K25" s="655"/>
      <c r="L25" s="452"/>
      <c r="M25" s="484"/>
      <c r="N25" s="484"/>
      <c r="O25" s="452"/>
      <c r="P25" s="452"/>
    </row>
    <row r="26" spans="1:16">
      <c r="A26" s="50">
        <v>4</v>
      </c>
      <c r="B26" s="487" t="str">
        <f>B25</f>
        <v>POLOGNE</v>
      </c>
      <c r="C26" s="51" t="s">
        <v>16</v>
      </c>
      <c r="D26" s="487" t="s">
        <v>19</v>
      </c>
      <c r="E26" s="487" t="str">
        <f>E25</f>
        <v>BIELECKI Maciej</v>
      </c>
      <c r="F26" s="774">
        <v>17.591999999999999</v>
      </c>
      <c r="G26" s="996">
        <f>F26-F25</f>
        <v>6.8329999999999984</v>
      </c>
      <c r="H26" s="996">
        <f>G25+G26</f>
        <v>17.591999999999999</v>
      </c>
      <c r="I26" s="53"/>
      <c r="K26" s="484"/>
      <c r="L26" s="452"/>
      <c r="M26" s="484"/>
      <c r="N26" s="484"/>
      <c r="O26" s="452"/>
      <c r="P26" s="452"/>
    </row>
    <row r="27" spans="1:16">
      <c r="A27" s="50">
        <v>4</v>
      </c>
      <c r="B27" s="487" t="str">
        <f>B25</f>
        <v>POLOGNE</v>
      </c>
      <c r="C27" s="51" t="s">
        <v>17</v>
      </c>
      <c r="D27" s="487" t="s">
        <v>20</v>
      </c>
      <c r="E27" s="540" t="s">
        <v>68</v>
      </c>
      <c r="F27" s="774">
        <v>23.879000000000001</v>
      </c>
      <c r="G27" s="996">
        <f>F27-F26</f>
        <v>6.2870000000000026</v>
      </c>
      <c r="H27" s="996"/>
      <c r="I27" s="53"/>
      <c r="K27" s="484"/>
      <c r="L27" s="452"/>
      <c r="M27" s="484"/>
      <c r="N27" s="484"/>
      <c r="O27" s="452"/>
      <c r="P27" s="452"/>
    </row>
    <row r="28" spans="1:16">
      <c r="A28" s="50">
        <v>4</v>
      </c>
      <c r="B28" s="487" t="str">
        <f>B25</f>
        <v>POLOGNE</v>
      </c>
      <c r="C28" s="51" t="s">
        <v>17</v>
      </c>
      <c r="D28" s="487" t="s">
        <v>21</v>
      </c>
      <c r="E28" s="487" t="str">
        <f>E27</f>
        <v>MAKSEL Krzysztof</v>
      </c>
      <c r="F28" s="774">
        <v>30.251999999999999</v>
      </c>
      <c r="G28" s="996">
        <f>F28-F27</f>
        <v>6.3729999999999976</v>
      </c>
      <c r="H28" s="996">
        <f>G27+G28</f>
        <v>12.66</v>
      </c>
      <c r="I28" s="53"/>
      <c r="K28" s="484"/>
      <c r="L28" s="452"/>
      <c r="M28" s="484"/>
      <c r="N28" s="484"/>
      <c r="O28" s="452"/>
      <c r="P28" s="452"/>
    </row>
    <row r="29" spans="1:16">
      <c r="A29" s="50">
        <v>4</v>
      </c>
      <c r="B29" s="487" t="str">
        <f>B25</f>
        <v>POLOGNE</v>
      </c>
      <c r="C29" s="51" t="s">
        <v>3</v>
      </c>
      <c r="D29" s="487" t="s">
        <v>22</v>
      </c>
      <c r="E29" s="466" t="s">
        <v>120</v>
      </c>
      <c r="F29" s="774">
        <v>36.712000000000003</v>
      </c>
      <c r="G29" s="996">
        <f>F29-F28</f>
        <v>6.4600000000000044</v>
      </c>
      <c r="H29" s="996"/>
      <c r="I29" s="53"/>
      <c r="K29" s="484"/>
      <c r="L29" s="452"/>
      <c r="M29" s="484"/>
      <c r="N29" s="484"/>
      <c r="O29" s="452"/>
      <c r="P29" s="452"/>
    </row>
    <row r="30" spans="1:16" ht="13.5" thickBot="1">
      <c r="A30" s="54">
        <v>4</v>
      </c>
      <c r="B30" s="536" t="str">
        <f>B25</f>
        <v>POLOGNE</v>
      </c>
      <c r="C30" s="55" t="s">
        <v>3</v>
      </c>
      <c r="D30" s="536" t="s">
        <v>23</v>
      </c>
      <c r="E30" s="536" t="str">
        <f>E29</f>
        <v>RUDYK Mateusz</v>
      </c>
      <c r="F30" s="1022">
        <v>43.418999999999997</v>
      </c>
      <c r="G30" s="997">
        <f>F30-F29</f>
        <v>6.7069999999999936</v>
      </c>
      <c r="H30" s="997">
        <f>G29+G30</f>
        <v>13.166999999999998</v>
      </c>
      <c r="I30" s="57">
        <f>SUM(H25:H30)</f>
        <v>43.418999999999997</v>
      </c>
      <c r="K30" s="484"/>
      <c r="L30" s="452"/>
      <c r="M30" s="484"/>
      <c r="N30" s="484"/>
      <c r="O30" s="452"/>
      <c r="P30" s="452"/>
    </row>
    <row r="31" spans="1:16">
      <c r="A31" s="61">
        <v>5</v>
      </c>
      <c r="B31" s="1019" t="s">
        <v>96</v>
      </c>
      <c r="C31" s="538" t="s">
        <v>16</v>
      </c>
      <c r="D31" s="539" t="s">
        <v>18</v>
      </c>
      <c r="E31" s="540" t="s">
        <v>97</v>
      </c>
      <c r="F31" s="774">
        <v>10.718999999999999</v>
      </c>
      <c r="G31" s="998">
        <f>F31</f>
        <v>10.718999999999999</v>
      </c>
      <c r="H31" s="998"/>
      <c r="I31" s="63"/>
      <c r="K31" s="655"/>
      <c r="L31" s="452"/>
      <c r="M31" s="484"/>
      <c r="N31" s="484"/>
      <c r="O31" s="452"/>
      <c r="P31" s="452"/>
    </row>
    <row r="32" spans="1:16">
      <c r="A32" s="50">
        <v>5</v>
      </c>
      <c r="B32" s="487" t="str">
        <f>B31</f>
        <v>CHINE</v>
      </c>
      <c r="C32" s="51" t="s">
        <v>16</v>
      </c>
      <c r="D32" s="487" t="s">
        <v>19</v>
      </c>
      <c r="E32" s="487" t="str">
        <f>E31</f>
        <v>LI Jianxin</v>
      </c>
      <c r="F32" s="774">
        <v>17.443000000000001</v>
      </c>
      <c r="G32" s="999">
        <f>F32-F31</f>
        <v>6.724000000000002</v>
      </c>
      <c r="H32" s="999">
        <f>G31+G32</f>
        <v>17.443000000000001</v>
      </c>
      <c r="I32" s="53"/>
      <c r="K32" s="484"/>
      <c r="L32" s="452"/>
      <c r="M32" s="484"/>
      <c r="N32" s="484"/>
      <c r="O32" s="452"/>
      <c r="P32" s="452"/>
    </row>
    <row r="33" spans="1:16">
      <c r="A33" s="50">
        <v>5</v>
      </c>
      <c r="B33" s="487" t="str">
        <f>B31</f>
        <v>CHINE</v>
      </c>
      <c r="C33" s="51" t="s">
        <v>17</v>
      </c>
      <c r="D33" s="487" t="s">
        <v>20</v>
      </c>
      <c r="E33" s="466" t="s">
        <v>98</v>
      </c>
      <c r="F33" s="774">
        <v>23.928000000000001</v>
      </c>
      <c r="G33" s="999">
        <f>F33-F32</f>
        <v>6.4849999999999994</v>
      </c>
      <c r="H33" s="999"/>
      <c r="I33" s="53"/>
      <c r="K33" s="484"/>
      <c r="L33" s="452"/>
      <c r="M33" s="484"/>
      <c r="N33" s="484"/>
      <c r="O33" s="452"/>
      <c r="P33" s="452"/>
    </row>
    <row r="34" spans="1:16">
      <c r="A34" s="50">
        <v>5</v>
      </c>
      <c r="B34" s="487" t="str">
        <f>B31</f>
        <v>CHINE</v>
      </c>
      <c r="C34" s="51" t="s">
        <v>17</v>
      </c>
      <c r="D34" s="487" t="s">
        <v>21</v>
      </c>
      <c r="E34" s="487" t="str">
        <f>E33</f>
        <v>LUO Yongjia</v>
      </c>
      <c r="F34" s="774">
        <v>30.58</v>
      </c>
      <c r="G34" s="999">
        <f>F34-F33</f>
        <v>6.6519999999999975</v>
      </c>
      <c r="H34" s="999">
        <f>G33+G34</f>
        <v>13.136999999999997</v>
      </c>
      <c r="I34" s="53"/>
      <c r="K34" s="484"/>
      <c r="L34" s="452"/>
      <c r="M34" s="484"/>
      <c r="N34" s="484"/>
      <c r="O34" s="452"/>
      <c r="P34" s="452"/>
    </row>
    <row r="35" spans="1:16">
      <c r="A35" s="50">
        <v>5</v>
      </c>
      <c r="B35" s="487" t="str">
        <f>B31</f>
        <v>CHINE</v>
      </c>
      <c r="C35" s="51" t="s">
        <v>3</v>
      </c>
      <c r="D35" s="487" t="s">
        <v>22</v>
      </c>
      <c r="E35" s="466" t="s">
        <v>99</v>
      </c>
      <c r="F35" s="774">
        <v>37.128999999999998</v>
      </c>
      <c r="G35" s="999">
        <f>F35-F34</f>
        <v>6.5489999999999995</v>
      </c>
      <c r="H35" s="999"/>
      <c r="I35" s="53"/>
      <c r="K35" s="484"/>
      <c r="L35" s="452"/>
      <c r="M35" s="484"/>
      <c r="N35" s="484"/>
      <c r="O35" s="452"/>
      <c r="P35" s="452"/>
    </row>
    <row r="36" spans="1:16" ht="13.5" thickBot="1">
      <c r="A36" s="54">
        <v>5</v>
      </c>
      <c r="B36" s="536" t="str">
        <f>B31</f>
        <v>CHINE</v>
      </c>
      <c r="C36" s="55" t="s">
        <v>3</v>
      </c>
      <c r="D36" s="536" t="s">
        <v>23</v>
      </c>
      <c r="E36" s="536" t="str">
        <f>E35</f>
        <v>XU Chao</v>
      </c>
      <c r="F36" s="775">
        <v>43.878</v>
      </c>
      <c r="G36" s="1000">
        <f>F36-F35</f>
        <v>6.7490000000000023</v>
      </c>
      <c r="H36" s="1000">
        <f>G35+G36</f>
        <v>13.298000000000002</v>
      </c>
      <c r="I36" s="60">
        <f>SUM(H31:H36)</f>
        <v>43.878</v>
      </c>
      <c r="K36" s="484"/>
      <c r="L36" s="452"/>
      <c r="M36" s="484"/>
      <c r="N36" s="484"/>
      <c r="O36" s="452"/>
      <c r="P36" s="452"/>
    </row>
    <row r="37" spans="1:16">
      <c r="A37" s="46">
        <v>6</v>
      </c>
      <c r="B37" s="769" t="s">
        <v>65</v>
      </c>
      <c r="C37" s="47" t="s">
        <v>16</v>
      </c>
      <c r="D37" s="531" t="s">
        <v>18</v>
      </c>
      <c r="E37" s="467" t="s">
        <v>66</v>
      </c>
      <c r="F37" s="773">
        <v>10.654999999999999</v>
      </c>
      <c r="G37" s="1001">
        <f>F37</f>
        <v>10.654999999999999</v>
      </c>
      <c r="H37" s="1002"/>
      <c r="I37" s="49"/>
      <c r="K37" s="656"/>
      <c r="L37" s="452"/>
      <c r="M37" s="484"/>
      <c r="N37" s="484"/>
      <c r="O37" s="452"/>
      <c r="P37" s="452"/>
    </row>
    <row r="38" spans="1:16">
      <c r="A38" s="50">
        <v>6</v>
      </c>
      <c r="B38" s="487" t="str">
        <f>B37</f>
        <v>HOLLANDE</v>
      </c>
      <c r="C38" s="51" t="s">
        <v>16</v>
      </c>
      <c r="D38" s="487" t="s">
        <v>19</v>
      </c>
      <c r="E38" s="487" t="str">
        <f>E37</f>
        <v>BOS Théo</v>
      </c>
      <c r="F38" s="774">
        <v>17.446000000000002</v>
      </c>
      <c r="G38" s="1003">
        <f>F38-F37</f>
        <v>6.7910000000000021</v>
      </c>
      <c r="H38" s="1003">
        <f>G37+G38</f>
        <v>17.446000000000002</v>
      </c>
      <c r="I38" s="53"/>
      <c r="K38" s="484"/>
      <c r="L38" s="452"/>
      <c r="M38" s="484"/>
      <c r="N38" s="484"/>
      <c r="O38" s="452"/>
      <c r="P38" s="452"/>
    </row>
    <row r="39" spans="1:16">
      <c r="A39" s="50">
        <v>6</v>
      </c>
      <c r="B39" s="487" t="str">
        <f>B37</f>
        <v>HOLLANDE</v>
      </c>
      <c r="C39" s="51" t="s">
        <v>17</v>
      </c>
      <c r="D39" s="487" t="s">
        <v>20</v>
      </c>
      <c r="E39" s="466" t="s">
        <v>67</v>
      </c>
      <c r="F39" s="774">
        <v>23.858000000000001</v>
      </c>
      <c r="G39" s="1003">
        <f>F39-F38</f>
        <v>6.411999999999999</v>
      </c>
      <c r="H39" s="1003"/>
      <c r="I39" s="53"/>
      <c r="K39" s="484"/>
      <c r="L39" s="452"/>
      <c r="M39" s="484"/>
      <c r="N39" s="484"/>
      <c r="O39" s="452"/>
      <c r="P39" s="452"/>
    </row>
    <row r="40" spans="1:16">
      <c r="A40" s="50">
        <v>6</v>
      </c>
      <c r="B40" s="487" t="str">
        <f>B37</f>
        <v>HOLLANDE</v>
      </c>
      <c r="C40" s="51" t="s">
        <v>17</v>
      </c>
      <c r="D40" s="487" t="s">
        <v>21</v>
      </c>
      <c r="E40" s="487" t="str">
        <f>E39</f>
        <v>HOOGLAND Jeffrey</v>
      </c>
      <c r="F40" s="774">
        <v>30.379000000000001</v>
      </c>
      <c r="G40" s="1003">
        <f>F40-F39</f>
        <v>6.5210000000000008</v>
      </c>
      <c r="H40" s="1003">
        <f>G39+G40</f>
        <v>12.933</v>
      </c>
      <c r="I40" s="53"/>
      <c r="K40" s="484"/>
      <c r="L40" s="452"/>
      <c r="M40" s="484"/>
      <c r="N40" s="484"/>
      <c r="O40" s="452"/>
      <c r="P40" s="452"/>
    </row>
    <row r="41" spans="1:16">
      <c r="A41" s="50">
        <v>6</v>
      </c>
      <c r="B41" s="487" t="str">
        <f>B37</f>
        <v>HOLLANDE</v>
      </c>
      <c r="C41" s="51" t="s">
        <v>3</v>
      </c>
      <c r="D41" s="487" t="s">
        <v>22</v>
      </c>
      <c r="E41" s="466" t="s">
        <v>121</v>
      </c>
      <c r="F41" s="774">
        <v>37.045000000000002</v>
      </c>
      <c r="G41" s="1003">
        <f>F41-F40</f>
        <v>6.6660000000000004</v>
      </c>
      <c r="H41" s="1003"/>
      <c r="I41" s="53"/>
      <c r="K41" s="484"/>
      <c r="L41" s="452"/>
      <c r="M41" s="484"/>
      <c r="N41" s="484"/>
      <c r="O41" s="452"/>
      <c r="P41" s="452"/>
    </row>
    <row r="42" spans="1:16" ht="13.5" thickBot="1">
      <c r="A42" s="58">
        <v>6</v>
      </c>
      <c r="B42" s="536" t="str">
        <f>B37</f>
        <v>HOLLANDE</v>
      </c>
      <c r="C42" s="55" t="s">
        <v>3</v>
      </c>
      <c r="D42" s="536" t="s">
        <v>23</v>
      </c>
      <c r="E42" s="536" t="str">
        <f>E41</f>
        <v>VAN T'HOENDERDAAL</v>
      </c>
      <c r="F42" s="775">
        <v>43.97</v>
      </c>
      <c r="G42" s="1004">
        <f>F42-F41</f>
        <v>6.9249999999999972</v>
      </c>
      <c r="H42" s="1005">
        <f>G41+G42</f>
        <v>13.590999999999998</v>
      </c>
      <c r="I42" s="57">
        <f>SUM(H37:H42)</f>
        <v>43.97</v>
      </c>
      <c r="K42" s="484"/>
      <c r="L42" s="452"/>
      <c r="M42" s="484"/>
      <c r="N42" s="484"/>
      <c r="O42" s="452"/>
      <c r="P42" s="452"/>
    </row>
    <row r="43" spans="1:16">
      <c r="A43" s="485">
        <v>7</v>
      </c>
      <c r="B43" s="770" t="s">
        <v>45</v>
      </c>
      <c r="C43" s="47" t="s">
        <v>16</v>
      </c>
      <c r="D43" s="531" t="s">
        <v>18</v>
      </c>
      <c r="E43" s="467" t="s">
        <v>63</v>
      </c>
      <c r="F43" s="773">
        <v>10.618</v>
      </c>
      <c r="G43" s="1006">
        <f>F43</f>
        <v>10.618</v>
      </c>
      <c r="H43" s="1006"/>
      <c r="I43" s="63"/>
      <c r="K43" s="656"/>
      <c r="L43" s="452"/>
      <c r="M43" s="484"/>
      <c r="N43" s="484"/>
      <c r="O43" s="452"/>
      <c r="P43" s="452"/>
    </row>
    <row r="44" spans="1:16">
      <c r="A44" s="50">
        <v>7</v>
      </c>
      <c r="B44" s="487" t="str">
        <f>B43</f>
        <v>AUSTRALIE</v>
      </c>
      <c r="C44" s="51" t="s">
        <v>16</v>
      </c>
      <c r="D44" s="487" t="s">
        <v>19</v>
      </c>
      <c r="E44" s="487" t="str">
        <f>E43</f>
        <v>GLAETZER Matthew</v>
      </c>
      <c r="F44" s="774">
        <v>17.523</v>
      </c>
      <c r="G44" s="1007">
        <f>F44-F43</f>
        <v>6.9049999999999994</v>
      </c>
      <c r="H44" s="1007">
        <f>G43+G44</f>
        <v>17.523</v>
      </c>
      <c r="I44" s="53"/>
      <c r="K44" s="484"/>
      <c r="L44" s="452"/>
      <c r="M44" s="484"/>
      <c r="N44" s="484"/>
      <c r="O44" s="452"/>
      <c r="P44" s="452"/>
    </row>
    <row r="45" spans="1:16">
      <c r="A45" s="50">
        <v>7</v>
      </c>
      <c r="B45" s="487" t="str">
        <f>B43</f>
        <v>AUSTRALIE</v>
      </c>
      <c r="C45" s="51" t="s">
        <v>17</v>
      </c>
      <c r="D45" s="487" t="s">
        <v>20</v>
      </c>
      <c r="E45" s="466" t="s">
        <v>62</v>
      </c>
      <c r="F45" s="774">
        <v>23.891999999999999</v>
      </c>
      <c r="G45" s="1007">
        <f>F45-F44</f>
        <v>6.3689999999999998</v>
      </c>
      <c r="H45" s="1007"/>
      <c r="I45" s="53"/>
      <c r="K45" s="484"/>
      <c r="L45" s="452"/>
      <c r="M45" s="484"/>
      <c r="N45" s="484"/>
      <c r="O45" s="452"/>
      <c r="P45" s="452"/>
    </row>
    <row r="46" spans="1:16">
      <c r="A46" s="50">
        <v>7</v>
      </c>
      <c r="B46" s="487" t="str">
        <f>B43</f>
        <v>AUSTRALIE</v>
      </c>
      <c r="C46" s="51" t="s">
        <v>17</v>
      </c>
      <c r="D46" s="487" t="s">
        <v>21</v>
      </c>
      <c r="E46" s="487" t="str">
        <f>E45</f>
        <v>HART Nathan</v>
      </c>
      <c r="F46" s="774">
        <v>30.399000000000001</v>
      </c>
      <c r="G46" s="1007">
        <f>F46-F45</f>
        <v>6.5070000000000014</v>
      </c>
      <c r="H46" s="1007">
        <f>G45+G46</f>
        <v>12.876000000000001</v>
      </c>
      <c r="I46" s="53"/>
      <c r="K46" s="484"/>
      <c r="L46" s="452"/>
      <c r="M46" s="484"/>
      <c r="N46" s="484"/>
      <c r="O46" s="452"/>
      <c r="P46" s="452"/>
    </row>
    <row r="47" spans="1:16">
      <c r="A47" s="50">
        <v>7</v>
      </c>
      <c r="B47" s="487" t="str">
        <f>B43</f>
        <v>AUSTRALIE</v>
      </c>
      <c r="C47" s="51" t="s">
        <v>3</v>
      </c>
      <c r="D47" s="487" t="s">
        <v>22</v>
      </c>
      <c r="E47" s="466" t="s">
        <v>100</v>
      </c>
      <c r="F47" s="774">
        <v>37.037999999999997</v>
      </c>
      <c r="G47" s="1007">
        <f>F47-F46</f>
        <v>6.6389999999999958</v>
      </c>
      <c r="H47" s="1007"/>
      <c r="I47" s="53"/>
      <c r="K47" s="484"/>
      <c r="L47" s="452"/>
      <c r="M47" s="484"/>
      <c r="N47" s="484"/>
      <c r="O47" s="452"/>
      <c r="P47" s="452"/>
    </row>
    <row r="48" spans="1:16" ht="13.5" thickBot="1">
      <c r="A48" s="54">
        <v>7</v>
      </c>
      <c r="B48" s="536" t="str">
        <f>B43</f>
        <v>AUSTRALIE</v>
      </c>
      <c r="C48" s="55" t="s">
        <v>3</v>
      </c>
      <c r="D48" s="536" t="s">
        <v>23</v>
      </c>
      <c r="E48" s="536" t="str">
        <f>E47</f>
        <v>SCHMID Jacob</v>
      </c>
      <c r="F48" s="775">
        <v>44.136000000000003</v>
      </c>
      <c r="G48" s="1008">
        <f>F48-F47</f>
        <v>7.0980000000000061</v>
      </c>
      <c r="H48" s="1008">
        <f>G47+G48</f>
        <v>13.737000000000002</v>
      </c>
      <c r="I48" s="60">
        <f>SUM(H43:H48)</f>
        <v>44.136000000000003</v>
      </c>
      <c r="K48" s="484"/>
      <c r="L48" s="452"/>
      <c r="M48" s="484"/>
      <c r="N48" s="484"/>
      <c r="O48" s="452"/>
      <c r="P48" s="452"/>
    </row>
    <row r="49" spans="1:16">
      <c r="A49" s="46">
        <v>8</v>
      </c>
      <c r="B49" s="771" t="s">
        <v>101</v>
      </c>
      <c r="C49" s="47" t="s">
        <v>16</v>
      </c>
      <c r="D49" s="531" t="s">
        <v>18</v>
      </c>
      <c r="E49" s="467" t="s">
        <v>102</v>
      </c>
      <c r="F49" s="776">
        <v>11.015000000000001</v>
      </c>
      <c r="G49" s="1009">
        <f>F49</f>
        <v>11.015000000000001</v>
      </c>
      <c r="H49" s="1009"/>
      <c r="I49" s="49"/>
      <c r="K49" s="656"/>
      <c r="L49" s="452"/>
      <c r="M49" s="484"/>
      <c r="N49" s="484"/>
      <c r="O49" s="452"/>
      <c r="P49" s="452"/>
    </row>
    <row r="50" spans="1:16">
      <c r="A50" s="50">
        <v>8</v>
      </c>
      <c r="B50" s="487" t="str">
        <f>B49</f>
        <v>JAPON</v>
      </c>
      <c r="C50" s="51" t="s">
        <v>16</v>
      </c>
      <c r="D50" s="487" t="s">
        <v>19</v>
      </c>
      <c r="E50" s="487" t="str">
        <f>E49</f>
        <v>NAGASAKO Yoshitaku</v>
      </c>
      <c r="F50" s="777">
        <v>17.934999999999999</v>
      </c>
      <c r="G50" s="1010">
        <f>F50-F49</f>
        <v>6.9199999999999982</v>
      </c>
      <c r="H50" s="1010">
        <f>G49+G50</f>
        <v>17.934999999999999</v>
      </c>
      <c r="I50" s="53"/>
      <c r="K50" s="484"/>
      <c r="L50" s="452"/>
      <c r="M50" s="484"/>
      <c r="N50" s="484"/>
      <c r="O50" s="452"/>
      <c r="P50" s="452"/>
    </row>
    <row r="51" spans="1:16">
      <c r="A51" s="50">
        <v>8</v>
      </c>
      <c r="B51" s="487" t="str">
        <f>B49</f>
        <v>JAPON</v>
      </c>
      <c r="C51" s="51" t="s">
        <v>17</v>
      </c>
      <c r="D51" s="487" t="s">
        <v>20</v>
      </c>
      <c r="E51" s="466" t="s">
        <v>103</v>
      </c>
      <c r="F51" s="777">
        <v>24.54</v>
      </c>
      <c r="G51" s="1010">
        <f>F51-F50</f>
        <v>6.6050000000000004</v>
      </c>
      <c r="H51" s="1010"/>
      <c r="I51" s="53"/>
      <c r="K51" s="484"/>
      <c r="L51" s="452"/>
      <c r="M51" s="484"/>
      <c r="N51" s="484"/>
      <c r="O51" s="452"/>
      <c r="P51" s="452"/>
    </row>
    <row r="52" spans="1:16">
      <c r="A52" s="50">
        <v>8</v>
      </c>
      <c r="B52" s="487" t="str">
        <f>B49</f>
        <v>JAPON</v>
      </c>
      <c r="C52" s="51" t="s">
        <v>17</v>
      </c>
      <c r="D52" s="487" t="s">
        <v>21</v>
      </c>
      <c r="E52" s="487" t="str">
        <f>E51</f>
        <v>NITTA Yudai</v>
      </c>
      <c r="F52" s="777">
        <v>31.094999999999999</v>
      </c>
      <c r="G52" s="1010">
        <f>F52-F51</f>
        <v>6.5549999999999997</v>
      </c>
      <c r="H52" s="1010">
        <f>G51+G52</f>
        <v>13.16</v>
      </c>
      <c r="I52" s="53"/>
      <c r="K52" s="484"/>
      <c r="L52" s="452"/>
      <c r="M52" s="484"/>
      <c r="N52" s="484"/>
      <c r="O52" s="452"/>
      <c r="P52" s="452"/>
    </row>
    <row r="53" spans="1:16">
      <c r="A53" s="50">
        <v>8</v>
      </c>
      <c r="B53" s="487" t="str">
        <f>B49</f>
        <v>JAPON</v>
      </c>
      <c r="C53" s="51" t="s">
        <v>3</v>
      </c>
      <c r="D53" s="487" t="s">
        <v>22</v>
      </c>
      <c r="E53" s="466" t="s">
        <v>104</v>
      </c>
      <c r="F53" s="777">
        <v>37.615000000000002</v>
      </c>
      <c r="G53" s="1010">
        <f>F53-F52</f>
        <v>6.5200000000000031</v>
      </c>
      <c r="H53" s="1010"/>
      <c r="I53" s="53"/>
      <c r="K53" s="484"/>
      <c r="L53" s="452"/>
      <c r="M53" s="484"/>
      <c r="N53" s="484"/>
      <c r="O53" s="452"/>
      <c r="P53" s="452"/>
    </row>
    <row r="54" spans="1:16" ht="13.5" thickBot="1">
      <c r="A54" s="54">
        <v>8</v>
      </c>
      <c r="B54" s="536" t="str">
        <f>B49</f>
        <v>JAPON</v>
      </c>
      <c r="C54" s="55" t="s">
        <v>3</v>
      </c>
      <c r="D54" s="536" t="s">
        <v>23</v>
      </c>
      <c r="E54" s="55" t="str">
        <f>E53</f>
        <v>WATANABE Kazurani</v>
      </c>
      <c r="F54" s="778">
        <v>44.363</v>
      </c>
      <c r="G54" s="1011">
        <f>F54-F53</f>
        <v>6.7479999999999976</v>
      </c>
      <c r="H54" s="1011">
        <f>G53+G54</f>
        <v>13.268000000000001</v>
      </c>
      <c r="I54" s="57">
        <f>SUM(H49:H54)</f>
        <v>44.363</v>
      </c>
      <c r="K54" s="484"/>
      <c r="L54" s="452"/>
      <c r="M54" s="484"/>
      <c r="N54" s="452"/>
      <c r="O54" s="452"/>
      <c r="P54" s="452"/>
    </row>
    <row r="55" spans="1:16">
      <c r="A55" s="46">
        <v>9</v>
      </c>
      <c r="B55" s="772" t="s">
        <v>105</v>
      </c>
      <c r="C55" s="47" t="s">
        <v>16</v>
      </c>
      <c r="D55" s="531" t="s">
        <v>18</v>
      </c>
      <c r="E55" s="467" t="s">
        <v>106</v>
      </c>
      <c r="F55" s="773">
        <v>11.275</v>
      </c>
      <c r="G55" s="1012">
        <f>F55</f>
        <v>11.275</v>
      </c>
      <c r="H55" s="1012"/>
      <c r="I55" s="49"/>
      <c r="K55" s="656"/>
      <c r="L55" s="452"/>
      <c r="M55" s="484"/>
      <c r="N55" s="484"/>
      <c r="O55" s="452"/>
      <c r="P55" s="452"/>
    </row>
    <row r="56" spans="1:16">
      <c r="A56" s="50">
        <v>9</v>
      </c>
      <c r="B56" s="487" t="str">
        <f>B55</f>
        <v>REP. TCHEQUE</v>
      </c>
      <c r="C56" s="51" t="s">
        <v>16</v>
      </c>
      <c r="D56" s="487" t="s">
        <v>19</v>
      </c>
      <c r="E56" s="487" t="str">
        <f>E55</f>
        <v>BABEK Thomas</v>
      </c>
      <c r="F56" s="774">
        <v>18.106999999999999</v>
      </c>
      <c r="G56" s="1013">
        <f>F56-F55</f>
        <v>6.831999999999999</v>
      </c>
      <c r="H56" s="1013">
        <f>G55+G56</f>
        <v>18.106999999999999</v>
      </c>
      <c r="I56" s="53"/>
      <c r="K56" s="484"/>
      <c r="L56" s="452"/>
      <c r="M56" s="484"/>
      <c r="N56" s="484"/>
      <c r="O56" s="452"/>
      <c r="P56" s="452"/>
    </row>
    <row r="57" spans="1:16">
      <c r="A57" s="50">
        <v>9</v>
      </c>
      <c r="B57" s="487" t="str">
        <f>B55</f>
        <v>REP. TCHEQUE</v>
      </c>
      <c r="C57" s="51" t="s">
        <v>17</v>
      </c>
      <c r="D57" s="487" t="s">
        <v>20</v>
      </c>
      <c r="E57" s="466" t="s">
        <v>107</v>
      </c>
      <c r="F57" s="774">
        <v>24.55</v>
      </c>
      <c r="G57" s="1013">
        <f>F57-F56</f>
        <v>6.4430000000000014</v>
      </c>
      <c r="H57" s="1013"/>
      <c r="I57" s="53"/>
      <c r="K57" s="484"/>
      <c r="L57" s="452"/>
      <c r="M57" s="484"/>
      <c r="N57" s="484"/>
      <c r="O57" s="452"/>
      <c r="P57" s="452"/>
    </row>
    <row r="58" spans="1:16">
      <c r="A58" s="50">
        <v>9</v>
      </c>
      <c r="B58" s="487" t="str">
        <f>B55</f>
        <v>REP. TCHEQUE</v>
      </c>
      <c r="C58" s="51" t="s">
        <v>17</v>
      </c>
      <c r="D58" s="487" t="s">
        <v>21</v>
      </c>
      <c r="E58" s="487" t="str">
        <f>E57</f>
        <v>KELEMEN Pavel</v>
      </c>
      <c r="F58" s="774">
        <v>31.077000000000002</v>
      </c>
      <c r="G58" s="1013">
        <f>F58-F57</f>
        <v>6.527000000000001</v>
      </c>
      <c r="H58" s="1013">
        <f>G57+G58</f>
        <v>12.970000000000002</v>
      </c>
      <c r="I58" s="53"/>
      <c r="K58" s="484"/>
      <c r="L58" s="452"/>
      <c r="M58" s="484"/>
      <c r="N58" s="484"/>
      <c r="O58" s="452"/>
      <c r="P58" s="452"/>
    </row>
    <row r="59" spans="1:16">
      <c r="A59" s="50">
        <v>9</v>
      </c>
      <c r="B59" s="487" t="str">
        <f>B55</f>
        <v>REP. TCHEQUE</v>
      </c>
      <c r="C59" s="51" t="s">
        <v>3</v>
      </c>
      <c r="D59" s="487" t="s">
        <v>22</v>
      </c>
      <c r="E59" s="466" t="s">
        <v>108</v>
      </c>
      <c r="F59" s="774">
        <v>37.732999999999997</v>
      </c>
      <c r="G59" s="1013">
        <f>F59-F58</f>
        <v>6.6559999999999953</v>
      </c>
      <c r="H59" s="1013"/>
      <c r="I59" s="53"/>
      <c r="K59" s="484"/>
      <c r="L59" s="452"/>
      <c r="M59" s="484"/>
      <c r="N59" s="484"/>
      <c r="O59" s="452"/>
      <c r="P59" s="452"/>
    </row>
    <row r="60" spans="1:16" ht="13.5" thickBot="1">
      <c r="A60" s="54">
        <v>9</v>
      </c>
      <c r="B60" s="536" t="str">
        <f>B55</f>
        <v>REP. TCHEQUE</v>
      </c>
      <c r="C60" s="55" t="s">
        <v>3</v>
      </c>
      <c r="D60" s="536" t="s">
        <v>23</v>
      </c>
      <c r="E60" s="536" t="str">
        <f>E59</f>
        <v>SOJKA David</v>
      </c>
      <c r="F60" s="775">
        <v>44.606000000000002</v>
      </c>
      <c r="G60" s="1014">
        <f>F60-F59</f>
        <v>6.8730000000000047</v>
      </c>
      <c r="H60" s="1014">
        <f>G59+G60</f>
        <v>13.529</v>
      </c>
      <c r="I60" s="57">
        <f>SUM(H55:H60)</f>
        <v>44.606000000000002</v>
      </c>
      <c r="K60" s="484"/>
      <c r="L60" s="452"/>
      <c r="M60" s="484"/>
      <c r="N60" s="484"/>
      <c r="O60" s="452"/>
      <c r="P60" s="452"/>
    </row>
    <row r="61" spans="1:16">
      <c r="A61" s="46">
        <v>10</v>
      </c>
      <c r="B61" s="1015" t="s">
        <v>109</v>
      </c>
      <c r="C61" s="47" t="s">
        <v>16</v>
      </c>
      <c r="D61" s="531" t="s">
        <v>18</v>
      </c>
      <c r="E61" s="467" t="s">
        <v>110</v>
      </c>
      <c r="F61" s="773">
        <v>11.183999999999999</v>
      </c>
      <c r="G61" s="1016">
        <f>F61</f>
        <v>11.183999999999999</v>
      </c>
      <c r="H61" s="1016"/>
      <c r="I61" s="49"/>
      <c r="K61" s="452"/>
      <c r="L61" s="452"/>
      <c r="M61" s="452"/>
      <c r="N61" s="452"/>
      <c r="O61" s="452"/>
      <c r="P61" s="452"/>
    </row>
    <row r="62" spans="1:16">
      <c r="A62" s="50">
        <v>10</v>
      </c>
      <c r="B62" s="487" t="str">
        <f>B61</f>
        <v>ESPAGNE</v>
      </c>
      <c r="C62" s="51" t="s">
        <v>16</v>
      </c>
      <c r="D62" s="487" t="s">
        <v>19</v>
      </c>
      <c r="E62" s="487" t="str">
        <f>E61</f>
        <v>MARTINEZ CHORRO Al</v>
      </c>
      <c r="F62" s="774">
        <v>18.135999999999999</v>
      </c>
      <c r="G62" s="1017">
        <f>F62-F61</f>
        <v>6.952</v>
      </c>
      <c r="H62" s="1017">
        <f>G61+G62</f>
        <v>18.135999999999999</v>
      </c>
      <c r="I62" s="53"/>
      <c r="K62" s="452"/>
      <c r="L62" s="452"/>
      <c r="M62" s="452"/>
      <c r="N62" s="452"/>
      <c r="O62" s="452"/>
      <c r="P62" s="452"/>
    </row>
    <row r="63" spans="1:16">
      <c r="A63" s="50">
        <v>10</v>
      </c>
      <c r="B63" s="487" t="str">
        <f>B61</f>
        <v>ESPAGNE</v>
      </c>
      <c r="C63" s="51" t="s">
        <v>17</v>
      </c>
      <c r="D63" s="487" t="s">
        <v>20</v>
      </c>
      <c r="E63" s="466" t="s">
        <v>111</v>
      </c>
      <c r="F63" s="774">
        <v>24.606999999999999</v>
      </c>
      <c r="G63" s="1017">
        <f>F63-F62</f>
        <v>6.4710000000000001</v>
      </c>
      <c r="H63" s="1017"/>
      <c r="I63" s="53"/>
      <c r="K63" s="452"/>
      <c r="L63" s="452"/>
      <c r="M63" s="452"/>
      <c r="N63" s="452"/>
      <c r="O63" s="452"/>
      <c r="P63" s="452"/>
    </row>
    <row r="64" spans="1:16">
      <c r="A64" s="50">
        <v>10</v>
      </c>
      <c r="B64" s="487" t="str">
        <f>B61</f>
        <v>ESPAGNE</v>
      </c>
      <c r="C64" s="51" t="s">
        <v>17</v>
      </c>
      <c r="D64" s="487" t="s">
        <v>21</v>
      </c>
      <c r="E64" s="487" t="str">
        <f>E63</f>
        <v>MORENO SANCHEZ J.</v>
      </c>
      <c r="F64" s="774">
        <v>31.170999999999999</v>
      </c>
      <c r="G64" s="1017">
        <f>F64-F63</f>
        <v>6.5640000000000001</v>
      </c>
      <c r="H64" s="1017">
        <f>G63+G64</f>
        <v>13.035</v>
      </c>
      <c r="I64" s="53"/>
      <c r="K64" s="452"/>
      <c r="L64" s="452"/>
      <c r="M64" s="452"/>
      <c r="N64" s="452"/>
      <c r="O64" s="452"/>
      <c r="P64" s="452"/>
    </row>
    <row r="65" spans="1:16">
      <c r="A65" s="50">
        <v>10</v>
      </c>
      <c r="B65" s="487" t="str">
        <f>B61</f>
        <v>ESPAGNE</v>
      </c>
      <c r="C65" s="51" t="s">
        <v>3</v>
      </c>
      <c r="D65" s="487" t="s">
        <v>22</v>
      </c>
      <c r="E65" s="466" t="s">
        <v>112</v>
      </c>
      <c r="F65" s="774">
        <v>37.798000000000002</v>
      </c>
      <c r="G65" s="1017">
        <f>F65-F64</f>
        <v>6.6270000000000024</v>
      </c>
      <c r="H65" s="1017"/>
      <c r="I65" s="53"/>
      <c r="K65" s="452"/>
      <c r="L65" s="452"/>
      <c r="M65" s="452"/>
      <c r="N65" s="452"/>
      <c r="O65" s="452"/>
      <c r="P65" s="452"/>
    </row>
    <row r="66" spans="1:16" ht="13.5" thickBot="1">
      <c r="A66" s="54">
        <v>9</v>
      </c>
      <c r="B66" s="536" t="str">
        <f>B61</f>
        <v>ESPAGNE</v>
      </c>
      <c r="C66" s="55" t="s">
        <v>3</v>
      </c>
      <c r="D66" s="536" t="s">
        <v>23</v>
      </c>
      <c r="E66" s="536" t="str">
        <f>E65</f>
        <v>PERALTA GASCON J.</v>
      </c>
      <c r="F66" s="775">
        <v>44.695</v>
      </c>
      <c r="G66" s="1018">
        <f>F66-F65</f>
        <v>6.8969999999999985</v>
      </c>
      <c r="H66" s="1018">
        <f>G65+G66</f>
        <v>13.524000000000001</v>
      </c>
      <c r="I66" s="57">
        <f>SUM(H61:H66)</f>
        <v>44.695</v>
      </c>
      <c r="K66" s="452"/>
      <c r="L66" s="452"/>
      <c r="M66" s="452"/>
      <c r="N66" s="452"/>
      <c r="O66" s="452"/>
      <c r="P66" s="452"/>
    </row>
  </sheetData>
  <mergeCells count="12">
    <mergeCell ref="G5:G6"/>
    <mergeCell ref="H5:H6"/>
    <mergeCell ref="I5:I6"/>
    <mergeCell ref="E2:F2"/>
    <mergeCell ref="A5:A6"/>
    <mergeCell ref="B5:B6"/>
    <mergeCell ref="C5:C6"/>
    <mergeCell ref="D5:D6"/>
    <mergeCell ref="E5:E6"/>
    <mergeCell ref="F5:F6"/>
    <mergeCell ref="A3:D3"/>
    <mergeCell ref="A2:C2"/>
  </mergeCells>
  <printOptions horizontalCentered="1"/>
  <pageMargins left="0.19685039370078741" right="0.19685039370078741" top="0" bottom="0" header="0" footer="0"/>
  <pageSetup paperSize="9" orientation="portrait" horizontalDpi="4294967293" r:id="rId1"/>
</worksheet>
</file>

<file path=xl/worksheets/sheet10.xml><?xml version="1.0" encoding="utf-8"?>
<worksheet xmlns="http://schemas.openxmlformats.org/spreadsheetml/2006/main" xmlns:r="http://schemas.openxmlformats.org/officeDocument/2006/relationships">
  <sheetPr>
    <tabColor rgb="FF00FF00"/>
  </sheetPr>
  <dimension ref="A2:AD222"/>
  <sheetViews>
    <sheetView topLeftCell="A5" workbookViewId="0">
      <selection activeCell="J24" sqref="J24:L24"/>
    </sheetView>
  </sheetViews>
  <sheetFormatPr baseColWidth="10" defaultRowHeight="12.75"/>
  <cols>
    <col min="1" max="1" width="1.28515625" customWidth="1"/>
    <col min="2" max="2" width="5.28515625" customWidth="1"/>
    <col min="3" max="4" width="6.7109375" customWidth="1"/>
    <col min="5" max="5" width="17.7109375" customWidth="1"/>
    <col min="6" max="8" width="7.7109375" customWidth="1"/>
    <col min="9" max="9" width="2.7109375" customWidth="1"/>
    <col min="10" max="11" width="6.7109375" customWidth="1"/>
    <col min="12" max="12" width="17.7109375" customWidth="1"/>
    <col min="13" max="15" width="7.7109375" customWidth="1"/>
    <col min="16" max="16" width="3.7109375" customWidth="1"/>
    <col min="17" max="17" width="1.42578125" customWidth="1"/>
    <col min="18" max="18" width="8.85546875" customWidth="1"/>
    <col min="19" max="19" width="3.5703125" customWidth="1"/>
    <col min="22" max="22" width="13" customWidth="1"/>
  </cols>
  <sheetData>
    <row r="2" spans="1:30" ht="24" customHeight="1">
      <c r="A2" s="907" t="str">
        <f>'saisie des données-&gt;qualif. '!A2:C2</f>
        <v>Championnats du monde</v>
      </c>
      <c r="B2" s="934"/>
      <c r="C2" s="934"/>
      <c r="D2" s="934"/>
      <c r="E2" s="934"/>
      <c r="F2" s="935"/>
      <c r="G2" s="1215" t="str">
        <f>observations!E1</f>
        <v>HONG KONG</v>
      </c>
      <c r="H2" s="1215"/>
      <c r="I2" s="1215"/>
      <c r="J2" s="1215"/>
      <c r="K2" s="1215"/>
      <c r="L2" s="1215"/>
      <c r="M2" s="1215"/>
      <c r="N2" s="804">
        <f>'saisie des données-&gt;qualif. '!G2</f>
        <v>12</v>
      </c>
      <c r="O2" s="1209" t="str">
        <f>'saisie des données-&gt;qualif. '!H2</f>
        <v>Avril</v>
      </c>
      <c r="P2" s="1209"/>
      <c r="Q2" s="804"/>
      <c r="R2" s="1209">
        <f>'saisie des données-&gt;qualif. '!I2</f>
        <v>2017</v>
      </c>
      <c r="S2" s="1209"/>
    </row>
    <row r="3" spans="1:30" ht="16.149999999999999" customHeight="1">
      <c r="D3" s="1210"/>
      <c r="E3" s="1210"/>
      <c r="F3" s="1210"/>
      <c r="G3" s="1210"/>
      <c r="H3" s="1210"/>
      <c r="I3" s="1210"/>
      <c r="J3" s="1210"/>
      <c r="K3" s="1210"/>
      <c r="L3" s="1210"/>
      <c r="M3" s="1210"/>
      <c r="N3" s="1210"/>
      <c r="O3" s="1210"/>
      <c r="P3" s="1210"/>
      <c r="Q3" s="1210"/>
      <c r="R3" s="1210"/>
    </row>
    <row r="4" spans="1:30" ht="15.75" customHeight="1">
      <c r="A4" s="1210" t="s">
        <v>137</v>
      </c>
      <c r="B4" s="1210"/>
      <c r="C4" s="1210"/>
      <c r="D4" s="1210"/>
      <c r="E4" s="1210"/>
      <c r="F4" s="1210"/>
      <c r="G4" s="1210"/>
      <c r="H4" s="1210"/>
      <c r="I4" s="1210"/>
      <c r="J4" s="1210"/>
      <c r="K4" s="1210"/>
      <c r="L4" s="1210"/>
      <c r="M4" s="1210"/>
      <c r="N4" s="1210"/>
      <c r="O4" s="1210"/>
      <c r="P4" s="1210"/>
      <c r="Q4" s="1210"/>
      <c r="R4" s="1210"/>
      <c r="S4" s="1210"/>
      <c r="T4" s="896"/>
    </row>
    <row r="5" spans="1:30" ht="5.25" customHeight="1">
      <c r="D5" s="2"/>
      <c r="E5" s="2"/>
      <c r="F5" s="2"/>
      <c r="G5" s="2"/>
      <c r="H5" s="2"/>
      <c r="I5" s="2"/>
      <c r="J5" s="2"/>
      <c r="K5" s="2"/>
      <c r="L5" s="2"/>
      <c r="M5" s="2"/>
      <c r="N5" s="2"/>
      <c r="O5" s="2"/>
      <c r="P5" s="2"/>
      <c r="Q5" s="2"/>
      <c r="R5" s="2"/>
    </row>
    <row r="6" spans="1:30" ht="15" customHeight="1">
      <c r="A6" s="1212" t="s">
        <v>150</v>
      </c>
      <c r="B6" s="1212"/>
      <c r="C6" s="1212"/>
      <c r="D6" s="1212"/>
      <c r="E6" s="1212"/>
      <c r="F6" s="1212"/>
      <c r="G6" s="1212"/>
      <c r="H6" s="1212"/>
      <c r="I6" s="1212"/>
      <c r="J6" s="1212"/>
      <c r="K6" s="1212"/>
      <c r="L6" s="1212"/>
      <c r="M6" s="1212"/>
      <c r="N6" s="1212"/>
      <c r="O6" s="1212"/>
      <c r="P6" s="1212"/>
      <c r="Q6" s="1212"/>
      <c r="R6" s="1212"/>
      <c r="S6" s="1212"/>
      <c r="T6" s="3"/>
      <c r="U6" s="3"/>
      <c r="V6" s="3"/>
      <c r="W6" s="3"/>
      <c r="X6" s="3"/>
      <c r="Y6" s="3"/>
      <c r="Z6" s="3"/>
      <c r="AA6" s="3"/>
      <c r="AB6" s="3"/>
      <c r="AC6" s="3"/>
      <c r="AD6" s="3"/>
    </row>
    <row r="7" spans="1:30" ht="15" customHeight="1" thickBot="1">
      <c r="D7" s="805"/>
      <c r="E7" s="805"/>
      <c r="F7" s="806"/>
      <c r="G7" s="806"/>
      <c r="H7" s="806"/>
      <c r="I7" s="807"/>
      <c r="J7" s="807"/>
      <c r="K7" s="807"/>
      <c r="L7" s="806"/>
      <c r="M7" s="806"/>
      <c r="N7" s="806"/>
      <c r="O7" s="806"/>
      <c r="P7" s="808"/>
      <c r="Q7" s="808"/>
      <c r="R7" s="808"/>
      <c r="S7" s="3"/>
      <c r="T7" s="3"/>
      <c r="U7" s="3"/>
      <c r="V7" s="3"/>
      <c r="W7" s="3"/>
      <c r="X7" s="3"/>
      <c r="Y7" s="3"/>
      <c r="Z7" s="3"/>
      <c r="AA7" s="3"/>
      <c r="AB7" s="3"/>
      <c r="AC7" s="3"/>
      <c r="AD7" s="3"/>
    </row>
    <row r="8" spans="1:30" ht="15" customHeight="1" thickBot="1">
      <c r="C8" s="1216" t="str">
        <f>'saisie des données 1er Tour'!B7</f>
        <v>Nouv. ZELANDE</v>
      </c>
      <c r="D8" s="1217"/>
      <c r="E8" s="1218"/>
      <c r="F8" s="985" t="s">
        <v>15</v>
      </c>
      <c r="G8" s="810" t="s">
        <v>138</v>
      </c>
      <c r="H8" s="811" t="s">
        <v>139</v>
      </c>
      <c r="I8" s="812"/>
      <c r="J8" s="1219" t="str">
        <f>'saisie des données-&gt;finales'!B23</f>
        <v>HOLLANDE</v>
      </c>
      <c r="K8" s="1219"/>
      <c r="L8" s="1220"/>
      <c r="M8" s="809" t="s">
        <v>15</v>
      </c>
      <c r="N8" s="810" t="s">
        <v>138</v>
      </c>
      <c r="O8" s="811" t="s">
        <v>140</v>
      </c>
      <c r="P8" s="812"/>
      <c r="Q8" s="1213" t="s">
        <v>141</v>
      </c>
      <c r="R8" s="1214"/>
      <c r="S8" s="3"/>
      <c r="T8" s="3"/>
      <c r="U8" s="3"/>
      <c r="V8" s="3"/>
      <c r="W8" s="3"/>
      <c r="X8" s="3"/>
      <c r="Y8" s="3"/>
      <c r="Z8" s="3"/>
      <c r="AA8" s="3"/>
      <c r="AB8" s="3"/>
      <c r="AC8" s="3"/>
    </row>
    <row r="9" spans="1:30" ht="15" customHeight="1">
      <c r="B9" s="1211" t="s">
        <v>74</v>
      </c>
      <c r="C9" s="1198" t="s">
        <v>146</v>
      </c>
      <c r="D9" s="1200"/>
      <c r="E9" s="964" t="str">
        <f>'saisie des données 1er Tour'!E7</f>
        <v>WEBSTER Sam</v>
      </c>
      <c r="F9" s="965">
        <f>'saisie des données 1er Tour'!G7</f>
        <v>10.507999999999999</v>
      </c>
      <c r="G9" s="966">
        <f>'saisie des données 1er Tour'!G8</f>
        <v>6.6460000000000008</v>
      </c>
      <c r="H9" s="813">
        <f>F9+G9</f>
        <v>17.154</v>
      </c>
      <c r="J9" s="1198" t="s">
        <v>146</v>
      </c>
      <c r="K9" s="1200"/>
      <c r="L9" s="901" t="str">
        <f>'saisie des données 1er Tour'!E37</f>
        <v>VAN T'HOENDERDAAL</v>
      </c>
      <c r="M9" s="897">
        <f>'saisie des données 1er Tour'!F37</f>
        <v>10.704000000000001</v>
      </c>
      <c r="N9" s="898">
        <f>'saisie des données 1er Tour'!G38</f>
        <v>6.7829999999999977</v>
      </c>
      <c r="O9" s="815">
        <f>M9+N9</f>
        <v>17.486999999999998</v>
      </c>
      <c r="P9" s="816"/>
      <c r="Q9" s="1201">
        <f>O9-H9</f>
        <v>0.33299999999999841</v>
      </c>
      <c r="R9" s="1202"/>
      <c r="S9" s="3"/>
      <c r="T9" s="3"/>
      <c r="U9" s="3"/>
      <c r="V9" s="3"/>
      <c r="W9" s="3"/>
      <c r="X9" s="3"/>
      <c r="Y9" s="3"/>
      <c r="Z9" s="3"/>
      <c r="AA9" s="3"/>
      <c r="AB9" s="3"/>
      <c r="AC9" s="3"/>
    </row>
    <row r="10" spans="1:30" ht="15" customHeight="1">
      <c r="B10" s="1211"/>
      <c r="C10" s="1198" t="s">
        <v>147</v>
      </c>
      <c r="D10" s="1199"/>
      <c r="E10" s="964" t="str">
        <f>'saisie des données-&gt;finales'!E11</f>
        <v>WEBSTER Sam</v>
      </c>
      <c r="F10" s="967">
        <f>'saisie des données-&gt;finales'!F11</f>
        <v>10.54</v>
      </c>
      <c r="G10" s="968">
        <f>'saisie des données-&gt;finales'!G12</f>
        <v>6.6820000000000022</v>
      </c>
      <c r="H10" s="818">
        <f>F10+G10</f>
        <v>17.222000000000001</v>
      </c>
      <c r="J10" s="1198" t="s">
        <v>147</v>
      </c>
      <c r="K10" s="1199"/>
      <c r="L10" s="901" t="str">
        <f>'saisie des données-&gt;finales'!E23</f>
        <v>HOOGLAND Jeffrey</v>
      </c>
      <c r="M10" s="899">
        <f>'saisie des données-&gt;finales'!G23</f>
        <v>10.614000000000001</v>
      </c>
      <c r="N10" s="900">
        <f>'saisie des données-&gt;finales'!G24</f>
        <v>6.7379999999999995</v>
      </c>
      <c r="O10" s="819">
        <f>M10+N10</f>
        <v>17.352</v>
      </c>
      <c r="P10" s="816"/>
      <c r="Q10" s="1201">
        <f>O10-H10</f>
        <v>0.12999999999999901</v>
      </c>
      <c r="R10" s="1202"/>
      <c r="S10" s="3"/>
      <c r="T10" s="3"/>
      <c r="U10" s="3"/>
      <c r="V10" s="3"/>
      <c r="W10" s="3"/>
      <c r="X10" s="3"/>
      <c r="Y10" s="3"/>
      <c r="Z10" s="3"/>
      <c r="AA10" s="3"/>
      <c r="AB10" s="3"/>
      <c r="AC10" s="3"/>
    </row>
    <row r="11" spans="1:30" ht="15" customHeight="1">
      <c r="B11" s="1211"/>
      <c r="C11" s="904"/>
      <c r="D11" s="817"/>
      <c r="E11" s="969" t="s">
        <v>148</v>
      </c>
      <c r="F11" s="950">
        <f>F10-F9</f>
        <v>3.2000000000000028E-2</v>
      </c>
      <c r="G11" s="951">
        <f>G10-G9</f>
        <v>3.6000000000001364E-2</v>
      </c>
      <c r="H11" s="822">
        <f>H10-H9</f>
        <v>6.8000000000001393E-2</v>
      </c>
      <c r="J11" s="904"/>
      <c r="K11" s="823"/>
      <c r="L11" s="814"/>
      <c r="M11" s="820">
        <f>M10-M9</f>
        <v>-8.9999999999999858E-2</v>
      </c>
      <c r="N11" s="821">
        <f>N10-N9</f>
        <v>-4.4999999999998153E-2</v>
      </c>
      <c r="O11" s="824">
        <f>O10-O9</f>
        <v>-0.13499999999999801</v>
      </c>
      <c r="P11" s="816"/>
      <c r="Q11" s="978"/>
      <c r="R11" s="979"/>
      <c r="S11" s="3"/>
      <c r="T11" s="3"/>
      <c r="U11" s="3"/>
      <c r="V11" s="3"/>
      <c r="W11" s="3"/>
      <c r="X11" s="3"/>
      <c r="Y11" s="3"/>
      <c r="Z11" s="3"/>
      <c r="AA11" s="3"/>
      <c r="AB11" s="3"/>
      <c r="AC11" s="3"/>
    </row>
    <row r="12" spans="1:30" ht="15" customHeight="1">
      <c r="B12" s="1211" t="s">
        <v>75</v>
      </c>
      <c r="C12" s="1198" t="s">
        <v>146</v>
      </c>
      <c r="D12" s="1200"/>
      <c r="E12" s="952" t="str">
        <f>'saisie des données 1er Tour'!E9</f>
        <v>MITCHELL Ethan</v>
      </c>
      <c r="F12" s="970">
        <f>'saisie des données 1er Tour'!G9</f>
        <v>6.4329999999999998</v>
      </c>
      <c r="G12" s="971">
        <f>'saisie des données 1er Tour'!G10</f>
        <v>6.43</v>
      </c>
      <c r="H12" s="826">
        <f>F12+G12</f>
        <v>12.863</v>
      </c>
      <c r="J12" s="1198" t="s">
        <v>146</v>
      </c>
      <c r="K12" s="1200"/>
      <c r="L12" s="885" t="str">
        <f>'saisie des données 1er Tour'!E39</f>
        <v>LAVREYSEN Harrie</v>
      </c>
      <c r="M12" s="886">
        <f>'saisie des données 1er Tour'!G39</f>
        <v>6.3120000000000012</v>
      </c>
      <c r="N12" s="887">
        <f>'saisie des données 1er Tour'!G40</f>
        <v>6.3550000000000004</v>
      </c>
      <c r="O12" s="827">
        <f>M12+N12</f>
        <v>12.667000000000002</v>
      </c>
      <c r="P12" s="816"/>
      <c r="Q12" s="1201">
        <f>O12-H12</f>
        <v>-0.19599999999999795</v>
      </c>
      <c r="R12" s="1202"/>
      <c r="S12" s="3"/>
      <c r="T12" s="3"/>
      <c r="U12" s="3"/>
      <c r="V12" s="3"/>
      <c r="W12" s="3"/>
      <c r="X12" s="3"/>
      <c r="Y12" s="3"/>
      <c r="Z12" s="3"/>
      <c r="AA12" s="3"/>
      <c r="AB12" s="3"/>
      <c r="AC12" s="3"/>
    </row>
    <row r="13" spans="1:30" ht="15" customHeight="1">
      <c r="B13" s="1211"/>
      <c r="C13" s="1198" t="s">
        <v>147</v>
      </c>
      <c r="D13" s="1199"/>
      <c r="E13" s="955" t="str">
        <f>'saisie des données-&gt;finales'!E13</f>
        <v>MITCHELL Ethan</v>
      </c>
      <c r="F13" s="972">
        <f>'saisie des données-&gt;finales'!G13</f>
        <v>6.7409999999999997</v>
      </c>
      <c r="G13" s="973">
        <f>'saisie des données-&gt;finales'!G14</f>
        <v>6.6289999999999978</v>
      </c>
      <c r="H13" s="829">
        <f>F13+G13</f>
        <v>13.369999999999997</v>
      </c>
      <c r="J13" s="1198" t="s">
        <v>147</v>
      </c>
      <c r="K13" s="1199"/>
      <c r="L13" s="888" t="str">
        <f>'saisie des données-&gt;finales'!E25</f>
        <v>LAVREYSEN Harrie</v>
      </c>
      <c r="M13" s="889">
        <f>'saisie des données-&gt;finales'!G25</f>
        <v>7.1400000000000006</v>
      </c>
      <c r="N13" s="890">
        <f>'saisie des données-&gt;finales'!G26</f>
        <v>6.5479999999999983</v>
      </c>
      <c r="O13" s="830">
        <f>M13+N13</f>
        <v>13.687999999999999</v>
      </c>
      <c r="P13" s="816"/>
      <c r="Q13" s="1201">
        <f>O13-H13</f>
        <v>0.31800000000000139</v>
      </c>
      <c r="R13" s="1202"/>
      <c r="S13" s="3"/>
      <c r="T13" s="3"/>
      <c r="U13" s="3"/>
      <c r="V13" s="3"/>
      <c r="W13" s="3"/>
      <c r="X13" s="3"/>
      <c r="Y13" s="3"/>
      <c r="Z13" s="3"/>
      <c r="AA13" s="3"/>
      <c r="AB13" s="3"/>
      <c r="AC13" s="3"/>
    </row>
    <row r="14" spans="1:30" ht="15" customHeight="1">
      <c r="B14" s="1211"/>
      <c r="C14" s="904"/>
      <c r="D14" s="817"/>
      <c r="E14" s="969" t="s">
        <v>148</v>
      </c>
      <c r="F14" s="959">
        <f>F13-F12</f>
        <v>0.30799999999999983</v>
      </c>
      <c r="G14" s="960">
        <f>G13-G12</f>
        <v>0.19899999999999807</v>
      </c>
      <c r="H14" s="834">
        <f>H13-H12</f>
        <v>0.5069999999999979</v>
      </c>
      <c r="J14" s="904"/>
      <c r="K14" s="823"/>
      <c r="L14" s="831"/>
      <c r="M14" s="942">
        <f>M13-M12</f>
        <v>0.8279999999999994</v>
      </c>
      <c r="N14" s="833">
        <f>N13-N12</f>
        <v>0.19299999999999784</v>
      </c>
      <c r="O14" s="835">
        <f>O13-O12</f>
        <v>1.0209999999999972</v>
      </c>
      <c r="P14" s="816"/>
      <c r="Q14" s="978"/>
      <c r="R14" s="979"/>
      <c r="S14" s="3"/>
      <c r="T14" s="3"/>
      <c r="U14" s="3"/>
      <c r="V14" s="3"/>
      <c r="W14" s="3"/>
      <c r="X14" s="3"/>
      <c r="Y14" s="3"/>
      <c r="Z14" s="3"/>
      <c r="AA14" s="3"/>
      <c r="AB14" s="3"/>
      <c r="AC14" s="3"/>
    </row>
    <row r="15" spans="1:30" ht="15" customHeight="1">
      <c r="B15" s="1211" t="s">
        <v>76</v>
      </c>
      <c r="C15" s="1198" t="s">
        <v>146</v>
      </c>
      <c r="D15" s="1200"/>
      <c r="E15" s="974" t="str">
        <f>'saisie des données 1er Tour'!E11</f>
        <v>DAWKINS Edward</v>
      </c>
      <c r="F15" s="975">
        <f>'saisie des données 1er Tour'!G11</f>
        <v>6.4520000000000017</v>
      </c>
      <c r="G15" s="976">
        <f>'saisie des données 1er Tour'!G12</f>
        <v>6.7139999999999986</v>
      </c>
      <c r="H15" s="837">
        <f>F15+G15</f>
        <v>13.166</v>
      </c>
      <c r="J15" s="1198" t="s">
        <v>146</v>
      </c>
      <c r="K15" s="1200"/>
      <c r="L15" s="901" t="str">
        <f>'saisie des données 1er Tour'!E41</f>
        <v>BUCHLI Matthijs</v>
      </c>
      <c r="M15" s="892">
        <f>'saisie des données 1er Tour'!G41</f>
        <v>6.522000000000002</v>
      </c>
      <c r="N15" s="893">
        <f>'saisie des données 1er Tour'!G42</f>
        <v>6.8049999999999997</v>
      </c>
      <c r="O15" s="838">
        <f>M15+N15</f>
        <v>13.327000000000002</v>
      </c>
      <c r="P15" s="816"/>
      <c r="Q15" s="1201">
        <f>O15-H15</f>
        <v>0.16100000000000136</v>
      </c>
      <c r="R15" s="1202"/>
      <c r="S15" s="3"/>
      <c r="T15" s="3"/>
      <c r="U15" s="3"/>
      <c r="V15" s="3"/>
      <c r="W15" s="3"/>
      <c r="X15" s="3"/>
      <c r="Y15" s="3"/>
      <c r="Z15" s="3"/>
      <c r="AA15" s="3"/>
      <c r="AB15" s="3"/>
      <c r="AC15" s="3"/>
    </row>
    <row r="16" spans="1:30" ht="15" customHeight="1">
      <c r="B16" s="1211"/>
      <c r="C16" s="1198" t="s">
        <v>147</v>
      </c>
      <c r="D16" s="1199"/>
      <c r="E16" s="955" t="str">
        <f>'saisie des données-&gt;finales'!E15</f>
        <v>DAWKINS Edward</v>
      </c>
      <c r="F16" s="972">
        <f>'saisie des données-&gt;finales'!G15</f>
        <v>6.5960000000000036</v>
      </c>
      <c r="G16" s="973">
        <f>'saisie des données-&gt;finales'!G16</f>
        <v>6.8609999999999971</v>
      </c>
      <c r="H16" s="829">
        <f>F16+G16</f>
        <v>13.457000000000001</v>
      </c>
      <c r="J16" s="1198" t="s">
        <v>147</v>
      </c>
      <c r="K16" s="1199"/>
      <c r="L16" s="901" t="str">
        <f>'saisie des données-&gt;finales'!E27</f>
        <v>BUCHLI Matthijs</v>
      </c>
      <c r="M16" s="889">
        <f>'saisie des données-&gt;finales'!G27</f>
        <v>6.5910000000000011</v>
      </c>
      <c r="N16" s="890">
        <f>'saisie des données-&gt;finales'!G28</f>
        <v>6.7509999999999977</v>
      </c>
      <c r="O16" s="830">
        <f>M16+N16</f>
        <v>13.341999999999999</v>
      </c>
      <c r="P16" s="816"/>
      <c r="Q16" s="1201">
        <f>O16-H16</f>
        <v>-0.11500000000000199</v>
      </c>
      <c r="R16" s="1202"/>
      <c r="S16" s="3"/>
      <c r="T16" s="3"/>
      <c r="U16" s="3"/>
      <c r="V16" s="3"/>
      <c r="W16" s="3"/>
      <c r="X16" s="3"/>
      <c r="Y16" s="3"/>
      <c r="Z16" s="3"/>
      <c r="AA16" s="3"/>
      <c r="AB16" s="3"/>
      <c r="AC16" s="3"/>
    </row>
    <row r="17" spans="2:29" ht="15" customHeight="1" thickBot="1">
      <c r="B17" s="1211"/>
      <c r="C17" s="905"/>
      <c r="D17" s="5"/>
      <c r="E17" s="914" t="s">
        <v>148</v>
      </c>
      <c r="F17" s="820">
        <f>F16-F15</f>
        <v>0.1440000000000019</v>
      </c>
      <c r="G17" s="821">
        <f>G16-G15</f>
        <v>0.14699999999999847</v>
      </c>
      <c r="H17" s="839">
        <f>H16-H15</f>
        <v>0.29100000000000037</v>
      </c>
      <c r="J17" s="1228"/>
      <c r="K17" s="1229"/>
      <c r="L17" s="814"/>
      <c r="M17" s="820">
        <f>M16-M15</f>
        <v>6.8999999999999062E-2</v>
      </c>
      <c r="N17" s="821">
        <f>N16-N15</f>
        <v>-5.4000000000002046E-2</v>
      </c>
      <c r="O17" s="824">
        <f>O16-O15</f>
        <v>1.4999999999997016E-2</v>
      </c>
      <c r="P17" s="816"/>
      <c r="Q17" s="978"/>
      <c r="R17" s="980"/>
      <c r="S17" s="3"/>
      <c r="T17" s="3"/>
      <c r="U17" s="3"/>
      <c r="V17" s="3"/>
      <c r="W17" s="3"/>
      <c r="X17" s="3"/>
      <c r="Y17" s="3"/>
      <c r="Z17" s="3"/>
      <c r="AA17" s="3"/>
      <c r="AB17" s="3"/>
      <c r="AC17" s="3"/>
    </row>
    <row r="18" spans="2:29" ht="15" customHeight="1">
      <c r="C18" s="1224" t="s">
        <v>149</v>
      </c>
      <c r="D18" s="1225"/>
      <c r="E18" s="915"/>
      <c r="F18" s="916"/>
      <c r="G18" s="917"/>
      <c r="H18" s="910"/>
      <c r="J18" s="1224" t="s">
        <v>149</v>
      </c>
      <c r="K18" s="1225"/>
      <c r="L18" s="922"/>
      <c r="M18" s="916"/>
      <c r="N18" s="917"/>
      <c r="O18" s="911"/>
      <c r="P18" s="816"/>
      <c r="Q18" s="978"/>
      <c r="R18" s="980"/>
      <c r="S18" s="3"/>
      <c r="T18" s="3"/>
      <c r="U18" s="3"/>
      <c r="V18" s="3"/>
      <c r="W18" s="3"/>
      <c r="X18" s="3"/>
      <c r="Y18" s="3"/>
      <c r="Z18" s="3"/>
      <c r="AA18" s="3"/>
      <c r="AB18" s="3"/>
      <c r="AC18" s="3"/>
    </row>
    <row r="19" spans="2:29" ht="15" customHeight="1" thickBot="1">
      <c r="C19" s="924" t="s">
        <v>144</v>
      </c>
      <c r="D19" s="925" t="s">
        <v>145</v>
      </c>
      <c r="E19" s="814"/>
      <c r="F19" s="908"/>
      <c r="G19" s="909"/>
      <c r="H19" s="910"/>
      <c r="J19" s="924" t="s">
        <v>144</v>
      </c>
      <c r="K19" s="925" t="s">
        <v>145</v>
      </c>
      <c r="L19" s="923"/>
      <c r="M19" s="918"/>
      <c r="N19" s="919"/>
      <c r="O19" s="911"/>
      <c r="P19" s="816"/>
      <c r="Q19" s="981"/>
      <c r="R19" s="982"/>
      <c r="S19" s="3"/>
      <c r="T19" s="3"/>
      <c r="U19" s="3"/>
      <c r="V19" s="3"/>
      <c r="W19" s="3"/>
      <c r="X19" s="3"/>
      <c r="Y19" s="3"/>
      <c r="Z19" s="3"/>
      <c r="AA19" s="3"/>
      <c r="AB19" s="3"/>
      <c r="AC19" s="3"/>
    </row>
    <row r="20" spans="2:29" ht="15" customHeight="1">
      <c r="C20" s="937">
        <v>1</v>
      </c>
      <c r="D20" s="928"/>
      <c r="E20" s="840" t="s">
        <v>142</v>
      </c>
      <c r="F20" s="841"/>
      <c r="G20" s="842"/>
      <c r="H20" s="843">
        <f>H9+H12+H15</f>
        <v>43.183</v>
      </c>
      <c r="I20" s="844"/>
      <c r="J20" s="940">
        <v>2</v>
      </c>
      <c r="K20" s="928"/>
      <c r="L20" s="926" t="s">
        <v>142</v>
      </c>
      <c r="M20" s="841"/>
      <c r="N20" s="842"/>
      <c r="O20" s="843">
        <f>O9+O12+O15</f>
        <v>43.481000000000002</v>
      </c>
      <c r="P20" s="844"/>
      <c r="Q20" s="1203">
        <f>O20-H20</f>
        <v>0.29800000000000182</v>
      </c>
      <c r="R20" s="1204"/>
      <c r="S20" s="452"/>
      <c r="T20" s="3"/>
      <c r="U20" s="3"/>
      <c r="V20" s="3"/>
      <c r="W20" s="3"/>
      <c r="X20" s="3"/>
      <c r="Y20" s="3"/>
      <c r="Z20" s="3"/>
      <c r="AA20" s="3"/>
      <c r="AB20" s="3"/>
      <c r="AC20" s="3"/>
    </row>
    <row r="21" spans="2:29" ht="15" customHeight="1" thickBot="1">
      <c r="C21" s="939">
        <v>3</v>
      </c>
      <c r="D21" s="938">
        <v>1</v>
      </c>
      <c r="E21" s="845" t="s">
        <v>143</v>
      </c>
      <c r="F21" s="846"/>
      <c r="G21" s="847"/>
      <c r="H21" s="848">
        <f>H10+H13+H16</f>
        <v>44.048999999999999</v>
      </c>
      <c r="I21" s="844"/>
      <c r="J21" s="941">
        <v>4</v>
      </c>
      <c r="K21" s="929">
        <v>2</v>
      </c>
      <c r="L21" s="927" t="s">
        <v>143</v>
      </c>
      <c r="M21" s="846"/>
      <c r="N21" s="847"/>
      <c r="O21" s="848">
        <f>O10+O13+O16</f>
        <v>44.381999999999998</v>
      </c>
      <c r="P21" s="844"/>
      <c r="Q21" s="1196">
        <f>O21-H21</f>
        <v>0.33299999999999841</v>
      </c>
      <c r="R21" s="1197"/>
      <c r="S21" s="452"/>
      <c r="T21" s="3"/>
      <c r="U21" s="3"/>
      <c r="V21" s="3"/>
      <c r="W21" s="3"/>
      <c r="X21" s="3"/>
      <c r="Y21" s="3"/>
      <c r="Z21" s="3"/>
      <c r="AA21" s="3"/>
      <c r="AB21" s="3"/>
      <c r="AC21" s="3"/>
    </row>
    <row r="22" spans="2:29" ht="15" customHeight="1" thickBot="1">
      <c r="B22" s="2"/>
      <c r="C22" s="906"/>
      <c r="D22" s="849"/>
      <c r="E22" s="1221" t="s">
        <v>148</v>
      </c>
      <c r="F22" s="1222"/>
      <c r="G22" s="1223"/>
      <c r="H22" s="850">
        <f>H21-H20</f>
        <v>0.86599999999999966</v>
      </c>
      <c r="I22" s="855"/>
      <c r="J22" s="913"/>
      <c r="K22" s="808"/>
      <c r="L22" s="1221" t="s">
        <v>148</v>
      </c>
      <c r="M22" s="1222"/>
      <c r="N22" s="1223"/>
      <c r="O22" s="850">
        <f>O21-O20</f>
        <v>0.90099999999999625</v>
      </c>
      <c r="P22" s="855"/>
      <c r="Q22" s="977"/>
      <c r="R22" s="977"/>
      <c r="S22" s="3"/>
      <c r="T22" s="3"/>
      <c r="U22" s="3"/>
      <c r="V22" s="3"/>
      <c r="W22" s="3"/>
      <c r="X22" s="3"/>
      <c r="Y22" s="3"/>
      <c r="Z22" s="3"/>
      <c r="AA22" s="3"/>
      <c r="AB22" s="3"/>
      <c r="AC22" s="3"/>
    </row>
    <row r="23" spans="2:29" ht="15" customHeight="1" thickBot="1">
      <c r="B23" s="936"/>
      <c r="C23" s="906"/>
      <c r="D23" s="852"/>
      <c r="E23" s="452"/>
      <c r="F23" s="853"/>
      <c r="G23" s="853"/>
      <c r="H23" s="844"/>
      <c r="I23" s="844"/>
      <c r="J23" s="844"/>
      <c r="K23" s="854"/>
      <c r="L23" s="452"/>
      <c r="M23" s="853"/>
      <c r="N23" s="853"/>
      <c r="O23" s="844"/>
      <c r="P23" s="844"/>
      <c r="Q23" s="977"/>
      <c r="R23" s="977"/>
      <c r="S23" s="3"/>
      <c r="T23" s="3"/>
      <c r="U23" s="3"/>
      <c r="V23" s="3"/>
      <c r="W23" s="3"/>
      <c r="X23" s="3"/>
      <c r="Y23" s="3"/>
      <c r="Z23" s="3"/>
      <c r="AA23" s="3"/>
      <c r="AB23" s="3"/>
      <c r="AC23" s="3"/>
    </row>
    <row r="24" spans="2:29" ht="15" customHeight="1" thickBot="1">
      <c r="B24" s="936"/>
      <c r="C24" s="1230" t="str">
        <f>'saisie des données-&gt;finales'!B17</f>
        <v>FRANCE</v>
      </c>
      <c r="D24" s="1230"/>
      <c r="E24" s="1231"/>
      <c r="F24" s="809" t="s">
        <v>15</v>
      </c>
      <c r="G24" s="810" t="s">
        <v>138</v>
      </c>
      <c r="H24" s="811" t="s">
        <v>139</v>
      </c>
      <c r="I24" s="844"/>
      <c r="J24" s="1226" t="str">
        <f>'saisie des données-&gt;finales'!B29</f>
        <v>POLOGNE</v>
      </c>
      <c r="K24" s="1226"/>
      <c r="L24" s="1227"/>
      <c r="M24" s="809" t="s">
        <v>15</v>
      </c>
      <c r="N24" s="810" t="s">
        <v>138</v>
      </c>
      <c r="O24" s="811" t="s">
        <v>140</v>
      </c>
      <c r="P24" s="844"/>
      <c r="Q24" s="1205" t="s">
        <v>141</v>
      </c>
      <c r="R24" s="1206"/>
      <c r="S24" s="3"/>
      <c r="T24" s="3"/>
      <c r="U24" s="3"/>
      <c r="V24" s="3"/>
      <c r="W24" s="3"/>
      <c r="X24" s="3"/>
      <c r="Y24" s="3"/>
      <c r="Z24" s="3"/>
      <c r="AA24" s="3"/>
      <c r="AB24" s="3"/>
      <c r="AC24" s="3"/>
    </row>
    <row r="25" spans="2:29" ht="15" customHeight="1">
      <c r="B25" s="1211" t="s">
        <v>74</v>
      </c>
      <c r="C25" s="1198" t="s">
        <v>146</v>
      </c>
      <c r="D25" s="1200"/>
      <c r="E25" s="943" t="str">
        <f>'saisie des données 1er Tour'!E13</f>
        <v>EDELIN Benjamin</v>
      </c>
      <c r="F25" s="944">
        <f>'saisie des données 1er Tour'!G13</f>
        <v>10.935</v>
      </c>
      <c r="G25" s="945">
        <f>'saisie des données 1er Tour'!G14</f>
        <v>6.8819999999999997</v>
      </c>
      <c r="H25" s="858">
        <f>F25+G25</f>
        <v>17.817</v>
      </c>
      <c r="I25" s="844"/>
      <c r="J25" s="1198" t="s">
        <v>146</v>
      </c>
      <c r="K25" s="1200"/>
      <c r="L25" s="814" t="str">
        <f>'saisie des données 1er Tour'!E25</f>
        <v>BIELECKI Maciej</v>
      </c>
      <c r="M25" s="856">
        <f>'saisie des données 1er Tour'!G25</f>
        <v>10.727</v>
      </c>
      <c r="N25" s="857">
        <f>'saisie des données 1er Tour'!G26</f>
        <v>6.847999999999999</v>
      </c>
      <c r="O25" s="858">
        <f>M25+N25</f>
        <v>17.574999999999999</v>
      </c>
      <c r="P25" s="844"/>
      <c r="Q25" s="1207">
        <f>O25-H25</f>
        <v>-0.24200000000000088</v>
      </c>
      <c r="R25" s="1208"/>
      <c r="S25" s="3"/>
      <c r="T25" s="3"/>
      <c r="U25" s="3"/>
      <c r="V25" s="3"/>
      <c r="W25" s="3"/>
      <c r="X25" s="3"/>
      <c r="Y25" s="3"/>
      <c r="Z25" s="3"/>
      <c r="AA25" s="3"/>
      <c r="AB25" s="3"/>
      <c r="AC25" s="3"/>
    </row>
    <row r="26" spans="2:29" ht="15" customHeight="1">
      <c r="B26" s="1211"/>
      <c r="C26" s="1198" t="s">
        <v>147</v>
      </c>
      <c r="D26" s="1199"/>
      <c r="E26" s="946" t="str">
        <f>'saisie des données-&gt;finales'!E17</f>
        <v>EDELIN Benjamin</v>
      </c>
      <c r="F26" s="947">
        <f>'saisie des données-&gt;finales'!G17</f>
        <v>10.868</v>
      </c>
      <c r="G26" s="948">
        <f>'saisie des données-&gt;finales'!G18</f>
        <v>6.8439999999999994</v>
      </c>
      <c r="H26" s="861">
        <f>F26+G26</f>
        <v>17.712</v>
      </c>
      <c r="I26" s="844"/>
      <c r="J26" s="1198" t="s">
        <v>147</v>
      </c>
      <c r="K26" s="1199"/>
      <c r="L26" s="814" t="str">
        <f>'saisie des données-&gt;finales'!E29</f>
        <v>BIELECKI Maciej</v>
      </c>
      <c r="M26" s="859">
        <f>'saisie des données-&gt;finales'!G29</f>
        <v>10.677</v>
      </c>
      <c r="N26" s="860">
        <f>'saisie des données-&gt;finales'!G30</f>
        <v>6.8219999999999992</v>
      </c>
      <c r="O26" s="830">
        <f>M26+N26</f>
        <v>17.498999999999999</v>
      </c>
      <c r="P26" s="844"/>
      <c r="Q26" s="1201">
        <f>O26-H26</f>
        <v>-0.21300000000000097</v>
      </c>
      <c r="R26" s="1202"/>
      <c r="S26" s="3"/>
      <c r="T26" s="3"/>
      <c r="U26" s="3"/>
      <c r="V26" s="3"/>
      <c r="W26" s="3"/>
      <c r="X26" s="3"/>
      <c r="Y26" s="3"/>
      <c r="Z26" s="3"/>
      <c r="AA26" s="3"/>
      <c r="AB26" s="3"/>
      <c r="AC26" s="3"/>
    </row>
    <row r="27" spans="2:29" ht="15" customHeight="1">
      <c r="B27" s="1211"/>
      <c r="C27" s="904"/>
      <c r="D27" s="817"/>
      <c r="E27" s="949"/>
      <c r="F27" s="950">
        <f>F26-F25</f>
        <v>-6.7000000000000171E-2</v>
      </c>
      <c r="G27" s="951">
        <f>G26-G25</f>
        <v>-3.8000000000000256E-2</v>
      </c>
      <c r="H27" s="864">
        <f>H26-H25</f>
        <v>-0.10500000000000043</v>
      </c>
      <c r="I27" s="844"/>
      <c r="J27" s="904"/>
      <c r="K27" s="817"/>
      <c r="L27" s="863"/>
      <c r="M27" s="820">
        <f>M26-M25</f>
        <v>-5.0000000000000711E-2</v>
      </c>
      <c r="N27" s="821">
        <f>N26-N25</f>
        <v>-2.5999999999999801E-2</v>
      </c>
      <c r="O27" s="864">
        <f>O26-O25</f>
        <v>-7.6000000000000512E-2</v>
      </c>
      <c r="P27" s="844"/>
      <c r="Q27" s="978"/>
      <c r="R27" s="979"/>
      <c r="S27" s="3"/>
      <c r="T27" s="3"/>
      <c r="U27" s="3"/>
      <c r="V27" s="3"/>
      <c r="W27" s="3"/>
      <c r="X27" s="3"/>
      <c r="Y27" s="3"/>
      <c r="Z27" s="3"/>
      <c r="AA27" s="3"/>
      <c r="AB27" s="3"/>
      <c r="AC27" s="3"/>
    </row>
    <row r="28" spans="2:29" ht="15" customHeight="1">
      <c r="B28" s="1211" t="s">
        <v>75</v>
      </c>
      <c r="C28" s="1198" t="s">
        <v>146</v>
      </c>
      <c r="D28" s="1200"/>
      <c r="E28" s="952" t="str">
        <f>'saisie des données 1er Tour'!E15</f>
        <v>VIGIER Sébastien</v>
      </c>
      <c r="F28" s="953">
        <f>'saisie des données 1er Tour'!G15</f>
        <v>6.3069999999999986</v>
      </c>
      <c r="G28" s="954">
        <f>'saisie des données 1er Tour'!G16</f>
        <v>6.3490000000000002</v>
      </c>
      <c r="H28" s="867">
        <f>F28+G28</f>
        <v>12.655999999999999</v>
      </c>
      <c r="I28" s="844"/>
      <c r="J28" s="1198" t="s">
        <v>146</v>
      </c>
      <c r="K28" s="1200"/>
      <c r="L28" s="825" t="str">
        <f>'saisie des données 1er Tour'!E27</f>
        <v>MAKSEL Krzysztof</v>
      </c>
      <c r="M28" s="865">
        <f>'saisie des données 1er Tour'!G27</f>
        <v>6.3230000000000004</v>
      </c>
      <c r="N28" s="866">
        <f>'saisie des données 1er Tour'!G28</f>
        <v>6.4520000000000017</v>
      </c>
      <c r="O28" s="867">
        <f>M28+N28</f>
        <v>12.775000000000002</v>
      </c>
      <c r="P28" s="844"/>
      <c r="Q28" s="1201">
        <f>O28-H28</f>
        <v>0.11900000000000333</v>
      </c>
      <c r="R28" s="1202"/>
      <c r="S28" s="3"/>
      <c r="T28" s="3"/>
      <c r="U28" s="3"/>
      <c r="V28" s="3"/>
      <c r="W28" s="3"/>
      <c r="X28" s="3"/>
      <c r="Y28" s="3"/>
      <c r="Z28" s="3"/>
      <c r="AA28" s="3"/>
      <c r="AB28" s="3"/>
      <c r="AC28" s="3"/>
    </row>
    <row r="29" spans="2:29" ht="15" customHeight="1">
      <c r="B29" s="1211"/>
      <c r="C29" s="1198" t="s">
        <v>147</v>
      </c>
      <c r="D29" s="1199"/>
      <c r="E29" s="955" t="str">
        <f>'saisie des données-&gt;finales'!E20</f>
        <v>VIGIER Sébastien</v>
      </c>
      <c r="F29" s="956">
        <f>'saisie des données-&gt;finales'!G19</f>
        <v>6.3629999999999995</v>
      </c>
      <c r="G29" s="957">
        <f>'saisie des données-&gt;finales'!G20</f>
        <v>6.3300000000000018</v>
      </c>
      <c r="H29" s="861">
        <f>F29+G29</f>
        <v>12.693000000000001</v>
      </c>
      <c r="I29" s="844"/>
      <c r="J29" s="1198" t="s">
        <v>147</v>
      </c>
      <c r="K29" s="1199"/>
      <c r="L29" s="963" t="str">
        <f>'saisie des données-&gt;finales'!E31</f>
        <v>SARNECKI Rafal</v>
      </c>
      <c r="M29" s="868">
        <f>'saisie des données-&gt;finales'!G31</f>
        <v>6.4140000000000015</v>
      </c>
      <c r="N29" s="869">
        <f>'saisie des données-&gt;finales'!G32</f>
        <v>6.48</v>
      </c>
      <c r="O29" s="830">
        <f>M29+N29</f>
        <v>12.894000000000002</v>
      </c>
      <c r="P29" s="844"/>
      <c r="Q29" s="1201">
        <f>O29-H29</f>
        <v>0.20100000000000051</v>
      </c>
      <c r="R29" s="1202"/>
      <c r="S29" s="3"/>
      <c r="T29" s="3"/>
      <c r="U29" s="3"/>
      <c r="V29" s="3"/>
      <c r="W29" s="3"/>
      <c r="X29" s="3"/>
      <c r="Y29" s="3"/>
      <c r="Z29" s="3"/>
      <c r="AA29" s="3"/>
      <c r="AB29" s="3"/>
      <c r="AC29" s="3"/>
    </row>
    <row r="30" spans="2:29" ht="15" customHeight="1">
      <c r="B30" s="1211"/>
      <c r="C30" s="904"/>
      <c r="D30" s="817"/>
      <c r="E30" s="958"/>
      <c r="F30" s="959">
        <f>F29-F28</f>
        <v>5.6000000000000938E-2</v>
      </c>
      <c r="G30" s="960">
        <f>G29-G28</f>
        <v>-1.8999999999998352E-2</v>
      </c>
      <c r="H30" s="871">
        <f>H29-H28</f>
        <v>3.7000000000002586E-2</v>
      </c>
      <c r="I30" s="844"/>
      <c r="J30" s="904"/>
      <c r="K30" s="817"/>
      <c r="L30" s="870"/>
      <c r="M30" s="832">
        <f>M29-M28</f>
        <v>9.100000000000108E-2</v>
      </c>
      <c r="N30" s="833">
        <f>N29-N28</f>
        <v>2.7999999999998693E-2</v>
      </c>
      <c r="O30" s="871">
        <f>O29-O28</f>
        <v>0.11899999999999977</v>
      </c>
      <c r="P30" s="844"/>
      <c r="Q30" s="978"/>
      <c r="R30" s="979"/>
      <c r="S30" s="3"/>
      <c r="T30" s="3"/>
      <c r="U30" s="3"/>
      <c r="V30" s="3"/>
      <c r="W30" s="3"/>
      <c r="X30" s="3"/>
      <c r="Y30" s="3"/>
      <c r="Z30" s="3"/>
      <c r="AA30" s="3"/>
      <c r="AB30" s="3"/>
      <c r="AC30" s="3"/>
    </row>
    <row r="31" spans="2:29" ht="15" customHeight="1">
      <c r="B31" s="1211" t="s">
        <v>76</v>
      </c>
      <c r="C31" s="1198" t="s">
        <v>146</v>
      </c>
      <c r="D31" s="1200"/>
      <c r="E31" s="891" t="str">
        <f>'saisie des données 1er Tour'!E17</f>
        <v>PERVIS François</v>
      </c>
      <c r="F31" s="902">
        <f>'saisie des données 1er Tour'!G17</f>
        <v>6.4770000000000039</v>
      </c>
      <c r="G31" s="903">
        <f>'saisie des données 1er Tour'!G18</f>
        <v>6.6950000000000003</v>
      </c>
      <c r="H31" s="874">
        <f>F31+G31</f>
        <v>13.172000000000004</v>
      </c>
      <c r="I31" s="844"/>
      <c r="J31" s="1198" t="s">
        <v>146</v>
      </c>
      <c r="K31" s="1200"/>
      <c r="L31" s="836" t="str">
        <f>'saisie des données 1er Tour'!E29</f>
        <v>RUDYK Mateusz</v>
      </c>
      <c r="M31" s="872">
        <f>'saisie des données 1er Tour'!G29</f>
        <v>6.6469999999999985</v>
      </c>
      <c r="N31" s="873">
        <f>'saisie des données 1er Tour'!G30</f>
        <v>6.8370000000000033</v>
      </c>
      <c r="O31" s="875">
        <f>M31+N31</f>
        <v>13.484000000000002</v>
      </c>
      <c r="P31" s="844"/>
      <c r="Q31" s="1201">
        <f>O31-H31</f>
        <v>0.31199999999999761</v>
      </c>
      <c r="R31" s="1202"/>
      <c r="S31" s="3"/>
      <c r="T31" s="3"/>
      <c r="U31" s="3"/>
      <c r="V31" s="3"/>
      <c r="W31" s="3"/>
      <c r="X31" s="3"/>
      <c r="Y31" s="3"/>
      <c r="Z31" s="3"/>
      <c r="AA31" s="3"/>
      <c r="AB31" s="3"/>
      <c r="AC31" s="3"/>
    </row>
    <row r="32" spans="2:29" ht="15" customHeight="1">
      <c r="B32" s="1211"/>
      <c r="C32" s="1198" t="s">
        <v>147</v>
      </c>
      <c r="D32" s="1199"/>
      <c r="E32" s="955" t="str">
        <f>'saisie des données-&gt;finales'!E21</f>
        <v>LAFARGUE Quentin</v>
      </c>
      <c r="F32" s="961">
        <f>'saisie des données-&gt;finales'!G21</f>
        <v>6.5039999999999978</v>
      </c>
      <c r="G32" s="962">
        <f>'saisie des données-&gt;finales'!G22</f>
        <v>6.6270000000000024</v>
      </c>
      <c r="H32" s="861">
        <f>F32+G32</f>
        <v>13.131</v>
      </c>
      <c r="I32" s="879"/>
      <c r="J32" s="1198" t="s">
        <v>147</v>
      </c>
      <c r="K32" s="1199"/>
      <c r="L32" s="828" t="str">
        <f>'saisie des données-&gt;finales'!E33</f>
        <v>RUDYK Mateusz</v>
      </c>
      <c r="M32" s="868">
        <f>'saisie des données-&gt;finales'!G33</f>
        <v>6.5630000000000024</v>
      </c>
      <c r="N32" s="869">
        <f>'saisie des données-&gt;finales'!G34</f>
        <v>6.7419999999999973</v>
      </c>
      <c r="O32" s="830">
        <f>M32+N32</f>
        <v>13.305</v>
      </c>
      <c r="P32" s="983"/>
      <c r="Q32" s="1201">
        <f>O32-H32</f>
        <v>0.17399999999999949</v>
      </c>
      <c r="R32" s="1202"/>
      <c r="S32" s="3"/>
      <c r="T32" s="3"/>
      <c r="U32" s="3"/>
      <c r="V32" s="3"/>
      <c r="W32" s="3"/>
      <c r="X32" s="3"/>
      <c r="Y32" s="3"/>
      <c r="Z32" s="3"/>
      <c r="AA32" s="3"/>
      <c r="AB32" s="3"/>
      <c r="AC32" s="3"/>
    </row>
    <row r="33" spans="2:30" ht="15" customHeight="1" thickBot="1">
      <c r="B33" s="1211"/>
      <c r="C33" s="905"/>
      <c r="D33" s="862"/>
      <c r="E33" s="863"/>
      <c r="F33" s="820">
        <f>F32-F31</f>
        <v>2.6999999999993918E-2</v>
      </c>
      <c r="G33" s="821">
        <f>G32-G31</f>
        <v>-6.799999999999784E-2</v>
      </c>
      <c r="H33" s="876">
        <f>H32-H31</f>
        <v>-4.1000000000003922E-2</v>
      </c>
      <c r="I33" s="879"/>
      <c r="J33" s="844"/>
      <c r="K33" s="862"/>
      <c r="L33" s="863"/>
      <c r="M33" s="820">
        <f>M32-M31</f>
        <v>-8.3999999999996078E-2</v>
      </c>
      <c r="N33" s="821">
        <f>N32-N31</f>
        <v>-9.5000000000005969E-2</v>
      </c>
      <c r="O33" s="877">
        <f>O32-O31</f>
        <v>-0.17900000000000205</v>
      </c>
      <c r="P33" s="983"/>
      <c r="Q33" s="978"/>
      <c r="R33" s="980"/>
      <c r="S33" s="3"/>
      <c r="T33" s="3"/>
      <c r="U33" s="3"/>
      <c r="V33" s="3"/>
      <c r="W33" s="3"/>
      <c r="X33" s="3"/>
      <c r="Y33" s="3"/>
      <c r="Z33" s="3"/>
      <c r="AA33" s="3"/>
      <c r="AB33" s="3"/>
      <c r="AC33" s="3"/>
    </row>
    <row r="34" spans="2:30" ht="15" customHeight="1">
      <c r="C34" s="1224" t="s">
        <v>149</v>
      </c>
      <c r="D34" s="1225"/>
      <c r="E34" s="930"/>
      <c r="F34" s="931"/>
      <c r="G34" s="932"/>
      <c r="H34" s="912"/>
      <c r="I34" s="844"/>
      <c r="J34" s="1224" t="s">
        <v>149</v>
      </c>
      <c r="K34" s="1225"/>
      <c r="L34" s="920"/>
      <c r="M34" s="916"/>
      <c r="N34" s="917"/>
      <c r="O34" s="912"/>
      <c r="P34" s="844"/>
      <c r="Q34" s="978"/>
      <c r="R34" s="980"/>
      <c r="S34" s="3"/>
      <c r="T34" s="3"/>
      <c r="U34" s="3"/>
      <c r="V34" s="3"/>
      <c r="W34" s="3"/>
      <c r="X34" s="3"/>
      <c r="Y34" s="3"/>
      <c r="Z34" s="3"/>
      <c r="AA34" s="3"/>
      <c r="AB34" s="3"/>
      <c r="AC34" s="3"/>
    </row>
    <row r="35" spans="2:30" ht="15" customHeight="1" thickBot="1">
      <c r="C35" s="924" t="s">
        <v>144</v>
      </c>
      <c r="D35" s="925" t="s">
        <v>145</v>
      </c>
      <c r="E35" s="933"/>
      <c r="F35" s="918"/>
      <c r="G35" s="919"/>
      <c r="H35" s="912"/>
      <c r="I35" s="854"/>
      <c r="J35" s="924" t="s">
        <v>144</v>
      </c>
      <c r="K35" s="925" t="s">
        <v>145</v>
      </c>
      <c r="L35" s="921"/>
      <c r="M35" s="918"/>
      <c r="N35" s="919"/>
      <c r="O35" s="912"/>
      <c r="P35" s="854"/>
      <c r="Q35" s="981"/>
      <c r="R35" s="982"/>
      <c r="S35" s="3"/>
      <c r="T35" s="3"/>
      <c r="U35" s="3"/>
      <c r="V35" s="3"/>
      <c r="W35" s="3"/>
      <c r="X35" s="3"/>
      <c r="Y35" s="3"/>
      <c r="Z35" s="3"/>
      <c r="AA35" s="3"/>
      <c r="AB35" s="3"/>
      <c r="AC35" s="3"/>
    </row>
    <row r="36" spans="2:30" ht="15" customHeight="1">
      <c r="C36" s="940">
        <v>3</v>
      </c>
      <c r="D36" s="928"/>
      <c r="E36" s="840" t="s">
        <v>142</v>
      </c>
      <c r="F36" s="841"/>
      <c r="G36" s="842"/>
      <c r="H36" s="878">
        <f>H25+H28+H31</f>
        <v>43.645000000000003</v>
      </c>
      <c r="I36" s="884"/>
      <c r="J36" s="940">
        <v>6</v>
      </c>
      <c r="K36" s="928"/>
      <c r="L36" s="840" t="s">
        <v>142</v>
      </c>
      <c r="M36" s="841"/>
      <c r="N36" s="842"/>
      <c r="O36" s="880">
        <f>O25+O28+O31</f>
        <v>43.834000000000003</v>
      </c>
      <c r="P36" s="884"/>
      <c r="Q36" s="1203">
        <f>O36-H36</f>
        <v>0.18900000000000006</v>
      </c>
      <c r="R36" s="1204"/>
      <c r="S36" s="3"/>
      <c r="T36" s="3"/>
      <c r="U36" s="3"/>
      <c r="V36" s="3"/>
      <c r="W36" s="3"/>
      <c r="X36" s="3"/>
      <c r="Y36" s="3"/>
      <c r="Z36" s="3"/>
      <c r="AA36" s="3"/>
      <c r="AB36" s="3"/>
      <c r="AC36" s="3"/>
    </row>
    <row r="37" spans="2:30" ht="15" customHeight="1" thickBot="1">
      <c r="C37" s="941">
        <v>1</v>
      </c>
      <c r="D37" s="929">
        <v>3</v>
      </c>
      <c r="E37" s="845" t="s">
        <v>143</v>
      </c>
      <c r="F37" s="846"/>
      <c r="G37" s="847"/>
      <c r="H37" s="881">
        <f>H26+H29+H32</f>
        <v>43.536000000000001</v>
      </c>
      <c r="I37" s="884"/>
      <c r="J37" s="984">
        <v>2</v>
      </c>
      <c r="K37" s="929">
        <v>4</v>
      </c>
      <c r="L37" s="845" t="s">
        <v>143</v>
      </c>
      <c r="M37" s="846"/>
      <c r="N37" s="847"/>
      <c r="O37" s="882">
        <f>O26+O29+O32</f>
        <v>43.698</v>
      </c>
      <c r="P37" s="884"/>
      <c r="Q37" s="1196">
        <f>O37-H37</f>
        <v>0.16199999999999903</v>
      </c>
      <c r="R37" s="1197"/>
      <c r="S37" s="3"/>
      <c r="T37" s="3"/>
      <c r="U37" s="3"/>
      <c r="V37" s="3"/>
      <c r="W37" s="3"/>
      <c r="X37" s="3"/>
      <c r="Y37" s="3"/>
      <c r="Z37" s="3"/>
      <c r="AA37" s="3"/>
      <c r="AB37" s="3"/>
      <c r="AC37" s="3"/>
    </row>
    <row r="38" spans="2:30" ht="15" customHeight="1" thickBot="1">
      <c r="C38" s="906"/>
      <c r="D38" s="483"/>
      <c r="E38" s="1221" t="s">
        <v>148</v>
      </c>
      <c r="F38" s="1222"/>
      <c r="G38" s="1223"/>
      <c r="H38" s="850">
        <f>H37-H36</f>
        <v>-0.10900000000000176</v>
      </c>
      <c r="I38" s="884"/>
      <c r="J38" s="854"/>
      <c r="K38" s="808"/>
      <c r="L38" s="1221" t="s">
        <v>148</v>
      </c>
      <c r="M38" s="1222"/>
      <c r="N38" s="1223"/>
      <c r="O38" s="850">
        <f>O37-O36</f>
        <v>-0.13600000000000279</v>
      </c>
      <c r="P38" s="884"/>
      <c r="Q38" s="851"/>
      <c r="R38" s="3"/>
      <c r="S38" s="3"/>
      <c r="T38" s="3"/>
      <c r="U38" s="3"/>
      <c r="V38" s="3"/>
      <c r="W38" s="3"/>
      <c r="X38" s="3"/>
      <c r="Y38" s="3"/>
      <c r="Z38" s="3"/>
      <c r="AA38" s="3"/>
      <c r="AB38" s="3"/>
      <c r="AC38" s="3"/>
    </row>
    <row r="39" spans="2:30">
      <c r="D39" s="883"/>
      <c r="E39" s="5"/>
      <c r="F39" s="808"/>
      <c r="G39" s="808"/>
      <c r="H39" s="808"/>
      <c r="I39" s="884"/>
      <c r="J39" s="884"/>
      <c r="K39" s="808"/>
      <c r="L39" s="808"/>
      <c r="M39" s="808"/>
      <c r="N39" s="808"/>
      <c r="O39" s="808"/>
      <c r="P39" s="884"/>
      <c r="Q39" s="808"/>
      <c r="R39" s="3"/>
      <c r="S39" s="3"/>
      <c r="T39" s="3"/>
      <c r="U39" s="3"/>
      <c r="V39" s="3"/>
      <c r="W39" s="3"/>
      <c r="X39" s="3"/>
      <c r="Y39" s="3"/>
      <c r="Z39" s="3"/>
      <c r="AA39" s="3"/>
      <c r="AB39" s="3"/>
      <c r="AC39" s="3"/>
    </row>
    <row r="40" spans="2:30">
      <c r="D40" s="3"/>
      <c r="E40" s="3"/>
      <c r="F40" s="4"/>
      <c r="G40" s="4"/>
      <c r="H40" s="4"/>
      <c r="I40" s="884"/>
      <c r="J40" s="884"/>
      <c r="K40" s="4"/>
      <c r="L40" s="4"/>
      <c r="M40" s="4"/>
      <c r="N40" s="4"/>
      <c r="O40" s="4"/>
      <c r="P40" s="884"/>
      <c r="Q40" s="4"/>
      <c r="R40" s="3"/>
      <c r="S40" s="3"/>
      <c r="T40" s="3"/>
      <c r="U40" s="3"/>
      <c r="V40" s="3"/>
      <c r="W40" s="3"/>
      <c r="X40" s="3"/>
      <c r="Y40" s="3"/>
      <c r="Z40" s="3"/>
      <c r="AA40" s="3"/>
      <c r="AB40" s="3"/>
      <c r="AC40" s="3"/>
    </row>
    <row r="41" spans="2:30">
      <c r="D41" s="452"/>
      <c r="E41" s="452"/>
      <c r="F41" s="884"/>
      <c r="G41" s="884"/>
      <c r="H41" s="884"/>
      <c r="I41" s="884"/>
      <c r="J41" s="884"/>
      <c r="K41" s="884"/>
      <c r="L41" s="884"/>
      <c r="M41" s="884"/>
      <c r="N41" s="884"/>
      <c r="O41" s="884"/>
      <c r="P41" s="884"/>
      <c r="Q41" s="884"/>
      <c r="R41" s="3"/>
      <c r="S41" s="3"/>
      <c r="T41" s="3"/>
      <c r="U41" s="3"/>
      <c r="V41" s="3"/>
      <c r="W41" s="3"/>
      <c r="X41" s="3"/>
      <c r="Y41" s="3"/>
      <c r="Z41" s="3"/>
      <c r="AA41" s="3"/>
      <c r="AB41" s="3"/>
      <c r="AC41" s="3"/>
    </row>
    <row r="42" spans="2:30">
      <c r="D42" s="452"/>
      <c r="E42" s="452"/>
      <c r="F42" s="884"/>
      <c r="G42" s="884"/>
      <c r="H42" s="884"/>
      <c r="I42" s="884"/>
      <c r="J42" s="884"/>
      <c r="K42" s="884"/>
      <c r="L42" s="884"/>
      <c r="M42" s="884"/>
      <c r="N42" s="884"/>
      <c r="O42" s="884"/>
      <c r="P42" s="884"/>
      <c r="Q42" s="884"/>
      <c r="R42" s="3"/>
      <c r="S42" s="3"/>
      <c r="T42" s="3"/>
      <c r="U42" s="3"/>
      <c r="V42" s="3"/>
      <c r="W42" s="3"/>
      <c r="X42" s="3"/>
      <c r="Y42" s="3"/>
      <c r="Z42" s="3"/>
      <c r="AA42" s="3"/>
      <c r="AB42" s="3"/>
      <c r="AC42" s="3"/>
      <c r="AD42" s="3"/>
    </row>
    <row r="43" spans="2:30">
      <c r="D43" s="452"/>
      <c r="E43" s="452"/>
      <c r="F43" s="884"/>
      <c r="G43" s="884"/>
      <c r="H43" s="884"/>
      <c r="I43" s="884"/>
      <c r="J43" s="884"/>
      <c r="K43" s="884"/>
      <c r="L43" s="884"/>
      <c r="M43" s="884"/>
      <c r="N43" s="884"/>
      <c r="O43" s="884"/>
      <c r="P43" s="884"/>
      <c r="Q43" s="884"/>
      <c r="R43" s="3"/>
      <c r="S43" s="3"/>
      <c r="T43" s="3"/>
      <c r="U43" s="3"/>
      <c r="V43" s="3"/>
      <c r="W43" s="3"/>
      <c r="X43" s="3"/>
      <c r="Y43" s="3"/>
      <c r="Z43" s="3"/>
      <c r="AA43" s="3"/>
      <c r="AB43" s="3"/>
      <c r="AC43" s="3"/>
      <c r="AD43" s="3"/>
    </row>
    <row r="44" spans="2:30">
      <c r="D44" s="452"/>
      <c r="E44" s="452"/>
      <c r="F44" s="884"/>
      <c r="G44" s="884"/>
      <c r="H44" s="884"/>
      <c r="I44" s="884"/>
      <c r="J44" s="884"/>
      <c r="K44" s="884"/>
      <c r="L44" s="884"/>
      <c r="M44" s="884"/>
      <c r="N44" s="884"/>
      <c r="O44" s="884"/>
      <c r="P44" s="884"/>
      <c r="Q44" s="884"/>
      <c r="R44" s="3"/>
      <c r="S44" s="3"/>
      <c r="T44" s="3"/>
      <c r="U44" s="3"/>
      <c r="V44" s="3"/>
      <c r="W44" s="3"/>
      <c r="X44" s="3"/>
      <c r="Y44" s="3"/>
      <c r="Z44" s="3"/>
      <c r="AA44" s="3"/>
      <c r="AB44" s="3"/>
      <c r="AC44" s="3"/>
      <c r="AD44" s="3"/>
    </row>
    <row r="45" spans="2:30">
      <c r="D45" s="452"/>
      <c r="E45" s="452"/>
      <c r="F45" s="884"/>
      <c r="G45" s="884"/>
      <c r="H45" s="884"/>
      <c r="I45" s="884"/>
      <c r="J45" s="884"/>
      <c r="K45" s="884"/>
      <c r="L45" s="884"/>
      <c r="M45" s="884"/>
      <c r="N45" s="884"/>
      <c r="O45" s="884"/>
      <c r="P45" s="884"/>
      <c r="Q45" s="884"/>
      <c r="R45" s="3"/>
      <c r="S45" s="3"/>
      <c r="T45" s="3"/>
      <c r="U45" s="3"/>
      <c r="V45" s="3"/>
      <c r="W45" s="3"/>
      <c r="X45" s="3"/>
      <c r="Y45" s="3"/>
      <c r="Z45" s="3"/>
      <c r="AA45" s="3"/>
      <c r="AB45" s="3"/>
      <c r="AC45" s="3"/>
      <c r="AD45" s="3"/>
    </row>
    <row r="46" spans="2:30">
      <c r="D46" s="452"/>
      <c r="E46" s="452"/>
      <c r="F46" s="884"/>
      <c r="G46" s="884"/>
      <c r="H46" s="884"/>
      <c r="I46" s="884"/>
      <c r="J46" s="884"/>
      <c r="K46" s="884"/>
      <c r="L46" s="884"/>
      <c r="M46" s="884"/>
      <c r="N46" s="884"/>
      <c r="O46" s="884"/>
      <c r="P46" s="884"/>
      <c r="Q46" s="884"/>
      <c r="R46" s="884"/>
      <c r="S46" s="3"/>
      <c r="T46" s="3"/>
      <c r="U46" s="3"/>
      <c r="V46" s="3"/>
      <c r="W46" s="3"/>
      <c r="X46" s="3"/>
      <c r="Y46" s="3"/>
      <c r="Z46" s="3"/>
      <c r="AA46" s="3"/>
      <c r="AB46" s="3"/>
      <c r="AC46" s="3"/>
      <c r="AD46" s="3"/>
    </row>
    <row r="47" spans="2:30">
      <c r="D47" s="452"/>
      <c r="E47" s="452"/>
      <c r="F47" s="884"/>
      <c r="G47" s="884"/>
      <c r="H47" s="884"/>
      <c r="I47" s="884"/>
      <c r="J47" s="884"/>
      <c r="K47" s="884"/>
      <c r="L47" s="884"/>
      <c r="M47" s="884"/>
      <c r="N47" s="884"/>
      <c r="O47" s="884"/>
      <c r="P47" s="884"/>
      <c r="Q47" s="884"/>
      <c r="R47" s="884"/>
      <c r="S47" s="3"/>
      <c r="T47" s="3"/>
      <c r="U47" s="3"/>
      <c r="V47" s="3"/>
      <c r="W47" s="3"/>
      <c r="X47" s="3"/>
      <c r="Y47" s="3"/>
      <c r="Z47" s="3"/>
      <c r="AA47" s="3"/>
      <c r="AB47" s="3"/>
      <c r="AC47" s="3"/>
      <c r="AD47" s="3"/>
    </row>
    <row r="48" spans="2:30">
      <c r="D48" s="452"/>
      <c r="E48" s="452"/>
      <c r="F48" s="884"/>
      <c r="G48" s="884"/>
      <c r="H48" s="884"/>
      <c r="I48" s="884"/>
      <c r="J48" s="884"/>
      <c r="K48" s="884"/>
      <c r="L48" s="884"/>
      <c r="M48" s="884"/>
      <c r="N48" s="884"/>
      <c r="O48" s="884"/>
      <c r="P48" s="884"/>
      <c r="Q48" s="884"/>
      <c r="R48" s="884"/>
      <c r="S48" s="3"/>
      <c r="T48" s="3"/>
      <c r="U48" s="3"/>
      <c r="V48" s="3"/>
      <c r="W48" s="3"/>
      <c r="X48" s="3"/>
      <c r="Y48" s="3"/>
      <c r="Z48" s="3"/>
      <c r="AA48" s="3"/>
      <c r="AB48" s="3"/>
      <c r="AC48" s="3"/>
      <c r="AD48" s="3"/>
    </row>
    <row r="49" spans="4:30">
      <c r="D49" s="452"/>
      <c r="E49" s="452"/>
      <c r="F49" s="884"/>
      <c r="G49" s="884"/>
      <c r="H49" s="884"/>
      <c r="I49" s="1"/>
      <c r="J49" s="884"/>
      <c r="K49" s="884"/>
      <c r="L49" s="884"/>
      <c r="M49" s="884"/>
      <c r="N49" s="884"/>
      <c r="O49" s="884"/>
      <c r="P49" s="884"/>
      <c r="Q49" s="884"/>
      <c r="R49" s="884"/>
      <c r="S49" s="3"/>
      <c r="T49" s="3"/>
      <c r="U49" s="3"/>
      <c r="V49" s="3"/>
      <c r="W49" s="3"/>
      <c r="X49" s="3"/>
      <c r="Y49" s="3"/>
      <c r="Z49" s="3"/>
      <c r="AA49" s="3"/>
      <c r="AB49" s="3"/>
      <c r="AC49" s="3"/>
      <c r="AD49" s="3"/>
    </row>
    <row r="50" spans="4:30">
      <c r="D50" s="452"/>
      <c r="E50" s="452"/>
      <c r="F50" s="884"/>
      <c r="G50" s="884"/>
      <c r="H50" s="884"/>
      <c r="I50" s="1"/>
      <c r="J50" s="884"/>
      <c r="K50" s="884"/>
      <c r="L50" s="884"/>
      <c r="M50" s="884"/>
      <c r="N50" s="884"/>
      <c r="O50" s="884"/>
      <c r="P50" s="884"/>
      <c r="Q50" s="884"/>
      <c r="R50" s="884"/>
      <c r="S50" s="3"/>
      <c r="T50" s="3"/>
      <c r="U50" s="3"/>
      <c r="V50" s="3"/>
      <c r="W50" s="3"/>
      <c r="X50" s="3"/>
      <c r="Y50" s="3"/>
      <c r="Z50" s="3"/>
      <c r="AA50" s="3"/>
      <c r="AB50" s="3"/>
      <c r="AC50" s="3"/>
      <c r="AD50" s="3"/>
    </row>
    <row r="51" spans="4:30">
      <c r="D51" s="452"/>
      <c r="E51" s="452"/>
      <c r="F51" s="884"/>
      <c r="G51" s="884"/>
      <c r="H51" s="884"/>
      <c r="I51" s="1"/>
      <c r="J51" s="884"/>
      <c r="K51" s="884"/>
      <c r="L51" s="884"/>
      <c r="M51" s="884"/>
      <c r="N51" s="884"/>
      <c r="O51" s="884"/>
      <c r="P51" s="1"/>
      <c r="Q51" s="884"/>
      <c r="R51" s="884"/>
      <c r="S51" s="3"/>
      <c r="T51" s="3"/>
      <c r="U51" s="3"/>
      <c r="V51" s="3"/>
      <c r="W51" s="3"/>
      <c r="X51" s="3"/>
      <c r="Y51" s="3"/>
      <c r="Z51" s="3"/>
      <c r="AA51" s="3"/>
      <c r="AB51" s="3"/>
      <c r="AC51" s="3"/>
      <c r="AD51" s="3"/>
    </row>
    <row r="52" spans="4:30">
      <c r="D52" s="452"/>
      <c r="E52" s="452"/>
      <c r="F52" s="884"/>
      <c r="G52" s="884"/>
      <c r="H52" s="884"/>
      <c r="I52" s="1"/>
      <c r="J52" s="1"/>
      <c r="K52" s="884"/>
      <c r="L52" s="884"/>
      <c r="M52" s="884"/>
      <c r="N52" s="884"/>
      <c r="O52" s="884"/>
      <c r="P52" s="1"/>
      <c r="Q52" s="884"/>
      <c r="R52" s="884"/>
      <c r="S52" s="3"/>
      <c r="T52" s="3"/>
      <c r="U52" s="3"/>
      <c r="V52" s="3"/>
      <c r="W52" s="3"/>
      <c r="X52" s="3"/>
      <c r="Y52" s="3"/>
      <c r="Z52" s="3"/>
      <c r="AA52" s="3"/>
      <c r="AB52" s="3"/>
      <c r="AC52" s="3"/>
      <c r="AD52" s="3"/>
    </row>
    <row r="53" spans="4:30">
      <c r="F53" s="1"/>
      <c r="G53" s="1"/>
      <c r="H53" s="1"/>
      <c r="I53" s="1"/>
      <c r="J53" s="1"/>
      <c r="K53" s="1"/>
      <c r="L53" s="1"/>
      <c r="M53" s="1"/>
      <c r="N53" s="1"/>
      <c r="O53" s="1"/>
      <c r="P53" s="1"/>
      <c r="Q53" s="1"/>
      <c r="R53" s="1"/>
      <c r="S53" s="3"/>
      <c r="T53" s="3"/>
      <c r="U53" s="3"/>
      <c r="V53" s="3"/>
      <c r="W53" s="3"/>
      <c r="X53" s="3"/>
      <c r="Y53" s="3"/>
      <c r="Z53" s="3"/>
      <c r="AA53" s="3"/>
      <c r="AB53" s="3"/>
      <c r="AC53" s="3"/>
      <c r="AD53" s="3"/>
    </row>
    <row r="54" spans="4:30">
      <c r="F54" s="1"/>
      <c r="G54" s="1"/>
      <c r="H54" s="1"/>
      <c r="I54" s="1"/>
      <c r="J54" s="1"/>
      <c r="K54" s="1"/>
      <c r="L54" s="1"/>
      <c r="M54" s="1"/>
      <c r="N54" s="1"/>
      <c r="O54" s="1"/>
      <c r="P54" s="1"/>
      <c r="Q54" s="1"/>
      <c r="R54" s="1"/>
      <c r="S54" s="3"/>
      <c r="T54" s="3"/>
      <c r="U54" s="3"/>
      <c r="V54" s="3"/>
      <c r="W54" s="3"/>
      <c r="X54" s="3"/>
      <c r="Y54" s="3"/>
      <c r="Z54" s="3"/>
      <c r="AA54" s="3"/>
      <c r="AB54" s="3"/>
      <c r="AC54" s="3"/>
      <c r="AD54" s="3"/>
    </row>
    <row r="55" spans="4:30">
      <c r="F55" s="1"/>
      <c r="G55" s="1"/>
      <c r="H55" s="1"/>
      <c r="I55" s="1"/>
      <c r="J55" s="1"/>
      <c r="K55" s="1"/>
      <c r="L55" s="1"/>
      <c r="M55" s="1"/>
      <c r="N55" s="1"/>
      <c r="O55" s="1"/>
      <c r="P55" s="1"/>
      <c r="Q55" s="1"/>
      <c r="R55" s="1"/>
      <c r="S55" s="3"/>
      <c r="T55" s="3"/>
      <c r="U55" s="3"/>
      <c r="V55" s="3"/>
      <c r="W55" s="3"/>
      <c r="X55" s="3"/>
      <c r="Y55" s="3"/>
      <c r="Z55" s="3"/>
      <c r="AA55" s="3"/>
      <c r="AB55" s="3"/>
      <c r="AC55" s="3"/>
      <c r="AD55" s="3"/>
    </row>
    <row r="56" spans="4:30">
      <c r="F56" s="1"/>
      <c r="G56" s="1"/>
      <c r="H56" s="1"/>
      <c r="I56" s="1"/>
      <c r="J56" s="1"/>
      <c r="K56" s="1"/>
      <c r="L56" s="1"/>
      <c r="M56" s="1"/>
      <c r="N56" s="1"/>
      <c r="O56" s="1"/>
      <c r="P56" s="1"/>
      <c r="Q56" s="1"/>
      <c r="R56" s="1"/>
      <c r="S56" s="3"/>
      <c r="T56" s="3"/>
      <c r="U56" s="3"/>
      <c r="V56" s="3"/>
      <c r="W56" s="3"/>
      <c r="X56" s="3"/>
      <c r="Y56" s="3"/>
      <c r="Z56" s="3"/>
      <c r="AA56" s="3"/>
      <c r="AB56" s="3"/>
      <c r="AC56" s="3"/>
      <c r="AD56" s="3"/>
    </row>
    <row r="57" spans="4:30">
      <c r="F57" s="1"/>
      <c r="G57" s="1"/>
      <c r="H57" s="1"/>
      <c r="I57" s="1"/>
      <c r="J57" s="1"/>
      <c r="K57" s="1"/>
      <c r="L57" s="1"/>
      <c r="M57" s="1"/>
      <c r="N57" s="1"/>
      <c r="O57" s="1"/>
      <c r="P57" s="1"/>
      <c r="Q57" s="1"/>
      <c r="R57" s="1"/>
      <c r="S57" s="3"/>
      <c r="T57" s="3"/>
      <c r="U57" s="3"/>
      <c r="V57" s="3"/>
      <c r="W57" s="3"/>
      <c r="X57" s="3"/>
      <c r="Y57" s="3"/>
      <c r="Z57" s="3"/>
      <c r="AA57" s="3"/>
      <c r="AB57" s="3"/>
      <c r="AC57" s="3"/>
      <c r="AD57" s="3"/>
    </row>
    <row r="58" spans="4:30">
      <c r="F58" s="1"/>
      <c r="G58" s="1"/>
      <c r="H58" s="1"/>
      <c r="I58" s="1"/>
      <c r="J58" s="1"/>
      <c r="K58" s="1"/>
      <c r="L58" s="1"/>
      <c r="M58" s="1"/>
      <c r="N58" s="1"/>
      <c r="O58" s="1"/>
      <c r="P58" s="1"/>
      <c r="Q58" s="1"/>
      <c r="R58" s="1"/>
      <c r="S58" s="3"/>
      <c r="T58" s="3"/>
      <c r="U58" s="3"/>
      <c r="V58" s="3"/>
      <c r="W58" s="3"/>
      <c r="X58" s="3"/>
      <c r="Y58" s="3"/>
      <c r="Z58" s="3"/>
      <c r="AA58" s="3"/>
      <c r="AB58" s="3"/>
      <c r="AC58" s="3"/>
      <c r="AD58" s="3"/>
    </row>
    <row r="59" spans="4:30">
      <c r="F59" s="1"/>
      <c r="G59" s="1"/>
      <c r="H59" s="1"/>
      <c r="I59" s="1"/>
      <c r="J59" s="1"/>
      <c r="K59" s="1"/>
      <c r="L59" s="1"/>
      <c r="M59" s="1"/>
      <c r="N59" s="1"/>
      <c r="O59" s="1"/>
      <c r="P59" s="1"/>
      <c r="Q59" s="1"/>
      <c r="R59" s="1"/>
      <c r="S59" s="3"/>
      <c r="T59" s="3"/>
      <c r="U59" s="3"/>
      <c r="V59" s="3"/>
      <c r="W59" s="3"/>
      <c r="X59" s="3"/>
      <c r="Y59" s="3"/>
      <c r="Z59" s="3"/>
      <c r="AA59" s="3"/>
      <c r="AB59" s="3"/>
      <c r="AC59" s="3"/>
      <c r="AD59" s="3"/>
    </row>
    <row r="60" spans="4:30">
      <c r="F60" s="1"/>
      <c r="G60" s="1"/>
      <c r="H60" s="1"/>
      <c r="I60" s="1"/>
      <c r="J60" s="1"/>
      <c r="K60" s="1"/>
      <c r="L60" s="1"/>
      <c r="M60" s="1"/>
      <c r="N60" s="1"/>
      <c r="O60" s="1"/>
      <c r="P60" s="1"/>
      <c r="Q60" s="1"/>
      <c r="R60" s="1"/>
      <c r="S60" s="3"/>
      <c r="T60" s="3"/>
      <c r="U60" s="3"/>
      <c r="V60" s="3"/>
      <c r="W60" s="3"/>
      <c r="X60" s="3"/>
      <c r="Y60" s="3"/>
      <c r="Z60" s="3"/>
      <c r="AA60" s="3"/>
      <c r="AB60" s="3"/>
      <c r="AC60" s="3"/>
      <c r="AD60" s="3"/>
    </row>
    <row r="61" spans="4:30">
      <c r="F61" s="1"/>
      <c r="G61" s="1"/>
      <c r="H61" s="1"/>
      <c r="I61" s="1"/>
      <c r="J61" s="1"/>
      <c r="K61" s="1"/>
      <c r="L61" s="1"/>
      <c r="M61" s="1"/>
      <c r="N61" s="1"/>
      <c r="O61" s="1"/>
      <c r="P61" s="1"/>
      <c r="Q61" s="1"/>
      <c r="R61" s="1"/>
      <c r="S61" s="3"/>
      <c r="T61" s="3"/>
      <c r="U61" s="3"/>
      <c r="V61" s="3"/>
      <c r="W61" s="3"/>
      <c r="X61" s="3"/>
      <c r="Y61" s="3"/>
      <c r="Z61" s="3"/>
      <c r="AA61" s="3"/>
      <c r="AB61" s="3"/>
      <c r="AC61" s="3"/>
      <c r="AD61" s="3"/>
    </row>
    <row r="62" spans="4:30">
      <c r="F62" s="1"/>
      <c r="G62" s="1"/>
      <c r="H62" s="1"/>
      <c r="I62" s="1"/>
      <c r="J62" s="1"/>
      <c r="K62" s="1"/>
      <c r="L62" s="1"/>
      <c r="M62" s="1"/>
      <c r="N62" s="1"/>
      <c r="O62" s="1"/>
      <c r="P62" s="1"/>
      <c r="Q62" s="1"/>
      <c r="R62" s="1"/>
      <c r="S62" s="3"/>
      <c r="T62" s="3"/>
      <c r="U62" s="3"/>
      <c r="V62" s="3"/>
      <c r="W62" s="3"/>
      <c r="X62" s="3"/>
      <c r="Y62" s="3"/>
      <c r="Z62" s="3"/>
      <c r="AA62" s="3"/>
      <c r="AB62" s="3"/>
      <c r="AC62" s="3"/>
      <c r="AD62" s="3"/>
    </row>
    <row r="63" spans="4:30">
      <c r="F63" s="1"/>
      <c r="G63" s="1"/>
      <c r="H63" s="1"/>
      <c r="I63" s="1"/>
      <c r="J63" s="1"/>
      <c r="K63" s="1"/>
      <c r="L63" s="1"/>
      <c r="M63" s="1"/>
      <c r="N63" s="1"/>
      <c r="O63" s="1"/>
      <c r="P63" s="1"/>
      <c r="Q63" s="1"/>
      <c r="R63" s="1"/>
      <c r="S63" s="3"/>
      <c r="T63" s="3"/>
      <c r="U63" s="3"/>
      <c r="V63" s="3"/>
      <c r="W63" s="3"/>
      <c r="X63" s="3"/>
      <c r="Y63" s="3"/>
      <c r="Z63" s="3"/>
      <c r="AA63" s="3"/>
      <c r="AB63" s="3"/>
      <c r="AC63" s="3"/>
      <c r="AD63" s="3"/>
    </row>
    <row r="64" spans="4:30">
      <c r="F64" s="1"/>
      <c r="G64" s="1"/>
      <c r="H64" s="1"/>
      <c r="I64" s="1"/>
      <c r="J64" s="1"/>
      <c r="K64" s="1"/>
      <c r="L64" s="1"/>
      <c r="M64" s="1"/>
      <c r="N64" s="1"/>
      <c r="O64" s="1"/>
      <c r="P64" s="1"/>
      <c r="Q64" s="1"/>
      <c r="R64" s="1"/>
      <c r="S64" s="3"/>
      <c r="T64" s="3"/>
      <c r="U64" s="3"/>
      <c r="V64" s="3"/>
      <c r="W64" s="3"/>
      <c r="X64" s="3"/>
      <c r="Y64" s="3"/>
      <c r="Z64" s="3"/>
      <c r="AA64" s="3"/>
      <c r="AB64" s="3"/>
      <c r="AC64" s="3"/>
      <c r="AD64" s="3"/>
    </row>
    <row r="65" spans="6:30">
      <c r="F65" s="1"/>
      <c r="G65" s="1"/>
      <c r="H65" s="1"/>
      <c r="I65" s="1"/>
      <c r="J65" s="1"/>
      <c r="K65" s="1"/>
      <c r="L65" s="1"/>
      <c r="M65" s="1"/>
      <c r="N65" s="1"/>
      <c r="O65" s="1"/>
      <c r="P65" s="1"/>
      <c r="Q65" s="1"/>
      <c r="R65" s="1"/>
      <c r="S65" s="3"/>
      <c r="T65" s="3"/>
      <c r="U65" s="3"/>
      <c r="V65" s="3"/>
      <c r="W65" s="3"/>
      <c r="X65" s="3"/>
      <c r="Y65" s="3"/>
      <c r="Z65" s="3"/>
      <c r="AA65" s="3"/>
      <c r="AB65" s="3"/>
      <c r="AC65" s="3"/>
      <c r="AD65" s="3"/>
    </row>
    <row r="66" spans="6:30">
      <c r="F66" s="1"/>
      <c r="G66" s="1"/>
      <c r="H66" s="1"/>
      <c r="I66" s="1"/>
      <c r="J66" s="1"/>
      <c r="K66" s="1"/>
      <c r="L66" s="1"/>
      <c r="M66" s="1"/>
      <c r="N66" s="1"/>
      <c r="O66" s="1"/>
      <c r="P66" s="1"/>
      <c r="Q66" s="1"/>
      <c r="R66" s="1"/>
      <c r="S66" s="3"/>
      <c r="T66" s="3"/>
      <c r="U66" s="3"/>
      <c r="V66" s="3"/>
      <c r="W66" s="3"/>
      <c r="X66" s="3"/>
      <c r="Y66" s="3"/>
      <c r="Z66" s="3"/>
      <c r="AA66" s="3"/>
      <c r="AB66" s="3"/>
      <c r="AC66" s="3"/>
      <c r="AD66" s="3"/>
    </row>
    <row r="67" spans="6:30">
      <c r="F67" s="1"/>
      <c r="G67" s="1"/>
      <c r="H67" s="1"/>
      <c r="I67" s="1"/>
      <c r="J67" s="1"/>
      <c r="K67" s="1"/>
      <c r="L67" s="1"/>
      <c r="M67" s="1"/>
      <c r="N67" s="1"/>
      <c r="O67" s="1"/>
      <c r="P67" s="1"/>
      <c r="Q67" s="1"/>
      <c r="R67" s="1"/>
      <c r="S67" s="3"/>
      <c r="T67" s="3"/>
      <c r="U67" s="3"/>
      <c r="V67" s="3"/>
      <c r="W67" s="3"/>
      <c r="X67" s="3"/>
      <c r="Y67" s="3"/>
      <c r="Z67" s="3"/>
      <c r="AA67" s="3"/>
      <c r="AB67" s="3"/>
      <c r="AC67" s="3"/>
      <c r="AD67" s="3"/>
    </row>
    <row r="68" spans="6:30">
      <c r="F68" s="1"/>
      <c r="G68" s="1"/>
      <c r="H68" s="1"/>
      <c r="I68" s="1"/>
      <c r="J68" s="1"/>
      <c r="K68" s="1"/>
      <c r="L68" s="1"/>
      <c r="M68" s="1"/>
      <c r="N68" s="1"/>
      <c r="O68" s="1"/>
      <c r="P68" s="1"/>
      <c r="Q68" s="1"/>
      <c r="R68" s="1"/>
      <c r="S68" s="3"/>
      <c r="T68" s="3"/>
      <c r="U68" s="3"/>
      <c r="V68" s="3"/>
      <c r="W68" s="3"/>
      <c r="X68" s="3"/>
      <c r="Y68" s="3"/>
      <c r="Z68" s="3"/>
      <c r="AA68" s="3"/>
      <c r="AB68" s="3"/>
      <c r="AC68" s="3"/>
      <c r="AD68" s="3"/>
    </row>
    <row r="69" spans="6:30">
      <c r="F69" s="1"/>
      <c r="G69" s="1"/>
      <c r="H69" s="1"/>
      <c r="I69" s="1"/>
      <c r="J69" s="1"/>
      <c r="K69" s="1"/>
      <c r="L69" s="1"/>
      <c r="M69" s="1"/>
      <c r="N69" s="1"/>
      <c r="O69" s="1"/>
      <c r="P69" s="1"/>
      <c r="Q69" s="1"/>
      <c r="R69" s="1"/>
      <c r="S69" s="3"/>
      <c r="T69" s="3"/>
      <c r="U69" s="3"/>
      <c r="V69" s="3"/>
      <c r="W69" s="3"/>
      <c r="X69" s="3"/>
      <c r="Y69" s="3"/>
      <c r="Z69" s="3"/>
      <c r="AA69" s="3"/>
      <c r="AB69" s="3"/>
      <c r="AC69" s="3"/>
      <c r="AD69" s="3"/>
    </row>
    <row r="70" spans="6:30">
      <c r="F70" s="1"/>
      <c r="G70" s="1"/>
      <c r="H70" s="1"/>
      <c r="I70" s="1"/>
      <c r="J70" s="1"/>
      <c r="K70" s="1"/>
      <c r="L70" s="1"/>
      <c r="M70" s="1"/>
      <c r="N70" s="1"/>
      <c r="O70" s="1"/>
      <c r="P70" s="1"/>
      <c r="Q70" s="1"/>
      <c r="R70" s="1"/>
      <c r="S70" s="3"/>
      <c r="T70" s="3"/>
      <c r="U70" s="3"/>
      <c r="V70" s="3"/>
      <c r="W70" s="3"/>
      <c r="X70" s="3"/>
      <c r="Y70" s="3"/>
      <c r="Z70" s="3"/>
      <c r="AA70" s="3"/>
      <c r="AB70" s="3"/>
      <c r="AC70" s="3"/>
      <c r="AD70" s="3"/>
    </row>
    <row r="71" spans="6:30">
      <c r="F71" s="1"/>
      <c r="G71" s="1"/>
      <c r="H71" s="1"/>
      <c r="I71" s="1"/>
      <c r="J71" s="1"/>
      <c r="K71" s="1"/>
      <c r="L71" s="1"/>
      <c r="M71" s="1"/>
      <c r="N71" s="1"/>
      <c r="O71" s="1"/>
      <c r="P71" s="1"/>
      <c r="Q71" s="1"/>
      <c r="R71" s="1"/>
      <c r="S71" s="3"/>
      <c r="T71" s="3"/>
      <c r="U71" s="3"/>
      <c r="V71" s="3"/>
      <c r="W71" s="3"/>
      <c r="X71" s="3"/>
      <c r="Y71" s="3"/>
      <c r="Z71" s="3"/>
      <c r="AA71" s="3"/>
      <c r="AB71" s="3"/>
      <c r="AC71" s="3"/>
      <c r="AD71" s="3"/>
    </row>
    <row r="72" spans="6:30">
      <c r="F72" s="1"/>
      <c r="G72" s="1"/>
      <c r="H72" s="1"/>
      <c r="I72" s="1"/>
      <c r="J72" s="1"/>
      <c r="K72" s="1"/>
      <c r="L72" s="1"/>
      <c r="M72" s="1"/>
      <c r="N72" s="1"/>
      <c r="O72" s="1"/>
      <c r="P72" s="1"/>
      <c r="Q72" s="1"/>
      <c r="R72" s="1"/>
      <c r="S72" s="3"/>
      <c r="T72" s="3"/>
      <c r="U72" s="3"/>
      <c r="V72" s="3"/>
      <c r="W72" s="3"/>
      <c r="X72" s="3"/>
      <c r="Y72" s="3"/>
      <c r="Z72" s="3"/>
      <c r="AA72" s="3"/>
      <c r="AB72" s="3"/>
      <c r="AC72" s="3"/>
      <c r="AD72" s="3"/>
    </row>
    <row r="73" spans="6:30">
      <c r="F73" s="1"/>
      <c r="G73" s="1"/>
      <c r="H73" s="1"/>
      <c r="J73" s="1"/>
      <c r="K73" s="1"/>
      <c r="L73" s="1"/>
      <c r="M73" s="1"/>
      <c r="N73" s="1"/>
      <c r="O73" s="1"/>
      <c r="P73" s="1"/>
      <c r="Q73" s="1"/>
      <c r="R73" s="1"/>
      <c r="S73" s="3"/>
      <c r="T73" s="3"/>
      <c r="U73" s="3"/>
      <c r="V73" s="3"/>
      <c r="W73" s="3"/>
      <c r="X73" s="3"/>
      <c r="Y73" s="3"/>
      <c r="Z73" s="3"/>
      <c r="AA73" s="3"/>
      <c r="AB73" s="3"/>
      <c r="AC73" s="3"/>
      <c r="AD73" s="3"/>
    </row>
    <row r="74" spans="6:30">
      <c r="F74" s="1"/>
      <c r="G74" s="1"/>
      <c r="H74" s="1"/>
      <c r="J74" s="1"/>
      <c r="K74" s="1"/>
      <c r="L74" s="1"/>
      <c r="M74" s="1"/>
      <c r="N74" s="1"/>
      <c r="O74" s="1"/>
      <c r="P74" s="1"/>
      <c r="Q74" s="1"/>
      <c r="R74" s="1"/>
      <c r="S74" s="3"/>
      <c r="T74" s="3"/>
      <c r="U74" s="3"/>
      <c r="V74" s="3"/>
      <c r="W74" s="3"/>
      <c r="X74" s="3"/>
      <c r="Y74" s="3"/>
      <c r="Z74" s="3"/>
      <c r="AA74" s="3"/>
      <c r="AB74" s="3"/>
      <c r="AC74" s="3"/>
      <c r="AD74" s="3"/>
    </row>
    <row r="75" spans="6:30">
      <c r="F75" s="1"/>
      <c r="G75" s="1"/>
      <c r="H75" s="1"/>
      <c r="J75" s="1"/>
      <c r="K75" s="1"/>
      <c r="L75" s="1"/>
      <c r="M75" s="1"/>
      <c r="N75" s="1"/>
      <c r="O75" s="1"/>
      <c r="Q75" s="1"/>
      <c r="R75" s="1"/>
      <c r="S75" s="3"/>
      <c r="T75" s="3"/>
      <c r="U75" s="3"/>
      <c r="V75" s="3"/>
      <c r="W75" s="3"/>
      <c r="X75" s="3"/>
      <c r="Y75" s="3"/>
      <c r="Z75" s="3"/>
      <c r="AA75" s="3"/>
      <c r="AB75" s="3"/>
      <c r="AC75" s="3"/>
      <c r="AD75" s="3"/>
    </row>
    <row r="76" spans="6:30">
      <c r="F76" s="1"/>
      <c r="G76" s="1"/>
      <c r="H76" s="1"/>
      <c r="K76" s="1"/>
      <c r="L76" s="1"/>
      <c r="M76" s="1"/>
      <c r="N76" s="1"/>
      <c r="O76" s="1"/>
      <c r="Q76" s="1"/>
      <c r="R76" s="1"/>
      <c r="S76" s="3"/>
      <c r="T76" s="3"/>
      <c r="U76" s="3"/>
      <c r="V76" s="3"/>
      <c r="W76" s="3"/>
      <c r="X76" s="3"/>
      <c r="Y76" s="3"/>
      <c r="Z76" s="3"/>
      <c r="AA76" s="3"/>
      <c r="AB76" s="3"/>
      <c r="AC76" s="3"/>
      <c r="AD76" s="3"/>
    </row>
    <row r="77" spans="6:30">
      <c r="S77" s="3"/>
      <c r="T77" s="3"/>
      <c r="U77" s="3"/>
      <c r="V77" s="3"/>
      <c r="W77" s="3"/>
      <c r="X77" s="3"/>
      <c r="Y77" s="3"/>
      <c r="Z77" s="3"/>
      <c r="AA77" s="3"/>
      <c r="AB77" s="3"/>
      <c r="AC77" s="3"/>
      <c r="AD77" s="3"/>
    </row>
    <row r="78" spans="6:30">
      <c r="S78" s="3"/>
      <c r="T78" s="3"/>
      <c r="U78" s="3"/>
      <c r="V78" s="3"/>
      <c r="W78" s="3"/>
      <c r="X78" s="3"/>
      <c r="Y78" s="3"/>
      <c r="Z78" s="3"/>
      <c r="AA78" s="3"/>
      <c r="AB78" s="3"/>
      <c r="AC78" s="3"/>
      <c r="AD78" s="3"/>
    </row>
    <row r="79" spans="6:30">
      <c r="S79" s="3"/>
      <c r="T79" s="3"/>
      <c r="U79" s="3"/>
      <c r="V79" s="3"/>
      <c r="W79" s="3"/>
      <c r="X79" s="3"/>
      <c r="Y79" s="3"/>
      <c r="Z79" s="3"/>
      <c r="AA79" s="3"/>
      <c r="AB79" s="3"/>
      <c r="AC79" s="3"/>
      <c r="AD79" s="3"/>
    </row>
    <row r="80" spans="6:30">
      <c r="S80" s="3"/>
      <c r="T80" s="3"/>
      <c r="U80" s="3"/>
      <c r="V80" s="3"/>
      <c r="W80" s="3"/>
      <c r="X80" s="3"/>
      <c r="Y80" s="3"/>
      <c r="Z80" s="3"/>
      <c r="AA80" s="3"/>
      <c r="AB80" s="3"/>
      <c r="AC80" s="3"/>
      <c r="AD80" s="3"/>
    </row>
    <row r="81" spans="19:30">
      <c r="S81" s="3"/>
      <c r="T81" s="3"/>
      <c r="U81" s="3"/>
      <c r="V81" s="3"/>
      <c r="W81" s="3"/>
      <c r="X81" s="3"/>
      <c r="Y81" s="3"/>
      <c r="Z81" s="3"/>
      <c r="AA81" s="3"/>
      <c r="AB81" s="3"/>
      <c r="AC81" s="3"/>
      <c r="AD81" s="3"/>
    </row>
    <row r="82" spans="19:30">
      <c r="S82" s="3"/>
      <c r="T82" s="3"/>
      <c r="U82" s="3"/>
      <c r="V82" s="3"/>
      <c r="W82" s="3"/>
      <c r="X82" s="3"/>
      <c r="Y82" s="3"/>
      <c r="Z82" s="3"/>
      <c r="AA82" s="3"/>
      <c r="AB82" s="3"/>
      <c r="AC82" s="3"/>
      <c r="AD82" s="3"/>
    </row>
    <row r="83" spans="19:30">
      <c r="S83" s="3"/>
      <c r="T83" s="3"/>
      <c r="U83" s="3"/>
      <c r="V83" s="3"/>
      <c r="W83" s="3"/>
      <c r="X83" s="3"/>
      <c r="Y83" s="3"/>
      <c r="Z83" s="3"/>
      <c r="AA83" s="3"/>
      <c r="AB83" s="3"/>
      <c r="AC83" s="3"/>
      <c r="AD83" s="3"/>
    </row>
    <row r="84" spans="19:30">
      <c r="S84" s="3"/>
      <c r="T84" s="3"/>
      <c r="U84" s="3"/>
      <c r="V84" s="3"/>
      <c r="W84" s="3"/>
      <c r="X84" s="3"/>
      <c r="Y84" s="3"/>
      <c r="Z84" s="3"/>
      <c r="AA84" s="3"/>
      <c r="AB84" s="3"/>
      <c r="AC84" s="3"/>
      <c r="AD84" s="3"/>
    </row>
    <row r="85" spans="19:30">
      <c r="S85" s="3"/>
      <c r="T85" s="3"/>
      <c r="U85" s="3"/>
      <c r="V85" s="3"/>
      <c r="W85" s="3"/>
      <c r="X85" s="3"/>
      <c r="Y85" s="3"/>
      <c r="Z85" s="3"/>
      <c r="AA85" s="3"/>
      <c r="AB85" s="3"/>
      <c r="AC85" s="3"/>
      <c r="AD85" s="3"/>
    </row>
    <row r="86" spans="19:30">
      <c r="S86" s="3"/>
      <c r="T86" s="3"/>
      <c r="U86" s="3"/>
      <c r="V86" s="3"/>
      <c r="W86" s="3"/>
      <c r="X86" s="3"/>
      <c r="Y86" s="3"/>
      <c r="Z86" s="3"/>
      <c r="AA86" s="3"/>
      <c r="AB86" s="3"/>
      <c r="AC86" s="3"/>
      <c r="AD86" s="3"/>
    </row>
    <row r="87" spans="19:30">
      <c r="S87" s="3"/>
      <c r="T87" s="3"/>
      <c r="U87" s="3"/>
      <c r="V87" s="3"/>
      <c r="W87" s="3"/>
      <c r="X87" s="3"/>
      <c r="Y87" s="3"/>
      <c r="Z87" s="3"/>
      <c r="AA87" s="3"/>
      <c r="AB87" s="3"/>
      <c r="AC87" s="3"/>
      <c r="AD87" s="3"/>
    </row>
    <row r="88" spans="19:30">
      <c r="S88" s="3"/>
      <c r="T88" s="3"/>
      <c r="U88" s="3"/>
      <c r="V88" s="3"/>
      <c r="W88" s="3"/>
      <c r="X88" s="3"/>
      <c r="Y88" s="3"/>
      <c r="Z88" s="3"/>
      <c r="AA88" s="3"/>
      <c r="AB88" s="3"/>
      <c r="AC88" s="3"/>
      <c r="AD88" s="3"/>
    </row>
    <row r="89" spans="19:30">
      <c r="S89" s="3"/>
      <c r="T89" s="3"/>
      <c r="U89" s="3"/>
      <c r="V89" s="3"/>
      <c r="W89" s="3"/>
      <c r="X89" s="3"/>
      <c r="Y89" s="3"/>
      <c r="Z89" s="3"/>
      <c r="AA89" s="3"/>
      <c r="AB89" s="3"/>
      <c r="AC89" s="3"/>
      <c r="AD89" s="3"/>
    </row>
    <row r="90" spans="19:30">
      <c r="S90" s="3"/>
      <c r="T90" s="3"/>
      <c r="U90" s="3"/>
      <c r="V90" s="3"/>
      <c r="W90" s="3"/>
      <c r="X90" s="3"/>
      <c r="Y90" s="3"/>
      <c r="Z90" s="3"/>
      <c r="AA90" s="3"/>
      <c r="AB90" s="3"/>
      <c r="AC90" s="3"/>
      <c r="AD90" s="3"/>
    </row>
    <row r="91" spans="19:30">
      <c r="S91" s="3"/>
      <c r="T91" s="3"/>
      <c r="U91" s="3"/>
      <c r="V91" s="3"/>
      <c r="W91" s="3"/>
      <c r="X91" s="3"/>
      <c r="Y91" s="3"/>
      <c r="Z91" s="3"/>
      <c r="AA91" s="3"/>
      <c r="AB91" s="3"/>
      <c r="AC91" s="3"/>
      <c r="AD91" s="3"/>
    </row>
    <row r="92" spans="19:30">
      <c r="S92" s="3"/>
      <c r="T92" s="3"/>
      <c r="U92" s="3"/>
      <c r="V92" s="3"/>
      <c r="W92" s="3"/>
      <c r="X92" s="3"/>
      <c r="Y92" s="3"/>
      <c r="Z92" s="3"/>
      <c r="AA92" s="3"/>
      <c r="AB92" s="3"/>
      <c r="AC92" s="3"/>
      <c r="AD92" s="3"/>
    </row>
    <row r="93" spans="19:30">
      <c r="S93" s="3"/>
      <c r="T93" s="3"/>
      <c r="U93" s="3"/>
      <c r="V93" s="3"/>
      <c r="W93" s="3"/>
      <c r="X93" s="3"/>
      <c r="Y93" s="3"/>
      <c r="Z93" s="3"/>
      <c r="AA93" s="3"/>
      <c r="AB93" s="3"/>
      <c r="AC93" s="3"/>
      <c r="AD93" s="3"/>
    </row>
    <row r="94" spans="19:30">
      <c r="S94" s="3"/>
      <c r="T94" s="3"/>
      <c r="U94" s="3"/>
      <c r="V94" s="3"/>
      <c r="W94" s="3"/>
      <c r="X94" s="3"/>
      <c r="Y94" s="3"/>
      <c r="Z94" s="3"/>
      <c r="AA94" s="3"/>
      <c r="AB94" s="3"/>
      <c r="AC94" s="3"/>
      <c r="AD94" s="3"/>
    </row>
    <row r="95" spans="19:30">
      <c r="S95" s="3"/>
      <c r="T95" s="3"/>
      <c r="U95" s="3"/>
      <c r="V95" s="3"/>
      <c r="W95" s="3"/>
      <c r="X95" s="3"/>
      <c r="Y95" s="3"/>
      <c r="Z95" s="3"/>
      <c r="AA95" s="3"/>
      <c r="AB95" s="3"/>
      <c r="AC95" s="3"/>
      <c r="AD95" s="3"/>
    </row>
    <row r="96" spans="19:30">
      <c r="S96" s="3"/>
      <c r="T96" s="3"/>
      <c r="U96" s="3"/>
      <c r="V96" s="3"/>
      <c r="W96" s="3"/>
      <c r="X96" s="3"/>
      <c r="Y96" s="3"/>
      <c r="Z96" s="3"/>
      <c r="AA96" s="3"/>
      <c r="AB96" s="3"/>
      <c r="AC96" s="3"/>
      <c r="AD96" s="3"/>
    </row>
    <row r="97" spans="19:30">
      <c r="S97" s="3"/>
      <c r="T97" s="3"/>
      <c r="U97" s="3"/>
      <c r="V97" s="3"/>
      <c r="W97" s="3"/>
      <c r="X97" s="3"/>
      <c r="Y97" s="3"/>
      <c r="Z97" s="3"/>
      <c r="AA97" s="3"/>
      <c r="AB97" s="3"/>
      <c r="AC97" s="3"/>
      <c r="AD97" s="3"/>
    </row>
    <row r="98" spans="19:30">
      <c r="S98" s="3"/>
      <c r="T98" s="3"/>
      <c r="U98" s="3"/>
      <c r="V98" s="3"/>
      <c r="W98" s="3"/>
      <c r="X98" s="3"/>
      <c r="Y98" s="3"/>
      <c r="Z98" s="3"/>
      <c r="AA98" s="3"/>
      <c r="AB98" s="3"/>
      <c r="AC98" s="3"/>
      <c r="AD98" s="3"/>
    </row>
    <row r="99" spans="19:30">
      <c r="S99" s="3"/>
      <c r="T99" s="3"/>
      <c r="U99" s="3"/>
      <c r="V99" s="3"/>
      <c r="W99" s="3"/>
      <c r="X99" s="3"/>
      <c r="Y99" s="3"/>
      <c r="Z99" s="3"/>
      <c r="AA99" s="3"/>
      <c r="AB99" s="3"/>
      <c r="AC99" s="3"/>
      <c r="AD99" s="3"/>
    </row>
    <row r="100" spans="19:30">
      <c r="S100" s="3"/>
      <c r="T100" s="3"/>
      <c r="U100" s="3"/>
      <c r="V100" s="3"/>
      <c r="W100" s="3"/>
      <c r="X100" s="3"/>
      <c r="Y100" s="3"/>
      <c r="Z100" s="3"/>
      <c r="AA100" s="3"/>
      <c r="AB100" s="3"/>
      <c r="AC100" s="3"/>
      <c r="AD100" s="3"/>
    </row>
    <row r="101" spans="19:30">
      <c r="S101" s="3"/>
      <c r="T101" s="3"/>
      <c r="U101" s="3"/>
      <c r="V101" s="3"/>
      <c r="W101" s="3"/>
      <c r="X101" s="3"/>
      <c r="Y101" s="3"/>
      <c r="Z101" s="3"/>
      <c r="AA101" s="3"/>
      <c r="AB101" s="3"/>
      <c r="AC101" s="3"/>
      <c r="AD101" s="3"/>
    </row>
    <row r="102" spans="19:30">
      <c r="S102" s="3"/>
      <c r="T102" s="3"/>
      <c r="U102" s="3"/>
      <c r="V102" s="3"/>
      <c r="W102" s="3"/>
      <c r="X102" s="3"/>
      <c r="Y102" s="3"/>
      <c r="Z102" s="3"/>
      <c r="AA102" s="3"/>
      <c r="AB102" s="3"/>
      <c r="AC102" s="3"/>
      <c r="AD102" s="3"/>
    </row>
    <row r="103" spans="19:30">
      <c r="S103" s="3"/>
      <c r="T103" s="3"/>
      <c r="U103" s="3"/>
      <c r="V103" s="3"/>
      <c r="W103" s="3"/>
      <c r="X103" s="3"/>
      <c r="Y103" s="3"/>
      <c r="Z103" s="3"/>
      <c r="AA103" s="3"/>
      <c r="AB103" s="3"/>
      <c r="AC103" s="3"/>
      <c r="AD103" s="3"/>
    </row>
    <row r="104" spans="19:30">
      <c r="S104" s="3"/>
      <c r="T104" s="3"/>
      <c r="U104" s="3"/>
      <c r="V104" s="3"/>
      <c r="W104" s="3"/>
      <c r="X104" s="3"/>
      <c r="Y104" s="3"/>
      <c r="Z104" s="3"/>
      <c r="AA104" s="3"/>
      <c r="AB104" s="3"/>
      <c r="AC104" s="3"/>
      <c r="AD104" s="3"/>
    </row>
    <row r="105" spans="19:30">
      <c r="S105" s="3"/>
      <c r="T105" s="3"/>
      <c r="U105" s="3"/>
      <c r="V105" s="3"/>
      <c r="W105" s="3"/>
      <c r="X105" s="3"/>
      <c r="Y105" s="3"/>
      <c r="Z105" s="3"/>
      <c r="AA105" s="3"/>
      <c r="AB105" s="3"/>
      <c r="AC105" s="3"/>
      <c r="AD105" s="3"/>
    </row>
    <row r="106" spans="19:30">
      <c r="S106" s="3"/>
      <c r="T106" s="3"/>
      <c r="U106" s="3"/>
      <c r="V106" s="3"/>
      <c r="W106" s="3"/>
      <c r="X106" s="3"/>
      <c r="Y106" s="3"/>
      <c r="Z106" s="3"/>
      <c r="AA106" s="3"/>
      <c r="AB106" s="3"/>
      <c r="AC106" s="3"/>
      <c r="AD106" s="3"/>
    </row>
    <row r="107" spans="19:30">
      <c r="S107" s="3"/>
      <c r="T107" s="3"/>
      <c r="U107" s="3"/>
      <c r="V107" s="3"/>
      <c r="W107" s="3"/>
      <c r="X107" s="3"/>
      <c r="Y107" s="3"/>
      <c r="Z107" s="3"/>
      <c r="AA107" s="3"/>
      <c r="AB107" s="3"/>
      <c r="AC107" s="3"/>
      <c r="AD107" s="3"/>
    </row>
    <row r="108" spans="19:30">
      <c r="S108" s="3"/>
      <c r="T108" s="3"/>
      <c r="U108" s="3"/>
      <c r="V108" s="3"/>
      <c r="W108" s="3"/>
      <c r="X108" s="3"/>
      <c r="Y108" s="3"/>
      <c r="Z108" s="3"/>
      <c r="AA108" s="3"/>
      <c r="AB108" s="3"/>
      <c r="AC108" s="3"/>
      <c r="AD108" s="3"/>
    </row>
    <row r="109" spans="19:30">
      <c r="S109" s="3"/>
      <c r="T109" s="3"/>
      <c r="U109" s="3"/>
      <c r="V109" s="3"/>
      <c r="W109" s="3"/>
      <c r="X109" s="3"/>
      <c r="Y109" s="3"/>
      <c r="Z109" s="3"/>
      <c r="AA109" s="3"/>
      <c r="AB109" s="3"/>
      <c r="AC109" s="3"/>
      <c r="AD109" s="3"/>
    </row>
    <row r="110" spans="19:30">
      <c r="S110" s="3"/>
      <c r="T110" s="3"/>
      <c r="U110" s="3"/>
      <c r="V110" s="3"/>
      <c r="W110" s="3"/>
      <c r="X110" s="3"/>
      <c r="Y110" s="3"/>
      <c r="Z110" s="3"/>
      <c r="AA110" s="3"/>
      <c r="AB110" s="3"/>
      <c r="AC110" s="3"/>
      <c r="AD110" s="3"/>
    </row>
    <row r="111" spans="19:30">
      <c r="S111" s="3"/>
      <c r="T111" s="3"/>
      <c r="U111" s="3"/>
      <c r="V111" s="3"/>
      <c r="W111" s="3"/>
      <c r="X111" s="3"/>
      <c r="Y111" s="3"/>
      <c r="Z111" s="3"/>
      <c r="AA111" s="3"/>
      <c r="AB111" s="3"/>
      <c r="AC111" s="3"/>
      <c r="AD111" s="3"/>
    </row>
    <row r="112" spans="19:30">
      <c r="S112" s="3"/>
      <c r="T112" s="3"/>
      <c r="U112" s="3"/>
      <c r="V112" s="3"/>
      <c r="W112" s="3"/>
      <c r="X112" s="3"/>
      <c r="Y112" s="3"/>
      <c r="Z112" s="3"/>
      <c r="AA112" s="3"/>
      <c r="AB112" s="3"/>
      <c r="AC112" s="3"/>
      <c r="AD112" s="3"/>
    </row>
    <row r="113" spans="19:30">
      <c r="S113" s="3"/>
      <c r="T113" s="3"/>
      <c r="U113" s="3"/>
      <c r="V113" s="3"/>
      <c r="W113" s="3"/>
      <c r="X113" s="3"/>
      <c r="Y113" s="3"/>
      <c r="Z113" s="3"/>
      <c r="AA113" s="3"/>
      <c r="AB113" s="3"/>
      <c r="AC113" s="3"/>
      <c r="AD113" s="3"/>
    </row>
    <row r="114" spans="19:30">
      <c r="S114" s="3"/>
      <c r="T114" s="3"/>
      <c r="U114" s="3"/>
      <c r="V114" s="3"/>
      <c r="W114" s="3"/>
      <c r="X114" s="3"/>
      <c r="Y114" s="3"/>
      <c r="Z114" s="3"/>
      <c r="AA114" s="3"/>
      <c r="AB114" s="3"/>
      <c r="AC114" s="3"/>
      <c r="AD114" s="3"/>
    </row>
    <row r="115" spans="19:30">
      <c r="S115" s="3"/>
      <c r="T115" s="3"/>
      <c r="U115" s="3"/>
      <c r="V115" s="3"/>
      <c r="W115" s="3"/>
      <c r="X115" s="3"/>
      <c r="Y115" s="3"/>
      <c r="Z115" s="3"/>
      <c r="AA115" s="3"/>
      <c r="AB115" s="3"/>
      <c r="AC115" s="3"/>
      <c r="AD115" s="3"/>
    </row>
    <row r="116" spans="19:30">
      <c r="S116" s="3"/>
      <c r="T116" s="3"/>
      <c r="U116" s="3"/>
      <c r="V116" s="3"/>
      <c r="W116" s="3"/>
      <c r="X116" s="3"/>
      <c r="Y116" s="3"/>
      <c r="Z116" s="3"/>
      <c r="AA116" s="3"/>
      <c r="AB116" s="3"/>
      <c r="AC116" s="3"/>
      <c r="AD116" s="3"/>
    </row>
    <row r="117" spans="19:30">
      <c r="S117" s="3"/>
      <c r="T117" s="3"/>
      <c r="U117" s="3"/>
      <c r="V117" s="3"/>
      <c r="W117" s="3"/>
      <c r="X117" s="3"/>
      <c r="Y117" s="3"/>
      <c r="Z117" s="3"/>
      <c r="AA117" s="3"/>
      <c r="AB117" s="3"/>
      <c r="AC117" s="3"/>
      <c r="AD117" s="3"/>
    </row>
    <row r="118" spans="19:30">
      <c r="S118" s="3"/>
      <c r="T118" s="3"/>
      <c r="U118" s="3"/>
      <c r="V118" s="3"/>
      <c r="W118" s="3"/>
      <c r="X118" s="3"/>
      <c r="Y118" s="3"/>
      <c r="Z118" s="3"/>
      <c r="AA118" s="3"/>
      <c r="AB118" s="3"/>
      <c r="AC118" s="3"/>
      <c r="AD118" s="3"/>
    </row>
    <row r="119" spans="19:30">
      <c r="S119" s="3"/>
      <c r="T119" s="3"/>
      <c r="U119" s="3"/>
      <c r="V119" s="3"/>
      <c r="W119" s="3"/>
      <c r="X119" s="3"/>
      <c r="Y119" s="3"/>
      <c r="Z119" s="3"/>
      <c r="AA119" s="3"/>
      <c r="AB119" s="3"/>
      <c r="AC119" s="3"/>
      <c r="AD119" s="3"/>
    </row>
    <row r="120" spans="19:30">
      <c r="S120" s="3"/>
      <c r="T120" s="3"/>
      <c r="U120" s="3"/>
      <c r="V120" s="3"/>
      <c r="W120" s="3"/>
      <c r="X120" s="3"/>
      <c r="Y120" s="3"/>
      <c r="Z120" s="3"/>
      <c r="AA120" s="3"/>
      <c r="AB120" s="3"/>
      <c r="AC120" s="3"/>
      <c r="AD120" s="3"/>
    </row>
    <row r="121" spans="19:30">
      <c r="S121" s="3"/>
      <c r="T121" s="3"/>
      <c r="U121" s="3"/>
      <c r="V121" s="3"/>
      <c r="W121" s="3"/>
      <c r="X121" s="3"/>
      <c r="Y121" s="3"/>
      <c r="Z121" s="3"/>
      <c r="AA121" s="3"/>
      <c r="AB121" s="3"/>
      <c r="AC121" s="3"/>
      <c r="AD121" s="3"/>
    </row>
    <row r="122" spans="19:30">
      <c r="S122" s="3"/>
      <c r="T122" s="3"/>
      <c r="U122" s="3"/>
      <c r="V122" s="3"/>
      <c r="W122" s="3"/>
      <c r="X122" s="3"/>
      <c r="Y122" s="3"/>
      <c r="Z122" s="3"/>
      <c r="AA122" s="3"/>
      <c r="AB122" s="3"/>
      <c r="AC122" s="3"/>
      <c r="AD122" s="3"/>
    </row>
    <row r="123" spans="19:30">
      <c r="S123" s="3"/>
      <c r="T123" s="3"/>
      <c r="U123" s="3"/>
      <c r="V123" s="3"/>
      <c r="W123" s="3"/>
      <c r="X123" s="3"/>
      <c r="Y123" s="3"/>
      <c r="Z123" s="3"/>
      <c r="AA123" s="3"/>
      <c r="AB123" s="3"/>
      <c r="AC123" s="3"/>
      <c r="AD123" s="3"/>
    </row>
    <row r="124" spans="19:30">
      <c r="S124" s="3"/>
      <c r="T124" s="3"/>
      <c r="U124" s="3"/>
      <c r="V124" s="3"/>
      <c r="W124" s="3"/>
      <c r="X124" s="3"/>
      <c r="Y124" s="3"/>
      <c r="Z124" s="3"/>
      <c r="AA124" s="3"/>
      <c r="AB124" s="3"/>
      <c r="AC124" s="3"/>
      <c r="AD124" s="3"/>
    </row>
    <row r="125" spans="19:30">
      <c r="S125" s="3"/>
      <c r="T125" s="3"/>
      <c r="U125" s="3"/>
      <c r="V125" s="3"/>
      <c r="W125" s="3"/>
      <c r="X125" s="3"/>
      <c r="Y125" s="3"/>
      <c r="Z125" s="3"/>
      <c r="AA125" s="3"/>
      <c r="AB125" s="3"/>
      <c r="AC125" s="3"/>
      <c r="AD125" s="3"/>
    </row>
    <row r="126" spans="19:30">
      <c r="S126" s="3"/>
      <c r="T126" s="3"/>
      <c r="U126" s="3"/>
      <c r="V126" s="3"/>
      <c r="W126" s="3"/>
      <c r="X126" s="3"/>
      <c r="Y126" s="3"/>
      <c r="Z126" s="3"/>
      <c r="AA126" s="3"/>
      <c r="AB126" s="3"/>
      <c r="AC126" s="3"/>
      <c r="AD126" s="3"/>
    </row>
    <row r="127" spans="19:30">
      <c r="S127" s="3"/>
      <c r="T127" s="3"/>
      <c r="U127" s="3"/>
      <c r="V127" s="3"/>
      <c r="W127" s="3"/>
      <c r="X127" s="3"/>
      <c r="Y127" s="3"/>
      <c r="Z127" s="3"/>
      <c r="AA127" s="3"/>
      <c r="AB127" s="3"/>
      <c r="AC127" s="3"/>
      <c r="AD127" s="3"/>
    </row>
    <row r="128" spans="19:30">
      <c r="S128" s="3"/>
      <c r="T128" s="3"/>
      <c r="U128" s="3"/>
      <c r="V128" s="3"/>
      <c r="W128" s="3"/>
      <c r="X128" s="3"/>
      <c r="Y128" s="3"/>
      <c r="Z128" s="3"/>
      <c r="AA128" s="3"/>
      <c r="AB128" s="3"/>
      <c r="AC128" s="3"/>
      <c r="AD128" s="3"/>
    </row>
    <row r="129" spans="19:30">
      <c r="S129" s="3"/>
      <c r="T129" s="3"/>
      <c r="U129" s="3"/>
      <c r="V129" s="3"/>
      <c r="W129" s="3"/>
      <c r="X129" s="3"/>
      <c r="Y129" s="3"/>
      <c r="Z129" s="3"/>
      <c r="AA129" s="3"/>
      <c r="AB129" s="3"/>
      <c r="AC129" s="3"/>
      <c r="AD129" s="3"/>
    </row>
    <row r="130" spans="19:30">
      <c r="S130" s="3"/>
      <c r="T130" s="3"/>
      <c r="U130" s="3"/>
      <c r="V130" s="3"/>
      <c r="W130" s="3"/>
      <c r="X130" s="3"/>
      <c r="Y130" s="3"/>
      <c r="Z130" s="3"/>
      <c r="AA130" s="3"/>
      <c r="AB130" s="3"/>
      <c r="AC130" s="3"/>
      <c r="AD130" s="3"/>
    </row>
    <row r="131" spans="19:30">
      <c r="S131" s="3"/>
      <c r="T131" s="3"/>
      <c r="U131" s="3"/>
      <c r="V131" s="3"/>
      <c r="W131" s="3"/>
      <c r="X131" s="3"/>
      <c r="Y131" s="3"/>
      <c r="Z131" s="3"/>
      <c r="AA131" s="3"/>
      <c r="AB131" s="3"/>
      <c r="AC131" s="3"/>
      <c r="AD131" s="3"/>
    </row>
    <row r="132" spans="19:30">
      <c r="S132" s="3"/>
      <c r="T132" s="3"/>
      <c r="U132" s="3"/>
      <c r="V132" s="3"/>
      <c r="W132" s="3"/>
      <c r="X132" s="3"/>
      <c r="Y132" s="3"/>
      <c r="Z132" s="3"/>
      <c r="AA132" s="3"/>
      <c r="AB132" s="3"/>
      <c r="AC132" s="3"/>
      <c r="AD132" s="3"/>
    </row>
    <row r="133" spans="19:30">
      <c r="S133" s="3"/>
      <c r="T133" s="3"/>
      <c r="U133" s="3"/>
      <c r="V133" s="3"/>
      <c r="W133" s="3"/>
      <c r="X133" s="3"/>
      <c r="Y133" s="3"/>
      <c r="Z133" s="3"/>
      <c r="AA133" s="3"/>
      <c r="AB133" s="3"/>
      <c r="AC133" s="3"/>
      <c r="AD133" s="3"/>
    </row>
    <row r="134" spans="19:30">
      <c r="S134" s="3"/>
      <c r="T134" s="3"/>
      <c r="U134" s="3"/>
      <c r="V134" s="3"/>
      <c r="W134" s="3"/>
      <c r="X134" s="3"/>
      <c r="Y134" s="3"/>
      <c r="Z134" s="3"/>
      <c r="AA134" s="3"/>
      <c r="AB134" s="3"/>
      <c r="AC134" s="3"/>
      <c r="AD134" s="3"/>
    </row>
    <row r="135" spans="19:30">
      <c r="S135" s="3"/>
      <c r="T135" s="3"/>
      <c r="U135" s="3"/>
      <c r="V135" s="3"/>
      <c r="W135" s="3"/>
      <c r="X135" s="3"/>
      <c r="Y135" s="3"/>
      <c r="Z135" s="3"/>
      <c r="AA135" s="3"/>
      <c r="AB135" s="3"/>
      <c r="AC135" s="3"/>
      <c r="AD135" s="3"/>
    </row>
    <row r="136" spans="19:30">
      <c r="S136" s="3"/>
      <c r="T136" s="3"/>
      <c r="U136" s="3"/>
      <c r="V136" s="3"/>
      <c r="W136" s="3"/>
      <c r="X136" s="3"/>
      <c r="Y136" s="3"/>
      <c r="Z136" s="3"/>
      <c r="AA136" s="3"/>
      <c r="AB136" s="3"/>
      <c r="AC136" s="3"/>
      <c r="AD136" s="3"/>
    </row>
    <row r="137" spans="19:30">
      <c r="S137" s="3"/>
      <c r="T137" s="3"/>
      <c r="U137" s="3"/>
      <c r="V137" s="3"/>
      <c r="W137" s="3"/>
      <c r="X137" s="3"/>
      <c r="Y137" s="3"/>
      <c r="Z137" s="3"/>
      <c r="AA137" s="3"/>
      <c r="AB137" s="3"/>
      <c r="AC137" s="3"/>
      <c r="AD137" s="3"/>
    </row>
    <row r="138" spans="19:30">
      <c r="S138" s="3"/>
      <c r="T138" s="3"/>
      <c r="U138" s="3"/>
      <c r="V138" s="3"/>
      <c r="W138" s="3"/>
      <c r="X138" s="3"/>
      <c r="Y138" s="3"/>
      <c r="Z138" s="3"/>
      <c r="AA138" s="3"/>
      <c r="AB138" s="3"/>
      <c r="AC138" s="3"/>
      <c r="AD138" s="3"/>
    </row>
    <row r="139" spans="19:30">
      <c r="S139" s="3"/>
      <c r="T139" s="3"/>
      <c r="U139" s="3"/>
      <c r="V139" s="3"/>
      <c r="W139" s="3"/>
      <c r="X139" s="3"/>
      <c r="Y139" s="3"/>
      <c r="Z139" s="3"/>
      <c r="AA139" s="3"/>
      <c r="AB139" s="3"/>
      <c r="AC139" s="3"/>
      <c r="AD139" s="3"/>
    </row>
    <row r="140" spans="19:30">
      <c r="S140" s="3"/>
      <c r="T140" s="3"/>
      <c r="U140" s="3"/>
      <c r="V140" s="3"/>
      <c r="W140" s="3"/>
      <c r="X140" s="3"/>
      <c r="Y140" s="3"/>
      <c r="Z140" s="3"/>
      <c r="AA140" s="3"/>
      <c r="AB140" s="3"/>
      <c r="AC140" s="3"/>
      <c r="AD140" s="3"/>
    </row>
    <row r="141" spans="19:30">
      <c r="S141" s="3"/>
      <c r="T141" s="3"/>
      <c r="U141" s="3"/>
      <c r="V141" s="3"/>
      <c r="W141" s="3"/>
      <c r="X141" s="3"/>
      <c r="Y141" s="3"/>
      <c r="Z141" s="3"/>
      <c r="AA141" s="3"/>
      <c r="AB141" s="3"/>
      <c r="AC141" s="3"/>
      <c r="AD141" s="3"/>
    </row>
    <row r="142" spans="19:30">
      <c r="S142" s="3"/>
      <c r="T142" s="3"/>
      <c r="U142" s="3"/>
      <c r="V142" s="3"/>
      <c r="W142" s="3"/>
      <c r="X142" s="3"/>
      <c r="Y142" s="3"/>
      <c r="Z142" s="3"/>
      <c r="AA142" s="3"/>
      <c r="AB142" s="3"/>
      <c r="AC142" s="3"/>
      <c r="AD142" s="3"/>
    </row>
    <row r="143" spans="19:30">
      <c r="S143" s="3"/>
      <c r="T143" s="3"/>
      <c r="U143" s="3"/>
      <c r="V143" s="3"/>
      <c r="W143" s="3"/>
      <c r="X143" s="3"/>
      <c r="Y143" s="3"/>
      <c r="Z143" s="3"/>
      <c r="AA143" s="3"/>
      <c r="AB143" s="3"/>
      <c r="AC143" s="3"/>
      <c r="AD143" s="3"/>
    </row>
    <row r="144" spans="19:30">
      <c r="S144" s="3"/>
      <c r="T144" s="3"/>
      <c r="U144" s="3"/>
      <c r="V144" s="3"/>
      <c r="W144" s="3"/>
      <c r="X144" s="3"/>
      <c r="Y144" s="3"/>
      <c r="Z144" s="3"/>
      <c r="AA144" s="3"/>
      <c r="AB144" s="3"/>
      <c r="AC144" s="3"/>
      <c r="AD144" s="3"/>
    </row>
    <row r="145" spans="19:30">
      <c r="S145" s="3"/>
      <c r="T145" s="3"/>
      <c r="U145" s="3"/>
      <c r="V145" s="3"/>
      <c r="W145" s="3"/>
      <c r="X145" s="3"/>
      <c r="Y145" s="3"/>
      <c r="Z145" s="3"/>
      <c r="AA145" s="3"/>
      <c r="AB145" s="3"/>
      <c r="AC145" s="3"/>
      <c r="AD145" s="3"/>
    </row>
    <row r="146" spans="19:30">
      <c r="S146" s="3"/>
      <c r="T146" s="3"/>
      <c r="U146" s="3"/>
      <c r="V146" s="3"/>
      <c r="W146" s="3"/>
      <c r="X146" s="3"/>
      <c r="Y146" s="3"/>
      <c r="Z146" s="3"/>
      <c r="AA146" s="3"/>
      <c r="AB146" s="3"/>
      <c r="AC146" s="3"/>
      <c r="AD146" s="3"/>
    </row>
    <row r="147" spans="19:30">
      <c r="S147" s="3"/>
      <c r="T147" s="3"/>
      <c r="U147" s="3"/>
      <c r="V147" s="3"/>
      <c r="W147" s="3"/>
      <c r="X147" s="3"/>
      <c r="Y147" s="3"/>
      <c r="Z147" s="3"/>
      <c r="AA147" s="3"/>
      <c r="AB147" s="3"/>
      <c r="AC147" s="3"/>
      <c r="AD147" s="3"/>
    </row>
    <row r="148" spans="19:30">
      <c r="S148" s="3"/>
      <c r="T148" s="3"/>
      <c r="U148" s="3"/>
      <c r="V148" s="3"/>
      <c r="W148" s="3"/>
      <c r="X148" s="3"/>
      <c r="Y148" s="3"/>
      <c r="Z148" s="3"/>
      <c r="AA148" s="3"/>
      <c r="AB148" s="3"/>
      <c r="AC148" s="3"/>
      <c r="AD148" s="3"/>
    </row>
    <row r="149" spans="19:30">
      <c r="S149" s="3"/>
      <c r="T149" s="3"/>
      <c r="U149" s="3"/>
      <c r="V149" s="3"/>
      <c r="W149" s="3"/>
      <c r="X149" s="3"/>
      <c r="Y149" s="3"/>
      <c r="Z149" s="3"/>
      <c r="AA149" s="3"/>
      <c r="AB149" s="3"/>
      <c r="AC149" s="3"/>
      <c r="AD149" s="3"/>
    </row>
    <row r="150" spans="19:30">
      <c r="S150" s="3"/>
      <c r="T150" s="3"/>
      <c r="U150" s="3"/>
      <c r="V150" s="3"/>
      <c r="W150" s="3"/>
      <c r="X150" s="3"/>
      <c r="Y150" s="3"/>
      <c r="Z150" s="3"/>
      <c r="AA150" s="3"/>
      <c r="AB150" s="3"/>
      <c r="AC150" s="3"/>
      <c r="AD150" s="3"/>
    </row>
    <row r="151" spans="19:30">
      <c r="S151" s="3"/>
      <c r="T151" s="3"/>
      <c r="U151" s="3"/>
      <c r="V151" s="3"/>
      <c r="W151" s="3"/>
      <c r="X151" s="3"/>
      <c r="Y151" s="3"/>
      <c r="Z151" s="3"/>
      <c r="AA151" s="3"/>
      <c r="AB151" s="3"/>
      <c r="AC151" s="3"/>
      <c r="AD151" s="3"/>
    </row>
    <row r="152" spans="19:30">
      <c r="S152" s="3"/>
      <c r="T152" s="3"/>
      <c r="U152" s="3"/>
      <c r="V152" s="3"/>
      <c r="W152" s="3"/>
      <c r="X152" s="3"/>
      <c r="Y152" s="3"/>
      <c r="Z152" s="3"/>
      <c r="AA152" s="3"/>
      <c r="AB152" s="3"/>
      <c r="AC152" s="3"/>
      <c r="AD152" s="3"/>
    </row>
    <row r="153" spans="19:30">
      <c r="S153" s="3"/>
      <c r="T153" s="3"/>
      <c r="U153" s="3"/>
      <c r="V153" s="3"/>
      <c r="W153" s="3"/>
      <c r="X153" s="3"/>
      <c r="Y153" s="3"/>
      <c r="Z153" s="3"/>
      <c r="AA153" s="3"/>
      <c r="AB153" s="3"/>
      <c r="AC153" s="3"/>
      <c r="AD153" s="3"/>
    </row>
    <row r="154" spans="19:30">
      <c r="S154" s="3"/>
      <c r="T154" s="3"/>
      <c r="U154" s="3"/>
      <c r="V154" s="3"/>
      <c r="W154" s="3"/>
      <c r="X154" s="3"/>
      <c r="Y154" s="3"/>
      <c r="Z154" s="3"/>
      <c r="AA154" s="3"/>
      <c r="AB154" s="3"/>
      <c r="AC154" s="3"/>
      <c r="AD154" s="3"/>
    </row>
    <row r="155" spans="19:30">
      <c r="S155" s="3"/>
      <c r="T155" s="3"/>
      <c r="U155" s="3"/>
      <c r="V155" s="3"/>
      <c r="W155" s="3"/>
      <c r="X155" s="3"/>
      <c r="Y155" s="3"/>
      <c r="Z155" s="3"/>
      <c r="AA155" s="3"/>
      <c r="AB155" s="3"/>
      <c r="AC155" s="3"/>
      <c r="AD155" s="3"/>
    </row>
    <row r="156" spans="19:30">
      <c r="S156" s="3"/>
      <c r="T156" s="3"/>
      <c r="U156" s="3"/>
      <c r="V156" s="3"/>
      <c r="W156" s="3"/>
      <c r="X156" s="3"/>
      <c r="Y156" s="3"/>
      <c r="Z156" s="3"/>
      <c r="AA156" s="3"/>
      <c r="AB156" s="3"/>
      <c r="AC156" s="3"/>
      <c r="AD156" s="3"/>
    </row>
    <row r="157" spans="19:30">
      <c r="S157" s="3"/>
      <c r="T157" s="3"/>
      <c r="U157" s="3"/>
      <c r="V157" s="3"/>
      <c r="W157" s="3"/>
      <c r="X157" s="3"/>
      <c r="Y157" s="3"/>
      <c r="Z157" s="3"/>
      <c r="AA157" s="3"/>
      <c r="AB157" s="3"/>
      <c r="AC157" s="3"/>
      <c r="AD157" s="3"/>
    </row>
    <row r="158" spans="19:30">
      <c r="S158" s="3"/>
      <c r="T158" s="3"/>
      <c r="U158" s="3"/>
      <c r="V158" s="3"/>
      <c r="W158" s="3"/>
      <c r="X158" s="3"/>
      <c r="Y158" s="3"/>
      <c r="Z158" s="3"/>
      <c r="AA158" s="3"/>
      <c r="AB158" s="3"/>
      <c r="AC158" s="3"/>
      <c r="AD158" s="3"/>
    </row>
    <row r="159" spans="19:30">
      <c r="S159" s="3"/>
      <c r="T159" s="3"/>
      <c r="U159" s="3"/>
      <c r="V159" s="3"/>
      <c r="W159" s="3"/>
      <c r="X159" s="3"/>
      <c r="Y159" s="3"/>
      <c r="Z159" s="3"/>
      <c r="AA159" s="3"/>
      <c r="AB159" s="3"/>
      <c r="AC159" s="3"/>
      <c r="AD159" s="3"/>
    </row>
    <row r="160" spans="19:30">
      <c r="S160" s="3"/>
      <c r="T160" s="3"/>
      <c r="U160" s="3"/>
      <c r="V160" s="3"/>
      <c r="W160" s="3"/>
      <c r="X160" s="3"/>
      <c r="Y160" s="3"/>
      <c r="Z160" s="3"/>
      <c r="AA160" s="3"/>
      <c r="AB160" s="3"/>
      <c r="AC160" s="3"/>
      <c r="AD160" s="3"/>
    </row>
    <row r="161" spans="19:30">
      <c r="S161" s="3"/>
      <c r="T161" s="3"/>
      <c r="U161" s="3"/>
      <c r="V161" s="3"/>
      <c r="W161" s="3"/>
      <c r="X161" s="3"/>
      <c r="Y161" s="3"/>
      <c r="Z161" s="3"/>
      <c r="AA161" s="3"/>
      <c r="AB161" s="3"/>
      <c r="AC161" s="3"/>
      <c r="AD161" s="3"/>
    </row>
    <row r="162" spans="19:30">
      <c r="S162" s="3"/>
      <c r="T162" s="3"/>
      <c r="U162" s="3"/>
      <c r="V162" s="3"/>
      <c r="W162" s="3"/>
      <c r="X162" s="3"/>
      <c r="Y162" s="3"/>
      <c r="Z162" s="3"/>
      <c r="AA162" s="3"/>
      <c r="AB162" s="3"/>
      <c r="AC162" s="3"/>
      <c r="AD162" s="3"/>
    </row>
    <row r="163" spans="19:30">
      <c r="S163" s="3"/>
      <c r="T163" s="3"/>
      <c r="U163" s="3"/>
      <c r="V163" s="3"/>
      <c r="W163" s="3"/>
      <c r="X163" s="3"/>
      <c r="Y163" s="3"/>
      <c r="Z163" s="3"/>
      <c r="AA163" s="3"/>
      <c r="AB163" s="3"/>
      <c r="AC163" s="3"/>
      <c r="AD163" s="3"/>
    </row>
    <row r="164" spans="19:30">
      <c r="S164" s="3"/>
      <c r="T164" s="3"/>
      <c r="U164" s="3"/>
      <c r="V164" s="3"/>
      <c r="W164" s="3"/>
      <c r="X164" s="3"/>
      <c r="Y164" s="3"/>
      <c r="Z164" s="3"/>
      <c r="AA164" s="3"/>
      <c r="AB164" s="3"/>
      <c r="AC164" s="3"/>
      <c r="AD164" s="3"/>
    </row>
    <row r="165" spans="19:30">
      <c r="S165" s="3"/>
      <c r="T165" s="3"/>
      <c r="U165" s="3"/>
      <c r="V165" s="3"/>
      <c r="W165" s="3"/>
      <c r="X165" s="3"/>
      <c r="Y165" s="3"/>
      <c r="Z165" s="3"/>
      <c r="AA165" s="3"/>
      <c r="AB165" s="3"/>
      <c r="AC165" s="3"/>
      <c r="AD165" s="3"/>
    </row>
    <row r="166" spans="19:30">
      <c r="S166" s="3"/>
      <c r="T166" s="3"/>
      <c r="U166" s="3"/>
      <c r="V166" s="3"/>
      <c r="W166" s="3"/>
      <c r="X166" s="3"/>
      <c r="Y166" s="3"/>
      <c r="Z166" s="3"/>
      <c r="AA166" s="3"/>
      <c r="AB166" s="3"/>
      <c r="AC166" s="3"/>
      <c r="AD166" s="3"/>
    </row>
    <row r="167" spans="19:30">
      <c r="S167" s="3"/>
      <c r="T167" s="3"/>
      <c r="U167" s="3"/>
      <c r="V167" s="3"/>
      <c r="W167" s="3"/>
      <c r="X167" s="3"/>
      <c r="Y167" s="3"/>
      <c r="Z167" s="3"/>
      <c r="AA167" s="3"/>
      <c r="AB167" s="3"/>
      <c r="AC167" s="3"/>
      <c r="AD167" s="3"/>
    </row>
    <row r="168" spans="19:30">
      <c r="S168" s="3"/>
      <c r="T168" s="3"/>
      <c r="U168" s="3"/>
      <c r="V168" s="3"/>
      <c r="W168" s="3"/>
      <c r="X168" s="3"/>
      <c r="Y168" s="3"/>
      <c r="Z168" s="3"/>
      <c r="AA168" s="3"/>
      <c r="AB168" s="3"/>
      <c r="AC168" s="3"/>
      <c r="AD168" s="3"/>
    </row>
    <row r="169" spans="19:30">
      <c r="S169" s="3"/>
      <c r="T169" s="3"/>
      <c r="U169" s="3"/>
      <c r="V169" s="3"/>
      <c r="W169" s="3"/>
      <c r="X169" s="3"/>
      <c r="Y169" s="3"/>
      <c r="Z169" s="3"/>
      <c r="AA169" s="3"/>
      <c r="AB169" s="3"/>
      <c r="AC169" s="3"/>
      <c r="AD169" s="3"/>
    </row>
    <row r="170" spans="19:30">
      <c r="S170" s="3"/>
      <c r="T170" s="3"/>
      <c r="U170" s="3"/>
      <c r="V170" s="3"/>
      <c r="W170" s="3"/>
      <c r="X170" s="3"/>
      <c r="Y170" s="3"/>
      <c r="Z170" s="3"/>
      <c r="AA170" s="3"/>
      <c r="AB170" s="3"/>
      <c r="AC170" s="3"/>
      <c r="AD170" s="3"/>
    </row>
    <row r="171" spans="19:30">
      <c r="S171" s="3"/>
      <c r="T171" s="3"/>
      <c r="U171" s="3"/>
      <c r="V171" s="3"/>
      <c r="W171" s="3"/>
      <c r="X171" s="3"/>
      <c r="Y171" s="3"/>
      <c r="Z171" s="3"/>
      <c r="AA171" s="3"/>
      <c r="AB171" s="3"/>
      <c r="AC171" s="3"/>
      <c r="AD171" s="3"/>
    </row>
    <row r="172" spans="19:30">
      <c r="S172" s="3"/>
      <c r="T172" s="3"/>
      <c r="U172" s="3"/>
      <c r="V172" s="3"/>
      <c r="W172" s="3"/>
      <c r="X172" s="3"/>
      <c r="Y172" s="3"/>
      <c r="Z172" s="3"/>
      <c r="AA172" s="3"/>
      <c r="AB172" s="3"/>
      <c r="AC172" s="3"/>
      <c r="AD172" s="3"/>
    </row>
    <row r="173" spans="19:30">
      <c r="AD173" s="3"/>
    </row>
    <row r="174" spans="19:30">
      <c r="AD174" s="3"/>
    </row>
    <row r="175" spans="19:30">
      <c r="AD175" s="3"/>
    </row>
    <row r="176" spans="19:30">
      <c r="AD176" s="3"/>
    </row>
    <row r="177" spans="30:30">
      <c r="AD177" s="3"/>
    </row>
    <row r="178" spans="30:30">
      <c r="AD178" s="3"/>
    </row>
    <row r="179" spans="30:30">
      <c r="AD179" s="3"/>
    </row>
    <row r="180" spans="30:30">
      <c r="AD180" s="3"/>
    </row>
    <row r="181" spans="30:30">
      <c r="AD181" s="3"/>
    </row>
    <row r="182" spans="30:30">
      <c r="AD182" s="3"/>
    </row>
    <row r="183" spans="30:30">
      <c r="AD183" s="3"/>
    </row>
    <row r="184" spans="30:30">
      <c r="AD184" s="3"/>
    </row>
    <row r="185" spans="30:30">
      <c r="AD185" s="3"/>
    </row>
    <row r="186" spans="30:30">
      <c r="AD186" s="3"/>
    </row>
    <row r="187" spans="30:30">
      <c r="AD187" s="3"/>
    </row>
    <row r="188" spans="30:30">
      <c r="AD188" s="3"/>
    </row>
    <row r="189" spans="30:30">
      <c r="AD189" s="3"/>
    </row>
    <row r="190" spans="30:30">
      <c r="AD190" s="3"/>
    </row>
    <row r="191" spans="30:30">
      <c r="AD191" s="3"/>
    </row>
    <row r="192" spans="30:30">
      <c r="AD192" s="3"/>
    </row>
    <row r="193" spans="30:30">
      <c r="AD193" s="3"/>
    </row>
    <row r="194" spans="30:30">
      <c r="AD194" s="3"/>
    </row>
    <row r="195" spans="30:30">
      <c r="AD195" s="3"/>
    </row>
    <row r="196" spans="30:30">
      <c r="AD196" s="3"/>
    </row>
    <row r="197" spans="30:30">
      <c r="AD197" s="3"/>
    </row>
    <row r="198" spans="30:30">
      <c r="AD198" s="3"/>
    </row>
    <row r="199" spans="30:30">
      <c r="AD199" s="3"/>
    </row>
    <row r="200" spans="30:30">
      <c r="AD200" s="3"/>
    </row>
    <row r="201" spans="30:30">
      <c r="AD201" s="3"/>
    </row>
    <row r="202" spans="30:30">
      <c r="AD202" s="3"/>
    </row>
    <row r="203" spans="30:30">
      <c r="AD203" s="3"/>
    </row>
    <row r="204" spans="30:30">
      <c r="AD204" s="3"/>
    </row>
    <row r="205" spans="30:30">
      <c r="AD205" s="3"/>
    </row>
    <row r="206" spans="30:30">
      <c r="AD206" s="3"/>
    </row>
    <row r="207" spans="30:30">
      <c r="AD207" s="3"/>
    </row>
    <row r="208" spans="30:30">
      <c r="AD208" s="3"/>
    </row>
    <row r="209" spans="30:30">
      <c r="AD209" s="3"/>
    </row>
    <row r="210" spans="30:30">
      <c r="AD210" s="3"/>
    </row>
    <row r="211" spans="30:30">
      <c r="AD211" s="3"/>
    </row>
    <row r="212" spans="30:30">
      <c r="AD212" s="3"/>
    </row>
    <row r="213" spans="30:30">
      <c r="AD213" s="3"/>
    </row>
    <row r="214" spans="30:30">
      <c r="AD214" s="3"/>
    </row>
    <row r="215" spans="30:30">
      <c r="AD215" s="3"/>
    </row>
    <row r="216" spans="30:30">
      <c r="AD216" s="3"/>
    </row>
    <row r="217" spans="30:30">
      <c r="AD217" s="3"/>
    </row>
    <row r="218" spans="30:30">
      <c r="AD218" s="3"/>
    </row>
    <row r="219" spans="30:30">
      <c r="AD219" s="3"/>
    </row>
    <row r="220" spans="30:30">
      <c r="AD220" s="3"/>
    </row>
    <row r="221" spans="30:30">
      <c r="AD221" s="3"/>
    </row>
    <row r="222" spans="30:30">
      <c r="AD222" s="3"/>
    </row>
  </sheetData>
  <mergeCells count="67">
    <mergeCell ref="C32:D32"/>
    <mergeCell ref="C25:D25"/>
    <mergeCell ref="E22:G22"/>
    <mergeCell ref="E38:G38"/>
    <mergeCell ref="C29:D29"/>
    <mergeCell ref="C24:E24"/>
    <mergeCell ref="C12:D12"/>
    <mergeCell ref="C13:D13"/>
    <mergeCell ref="C15:D15"/>
    <mergeCell ref="C16:D16"/>
    <mergeCell ref="J17:K17"/>
    <mergeCell ref="J12:K12"/>
    <mergeCell ref="L38:N38"/>
    <mergeCell ref="J18:K18"/>
    <mergeCell ref="C18:D18"/>
    <mergeCell ref="J34:K34"/>
    <mergeCell ref="C34:D34"/>
    <mergeCell ref="J26:K26"/>
    <mergeCell ref="J28:K28"/>
    <mergeCell ref="J29:K29"/>
    <mergeCell ref="J31:K31"/>
    <mergeCell ref="J32:K32"/>
    <mergeCell ref="C26:D26"/>
    <mergeCell ref="C28:D28"/>
    <mergeCell ref="L22:N22"/>
    <mergeCell ref="J24:L24"/>
    <mergeCell ref="J25:K25"/>
    <mergeCell ref="C31:D31"/>
    <mergeCell ref="B12:B14"/>
    <mergeCell ref="B15:B17"/>
    <mergeCell ref="B25:B27"/>
    <mergeCell ref="B28:B30"/>
    <mergeCell ref="B31:B33"/>
    <mergeCell ref="O2:P2"/>
    <mergeCell ref="R2:S2"/>
    <mergeCell ref="D3:R3"/>
    <mergeCell ref="A4:S4"/>
    <mergeCell ref="B9:B11"/>
    <mergeCell ref="C9:D9"/>
    <mergeCell ref="C10:D10"/>
    <mergeCell ref="A6:S6"/>
    <mergeCell ref="Q8:R8"/>
    <mergeCell ref="Q9:R9"/>
    <mergeCell ref="G2:M2"/>
    <mergeCell ref="J9:K9"/>
    <mergeCell ref="J10:K10"/>
    <mergeCell ref="C8:E8"/>
    <mergeCell ref="J8:L8"/>
    <mergeCell ref="Q10:R10"/>
    <mergeCell ref="Q31:R31"/>
    <mergeCell ref="Q32:R32"/>
    <mergeCell ref="Q36:R36"/>
    <mergeCell ref="Q37:R37"/>
    <mergeCell ref="Q24:R24"/>
    <mergeCell ref="Q25:R25"/>
    <mergeCell ref="Q26:R26"/>
    <mergeCell ref="Q28:R28"/>
    <mergeCell ref="Q29:R29"/>
    <mergeCell ref="Q21:R21"/>
    <mergeCell ref="J13:K13"/>
    <mergeCell ref="J15:K15"/>
    <mergeCell ref="J16:K16"/>
    <mergeCell ref="Q12:R12"/>
    <mergeCell ref="Q13:R13"/>
    <mergeCell ref="Q15:R15"/>
    <mergeCell ref="Q16:R16"/>
    <mergeCell ref="Q20:R20"/>
  </mergeCells>
  <printOptions horizontalCentered="1"/>
  <pageMargins left="0" right="0" top="0" bottom="0"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codeName="Feuil4">
    <tabColor theme="2" tint="-0.749992370372631"/>
  </sheetPr>
  <dimension ref="A1:M41"/>
  <sheetViews>
    <sheetView workbookViewId="0">
      <selection activeCell="I9" sqref="I9"/>
    </sheetView>
  </sheetViews>
  <sheetFormatPr baseColWidth="10" defaultRowHeight="12.75"/>
  <cols>
    <col min="1" max="1" width="3.28515625" customWidth="1"/>
    <col min="2" max="2" width="6.7109375" customWidth="1"/>
    <col min="3" max="3" width="13.42578125" customWidth="1"/>
    <col min="4" max="5" width="17.7109375" customWidth="1"/>
    <col min="6" max="6" width="6.140625" customWidth="1"/>
    <col min="7" max="7" width="2.140625" customWidth="1"/>
    <col min="8" max="8" width="3.28515625" customWidth="1"/>
    <col min="9" max="9" width="13.42578125" customWidth="1"/>
    <col min="10" max="10" width="5.7109375" customWidth="1"/>
    <col min="11" max="12" width="17.7109375" customWidth="1"/>
    <col min="13" max="13" width="6.140625" customWidth="1"/>
    <col min="14" max="14" width="2.7109375" customWidth="1"/>
  </cols>
  <sheetData>
    <row r="1" spans="1:13" ht="20.25" customHeight="1">
      <c r="A1" s="1239" t="str">
        <f>'saisie des données-&gt;qualif. '!A2:C2</f>
        <v>Championnats du monde</v>
      </c>
      <c r="B1" s="1239"/>
      <c r="C1" s="1239"/>
      <c r="D1" s="1239"/>
      <c r="E1" s="1215" t="str">
        <f>'saisie des données 1er Tour'!E2:F2</f>
        <v>HONG KONG</v>
      </c>
      <c r="F1" s="1215"/>
      <c r="G1" s="1215"/>
      <c r="H1" s="1215"/>
      <c r="I1" s="1215"/>
      <c r="J1" s="463">
        <f>'saisie des données 1er Tour'!G2</f>
        <v>12</v>
      </c>
      <c r="K1" s="463" t="str">
        <f>'saisie des données 1er Tour'!H2</f>
        <v>Avril</v>
      </c>
      <c r="L1" s="240">
        <f>'saisie des données 1er Tour'!I2</f>
        <v>2017</v>
      </c>
    </row>
    <row r="2" spans="1:13" ht="8.25" customHeight="1">
      <c r="I2" s="506"/>
      <c r="J2" s="12"/>
      <c r="K2" s="12"/>
      <c r="L2" s="12"/>
    </row>
    <row r="3" spans="1:13" ht="24.6" customHeight="1">
      <c r="A3" s="1248" t="s">
        <v>89</v>
      </c>
      <c r="B3" s="1247"/>
      <c r="C3" s="1247"/>
      <c r="D3" s="1247"/>
      <c r="E3" s="1247"/>
      <c r="F3" s="1247"/>
      <c r="G3" s="1247"/>
      <c r="H3" s="1247"/>
      <c r="I3" s="1247"/>
      <c r="J3" s="1247"/>
      <c r="K3" s="1247"/>
      <c r="L3" s="1247"/>
    </row>
    <row r="4" spans="1:13" ht="23.25" customHeight="1">
      <c r="A4" s="1240" t="s">
        <v>0</v>
      </c>
      <c r="B4" s="1240"/>
      <c r="C4" s="1240"/>
      <c r="D4" s="1240"/>
      <c r="E4" s="1240"/>
      <c r="F4" s="1240"/>
      <c r="G4" s="1240"/>
      <c r="H4" s="1240"/>
      <c r="I4" s="1240"/>
      <c r="J4" s="1240"/>
      <c r="K4" s="1240"/>
      <c r="L4" s="1240"/>
      <c r="M4" s="1240"/>
    </row>
    <row r="5" spans="1:13" ht="15" customHeight="1">
      <c r="A5" s="496"/>
      <c r="B5" s="496"/>
      <c r="C5" s="1241" t="s">
        <v>50</v>
      </c>
      <c r="D5" s="1241"/>
      <c r="E5" s="1241"/>
      <c r="F5" s="1241"/>
      <c r="G5" s="1241"/>
      <c r="H5" s="1241"/>
      <c r="I5" s="1241"/>
      <c r="J5" s="1241"/>
      <c r="K5" s="1241"/>
      <c r="L5" s="1241"/>
    </row>
    <row r="6" spans="1:13" ht="18" customHeight="1">
      <c r="A6" s="13"/>
      <c r="B6" s="13"/>
      <c r="D6" s="1246" t="s">
        <v>88</v>
      </c>
      <c r="E6" s="1247"/>
      <c r="F6" s="1247"/>
      <c r="G6" s="1247"/>
      <c r="H6" s="1247"/>
      <c r="I6" s="1247"/>
      <c r="J6" s="1247"/>
      <c r="K6" s="1247"/>
    </row>
    <row r="7" spans="1:13">
      <c r="A7" s="5"/>
      <c r="B7" s="5"/>
      <c r="C7" s="5"/>
      <c r="D7" s="1245"/>
      <c r="E7" s="1245"/>
      <c r="F7" s="453"/>
      <c r="G7" s="453"/>
      <c r="H7" s="5"/>
      <c r="I7" s="5"/>
      <c r="J7" s="5"/>
      <c r="K7" s="5"/>
      <c r="L7" s="5"/>
    </row>
    <row r="8" spans="1:13" ht="18">
      <c r="B8" s="1242" t="s">
        <v>170</v>
      </c>
      <c r="C8" s="1242"/>
      <c r="D8" s="1242"/>
      <c r="E8" s="1242"/>
      <c r="F8" s="453"/>
      <c r="G8" s="453"/>
      <c r="H8" s="5"/>
      <c r="I8" s="1242" t="s">
        <v>171</v>
      </c>
      <c r="J8" s="1242"/>
      <c r="K8" s="1242"/>
      <c r="L8" s="1242"/>
    </row>
    <row r="9" spans="1:13" ht="13.5" thickBot="1">
      <c r="A9" s="5"/>
      <c r="B9" s="5"/>
      <c r="C9" s="5"/>
      <c r="D9" s="5"/>
      <c r="E9" s="5"/>
      <c r="F9" s="456"/>
      <c r="G9" s="456"/>
      <c r="H9" s="5"/>
      <c r="I9" s="5"/>
      <c r="J9" s="5"/>
      <c r="K9" s="5"/>
      <c r="L9" s="5"/>
      <c r="M9" s="456"/>
    </row>
    <row r="10" spans="1:13" ht="13.5" thickBot="1">
      <c r="A10" s="5"/>
      <c r="B10" s="1243"/>
      <c r="C10" s="1244"/>
      <c r="D10" s="502" t="str">
        <f>'saisie des données 1er Tour'!E9</f>
        <v>MITCHELL Ethan</v>
      </c>
      <c r="E10" s="503" t="str">
        <f>'saisie des données 1er Tour'!E11</f>
        <v>DAWKINS Edward</v>
      </c>
      <c r="F10" s="457"/>
      <c r="G10" s="457"/>
      <c r="H10" s="5"/>
      <c r="I10" s="1243"/>
      <c r="J10" s="1244"/>
      <c r="K10" s="502" t="str">
        <f>'saisie des données-&gt;finales'!E13</f>
        <v>MITCHELL Ethan</v>
      </c>
      <c r="L10" s="503" t="str">
        <f>'saisie des données-&gt;finales'!E15</f>
        <v>DAWKINS Edward</v>
      </c>
      <c r="M10" s="457"/>
    </row>
    <row r="11" spans="1:13" ht="12.75" customHeight="1">
      <c r="A11" s="1237">
        <v>1</v>
      </c>
      <c r="B11" s="1235" t="str">
        <f>'saisie des données 1er Tour'!B7</f>
        <v>Nouv. ZELANDE</v>
      </c>
      <c r="C11" s="1235"/>
      <c r="D11" s="40">
        <f>'saisie des données 1er Tour'!G10-'saisie des données 1er Tour'!G9</f>
        <v>-3.0000000000001137E-3</v>
      </c>
      <c r="E11" s="41"/>
      <c r="F11" s="497" t="s">
        <v>43</v>
      </c>
      <c r="G11" s="454"/>
      <c r="H11" s="1237">
        <v>1</v>
      </c>
      <c r="I11" s="1235" t="str">
        <f>'saisie des données-&gt;finales'!B11</f>
        <v>Nouv. ZELANDE</v>
      </c>
      <c r="J11" s="1235"/>
      <c r="K11" s="40">
        <f>'saisie des données-&gt;finales'!G14-'saisie des données-&gt;finales'!G13</f>
        <v>-0.11200000000000188</v>
      </c>
      <c r="L11" s="41"/>
      <c r="M11" s="497" t="s">
        <v>43</v>
      </c>
    </row>
    <row r="12" spans="1:13" ht="13.5" customHeight="1" thickBot="1">
      <c r="A12" s="1238"/>
      <c r="B12" s="1236"/>
      <c r="C12" s="1236"/>
      <c r="D12" s="39"/>
      <c r="E12" s="38">
        <f>'saisie des données 1er Tour'!G12-'saisie des données 1er Tour'!G11</f>
        <v>0.2619999999999969</v>
      </c>
      <c r="F12" s="497"/>
      <c r="G12" s="454"/>
      <c r="H12" s="1238"/>
      <c r="I12" s="1236"/>
      <c r="J12" s="1236"/>
      <c r="K12" s="39"/>
      <c r="L12" s="38">
        <f>'saisie des données-&gt;finales'!G16-'saisie des données-&gt;finales'!G15</f>
        <v>0.26499999999999346</v>
      </c>
      <c r="M12" s="459"/>
    </row>
    <row r="13" spans="1:13" ht="6.75" customHeight="1" thickBot="1">
      <c r="A13" s="16"/>
      <c r="B13" s="15"/>
      <c r="C13" s="15"/>
      <c r="D13" s="67"/>
      <c r="E13" s="67"/>
      <c r="F13" s="498"/>
      <c r="G13" s="455"/>
      <c r="H13" s="16"/>
      <c r="I13" s="493"/>
      <c r="J13" s="493"/>
      <c r="K13" s="67"/>
      <c r="L13" s="67"/>
      <c r="M13" s="455"/>
    </row>
    <row r="14" spans="1:13" ht="15.75" thickBot="1">
      <c r="A14" s="16"/>
      <c r="B14" s="1232"/>
      <c r="C14" s="1233"/>
      <c r="D14" s="68" t="str">
        <f>'saisie des données 1er Tour'!E15</f>
        <v>VIGIER Sébastien</v>
      </c>
      <c r="E14" s="69" t="str">
        <f>'saisie des données 1er Tour'!E17</f>
        <v>PERVIS François</v>
      </c>
      <c r="F14" s="499"/>
      <c r="G14" s="458"/>
      <c r="H14" s="16"/>
      <c r="I14" s="1232"/>
      <c r="J14" s="1233"/>
      <c r="K14" s="68" t="str">
        <f>'saisie des données-&gt;finales'!E19</f>
        <v>VIGIER Sébastien</v>
      </c>
      <c r="L14" s="69" t="str">
        <f>'saisie des données-&gt;finales'!E21</f>
        <v>LAFARGUE Quentin</v>
      </c>
      <c r="M14" s="458"/>
    </row>
    <row r="15" spans="1:13" ht="12.75" customHeight="1">
      <c r="A15" s="1237">
        <f>A11+1</f>
        <v>2</v>
      </c>
      <c r="B15" s="1235" t="str">
        <f>'saisie des données 1er Tour'!B13</f>
        <v>FRANCE</v>
      </c>
      <c r="C15" s="1235"/>
      <c r="D15" s="40">
        <f>'saisie des données 1er Tour'!G16-'saisie des données 1er Tour'!G15</f>
        <v>4.2000000000001592E-2</v>
      </c>
      <c r="E15" s="41"/>
      <c r="F15" s="497"/>
      <c r="G15" s="454"/>
      <c r="H15" s="1237">
        <f>H11+1</f>
        <v>2</v>
      </c>
      <c r="I15" s="1235" t="str">
        <f>'saisie des données-&gt;finales'!B17</f>
        <v>FRANCE</v>
      </c>
      <c r="J15" s="1235"/>
      <c r="K15" s="40">
        <f>'saisie des données-&gt;finales'!G20-'saisie des données-&gt;finales'!G19</f>
        <v>-3.2999999999997698E-2</v>
      </c>
      <c r="L15" s="41"/>
      <c r="M15" s="497" t="s">
        <v>43</v>
      </c>
    </row>
    <row r="16" spans="1:13" ht="13.5" customHeight="1" thickBot="1">
      <c r="A16" s="1238"/>
      <c r="B16" s="1236"/>
      <c r="C16" s="1236"/>
      <c r="D16" s="39"/>
      <c r="E16" s="38">
        <f>'saisie des données 1er Tour'!G18-'saisie des données 1er Tour'!G17</f>
        <v>0.21799999999999642</v>
      </c>
      <c r="F16" s="497"/>
      <c r="G16" s="454"/>
      <c r="H16" s="1238"/>
      <c r="I16" s="1236"/>
      <c r="J16" s="1236"/>
      <c r="K16" s="39"/>
      <c r="L16" s="38">
        <f>'saisie des données-&gt;finales'!G22-'saisie des données-&gt;finales'!G21</f>
        <v>0.12300000000000466</v>
      </c>
      <c r="M16" s="459"/>
    </row>
    <row r="17" spans="1:13" ht="6" customHeight="1" thickBot="1">
      <c r="A17" s="16"/>
      <c r="B17" s="15"/>
      <c r="C17" s="15"/>
      <c r="D17" s="67"/>
      <c r="E17" s="67"/>
      <c r="F17" s="500"/>
      <c r="G17" s="455"/>
      <c r="H17" s="16"/>
      <c r="I17" s="493"/>
      <c r="J17" s="493"/>
      <c r="K17" s="67"/>
      <c r="L17" s="67"/>
      <c r="M17" s="460"/>
    </row>
    <row r="18" spans="1:13" ht="15.75" thickBot="1">
      <c r="A18" s="16"/>
      <c r="B18" s="1232"/>
      <c r="C18" s="1233"/>
      <c r="D18" s="68" t="str">
        <f>'saisie des données 1er Tour'!E21</f>
        <v>OWENS Ryan</v>
      </c>
      <c r="E18" s="69" t="str">
        <f>'saisie des données 1er Tour'!E23</f>
        <v>TRUMAN Joseph</v>
      </c>
      <c r="F18" s="500"/>
      <c r="G18" s="458"/>
      <c r="H18" s="16"/>
      <c r="I18" s="1232"/>
      <c r="J18" s="1233"/>
      <c r="K18" s="68" t="str">
        <f>'saisie des données-&gt;finales'!E25</f>
        <v>LAVREYSEN Harrie</v>
      </c>
      <c r="L18" s="69" t="str">
        <f>'saisie des données-&gt;finales'!E27</f>
        <v>BUCHLI Matthijs</v>
      </c>
      <c r="M18" s="460"/>
    </row>
    <row r="19" spans="1:13" ht="12.75" customHeight="1">
      <c r="A19" s="1237">
        <f>A15+1</f>
        <v>3</v>
      </c>
      <c r="B19" s="1235" t="str">
        <f>'saisie des données 1er Tour'!B19</f>
        <v>Gde BRETAGNE</v>
      </c>
      <c r="C19" s="1235"/>
      <c r="D19" s="40">
        <f>'saisie des données 1er Tour'!G22-'saisie des données 1er Tour'!G21</f>
        <v>9.0999999999997527E-2</v>
      </c>
      <c r="E19" s="41"/>
      <c r="F19" s="497"/>
      <c r="G19" s="454"/>
      <c r="H19" s="1237">
        <f>H15+1</f>
        <v>3</v>
      </c>
      <c r="I19" s="1235" t="str">
        <f>'saisie des données-&gt;finales'!B23</f>
        <v>HOLLANDE</v>
      </c>
      <c r="J19" s="1235"/>
      <c r="K19" s="40">
        <f>'saisie des données-&gt;finales'!G26-'saisie des données-&gt;finales'!G25</f>
        <v>-0.5920000000000023</v>
      </c>
      <c r="L19" s="41"/>
      <c r="M19" s="497" t="s">
        <v>43</v>
      </c>
    </row>
    <row r="20" spans="1:13" ht="13.5" customHeight="1" thickBot="1">
      <c r="A20" s="1238"/>
      <c r="B20" s="1236"/>
      <c r="C20" s="1236"/>
      <c r="D20" s="39"/>
      <c r="E20" s="38">
        <f>'saisie des données 1er Tour'!G24-'saisie des données 1er Tour'!G23</f>
        <v>0.34599999999998943</v>
      </c>
      <c r="F20" s="497" t="s">
        <v>43</v>
      </c>
      <c r="G20" s="454"/>
      <c r="H20" s="1238"/>
      <c r="I20" s="1236"/>
      <c r="J20" s="1236"/>
      <c r="K20" s="39"/>
      <c r="L20" s="38">
        <f>'saisie des données-&gt;finales'!G28-'saisie des données-&gt;finales'!G27</f>
        <v>0.15999999999999659</v>
      </c>
      <c r="M20" s="461"/>
    </row>
    <row r="21" spans="1:13" ht="5.25" customHeight="1" thickBot="1">
      <c r="A21" s="15"/>
      <c r="B21" s="15"/>
      <c r="C21" s="15"/>
      <c r="D21" s="67"/>
      <c r="E21" s="67"/>
      <c r="F21" s="501"/>
      <c r="G21" s="455"/>
      <c r="H21" s="493"/>
      <c r="I21" s="493"/>
      <c r="J21" s="493"/>
      <c r="K21" s="67"/>
      <c r="L21" s="67"/>
      <c r="M21" s="462"/>
    </row>
    <row r="22" spans="1:13" ht="15.75" thickBot="1">
      <c r="A22" s="15"/>
      <c r="B22" s="1232"/>
      <c r="C22" s="1233"/>
      <c r="D22" s="68" t="str">
        <f>'saisie des données 1er Tour'!E27</f>
        <v>MAKSEL Krzysztof</v>
      </c>
      <c r="E22" s="69" t="str">
        <f>'saisie des données 1er Tour'!E29</f>
        <v>RUDYK Mateusz</v>
      </c>
      <c r="F22" s="501"/>
      <c r="G22" s="458"/>
      <c r="H22" s="493"/>
      <c r="I22" s="1232"/>
      <c r="J22" s="1233"/>
      <c r="K22" s="68" t="str">
        <f>'saisie des données-&gt;finales'!E31</f>
        <v>SARNECKI Rafal</v>
      </c>
      <c r="L22" s="69" t="str">
        <f>'saisie des données-&gt;finales'!E33</f>
        <v>RUDYK Mateusz</v>
      </c>
      <c r="M22" s="462"/>
    </row>
    <row r="23" spans="1:13" ht="12.75" customHeight="1">
      <c r="A23" s="1237">
        <f>A19+1</f>
        <v>4</v>
      </c>
      <c r="B23" s="1235" t="str">
        <f>'saisie des données 1er Tour'!B25</f>
        <v>POLOGNE</v>
      </c>
      <c r="C23" s="1235"/>
      <c r="D23" s="40">
        <f>'saisie des données 1er Tour'!G28-'saisie des données 1er Tour'!G27</f>
        <v>0.12900000000000134</v>
      </c>
      <c r="E23" s="41"/>
      <c r="F23" s="497"/>
      <c r="G23" s="454"/>
      <c r="H23" s="1237">
        <f>H19+1</f>
        <v>4</v>
      </c>
      <c r="I23" s="1235" t="str">
        <f>'saisie des données-&gt;finales'!B29</f>
        <v>POLOGNE</v>
      </c>
      <c r="J23" s="1235"/>
      <c r="K23" s="40">
        <f>'saisie des données-&gt;finales'!G32-'saisie des données-&gt;finales'!G31</f>
        <v>6.5999999999998948E-2</v>
      </c>
      <c r="L23" s="41"/>
      <c r="M23" s="497"/>
    </row>
    <row r="24" spans="1:13" ht="13.5" customHeight="1" thickBot="1">
      <c r="A24" s="1238"/>
      <c r="B24" s="1236"/>
      <c r="C24" s="1236"/>
      <c r="D24" s="39"/>
      <c r="E24" s="38">
        <f>'saisie des données 1er Tour'!G30-'saisie des données 1er Tour'!G29</f>
        <v>0.19000000000000483</v>
      </c>
      <c r="F24" s="497"/>
      <c r="G24" s="454"/>
      <c r="H24" s="1238"/>
      <c r="I24" s="1236"/>
      <c r="J24" s="1236"/>
      <c r="K24" s="39"/>
      <c r="L24" s="38">
        <f>'saisie des données-&gt;finales'!G34-'saisie des données-&gt;finales'!G33</f>
        <v>0.17899999999999494</v>
      </c>
      <c r="M24" s="459"/>
    </row>
    <row r="25" spans="1:13" ht="5.25" customHeight="1" thickBot="1">
      <c r="A25" s="15"/>
      <c r="B25" s="15"/>
      <c r="C25" s="15"/>
      <c r="D25" s="67"/>
      <c r="E25" s="67"/>
      <c r="F25" s="501"/>
      <c r="G25" s="455"/>
      <c r="H25" s="493"/>
      <c r="I25" s="493"/>
      <c r="J25" s="493"/>
      <c r="K25" s="67"/>
      <c r="L25" s="67"/>
      <c r="M25" s="462"/>
    </row>
    <row r="26" spans="1:13" ht="15.75" thickBot="1">
      <c r="A26" s="15"/>
      <c r="B26" s="1232"/>
      <c r="C26" s="1233"/>
      <c r="D26" s="68" t="str">
        <f>'saisie des données 1er Tour'!E33</f>
        <v>LUO Yongjia</v>
      </c>
      <c r="E26" s="69" t="str">
        <f>'saisie des données 1er Tour'!E35</f>
        <v>XU Chao</v>
      </c>
      <c r="F26" s="501"/>
      <c r="G26" s="458"/>
      <c r="H26" s="495"/>
      <c r="I26" s="1234"/>
      <c r="J26" s="1234"/>
      <c r="K26" s="458"/>
      <c r="L26" s="458"/>
      <c r="M26" s="462"/>
    </row>
    <row r="27" spans="1:13" ht="12.75" customHeight="1">
      <c r="A27" s="1237">
        <f>A23+1</f>
        <v>5</v>
      </c>
      <c r="B27" s="1235" t="str">
        <f>'saisie des données 1er Tour'!B31</f>
        <v>CHINE</v>
      </c>
      <c r="C27" s="1235"/>
      <c r="D27" s="40">
        <f>'saisie des données 1er Tour'!G34-'saisie des données 1er Tour'!G33</f>
        <v>-3.5000000000000142E-2</v>
      </c>
      <c r="E27" s="41"/>
      <c r="F27" s="497" t="s">
        <v>43</v>
      </c>
      <c r="G27" s="454"/>
      <c r="H27" s="1234"/>
      <c r="I27" s="1234"/>
      <c r="J27" s="1234"/>
      <c r="K27" s="454"/>
      <c r="L27" s="454"/>
      <c r="M27" s="459"/>
    </row>
    <row r="28" spans="1:13" ht="13.5" customHeight="1" thickBot="1">
      <c r="A28" s="1238"/>
      <c r="B28" s="1236"/>
      <c r="C28" s="1236"/>
      <c r="D28" s="39"/>
      <c r="E28" s="38">
        <f>'saisie des données 1er Tour'!G36-'saisie des données 1er Tour'!G35</f>
        <v>3.0999999999995254E-2</v>
      </c>
      <c r="F28" s="497"/>
      <c r="G28" s="454"/>
      <c r="H28" s="1234"/>
      <c r="I28" s="1234"/>
      <c r="J28" s="1234"/>
      <c r="K28" s="454"/>
      <c r="L28" s="454"/>
      <c r="M28" s="461"/>
    </row>
    <row r="29" spans="1:13" ht="5.25" customHeight="1" thickBot="1">
      <c r="A29" s="15"/>
      <c r="B29" s="15"/>
      <c r="C29" s="15"/>
      <c r="D29" s="67"/>
      <c r="E29" s="67"/>
      <c r="F29" s="501"/>
      <c r="G29" s="455"/>
      <c r="H29" s="5"/>
      <c r="I29" s="5"/>
      <c r="J29" s="5"/>
      <c r="K29" s="5"/>
      <c r="L29" s="5"/>
    </row>
    <row r="30" spans="1:13" ht="15.75" thickBot="1">
      <c r="A30" s="493"/>
      <c r="B30" s="1232"/>
      <c r="C30" s="1233"/>
      <c r="D30" s="68" t="str">
        <f>'saisie des données 1er Tour'!E39</f>
        <v>LAVREYSEN Harrie</v>
      </c>
      <c r="E30" s="69" t="str">
        <f>'saisie des données 1er Tour'!E41</f>
        <v>BUCHLI Matthijs</v>
      </c>
      <c r="F30" s="483"/>
      <c r="G30" s="456"/>
      <c r="H30" s="5"/>
      <c r="I30" s="5"/>
      <c r="J30" s="5"/>
      <c r="K30" s="5"/>
      <c r="L30" s="5"/>
    </row>
    <row r="31" spans="1:13">
      <c r="A31" s="1237">
        <f>A27+1</f>
        <v>6</v>
      </c>
      <c r="B31" s="1235" t="str">
        <f>'saisie des données 1er Tour'!B37</f>
        <v>HOLLANDE</v>
      </c>
      <c r="C31" s="1235"/>
      <c r="D31" s="40">
        <f>'saisie des données 1er Tour'!G40-'saisie des données 1er Tour'!G39</f>
        <v>4.2999999999999261E-2</v>
      </c>
      <c r="E31" s="41"/>
      <c r="G31" s="456"/>
      <c r="H31" s="5"/>
      <c r="I31" s="5"/>
      <c r="J31" s="5"/>
      <c r="K31" s="5"/>
      <c r="L31" s="5"/>
    </row>
    <row r="32" spans="1:13" ht="13.5" thickBot="1">
      <c r="A32" s="1238"/>
      <c r="B32" s="1236"/>
      <c r="C32" s="1236"/>
      <c r="D32" s="39"/>
      <c r="E32" s="38">
        <f>'saisie des données 1er Tour'!G42-'saisie des données 1er Tour'!G41</f>
        <v>0.2829999999999977</v>
      </c>
      <c r="F32" s="483"/>
      <c r="G32" s="456"/>
      <c r="H32" s="5"/>
      <c r="I32" s="5"/>
      <c r="J32" s="5"/>
      <c r="K32" s="5"/>
      <c r="L32" s="5"/>
    </row>
    <row r="33" spans="1:12" ht="5.25" customHeight="1" thickBot="1">
      <c r="A33" s="494"/>
      <c r="B33" s="494"/>
      <c r="C33" s="494"/>
      <c r="D33" s="67"/>
      <c r="E33" s="67"/>
      <c r="F33" s="501"/>
      <c r="G33" s="456"/>
      <c r="H33" s="5"/>
      <c r="I33" s="5"/>
      <c r="J33" s="5"/>
      <c r="K33" s="5"/>
      <c r="L33" s="5"/>
    </row>
    <row r="34" spans="1:12" ht="15.75" thickBot="1">
      <c r="A34" s="494"/>
      <c r="B34" s="1232"/>
      <c r="C34" s="1233"/>
      <c r="D34" s="68" t="str">
        <f>'saisie des données 1er Tour'!E45</f>
        <v>HART Nathan</v>
      </c>
      <c r="E34" s="69" t="str">
        <f>'saisie des données 1er Tour'!E47</f>
        <v>CONSTABLE Patrick</v>
      </c>
      <c r="F34" s="483"/>
      <c r="G34" s="456"/>
      <c r="H34" s="5"/>
      <c r="I34" s="5"/>
      <c r="J34" s="5"/>
      <c r="K34" s="5"/>
      <c r="L34" s="5"/>
    </row>
    <row r="35" spans="1:12">
      <c r="A35" s="1237">
        <f>A31+1</f>
        <v>7</v>
      </c>
      <c r="B35" s="1235" t="str">
        <f>'saisie des données 1er Tour'!B43</f>
        <v>AUSTRALIE</v>
      </c>
      <c r="C35" s="1235"/>
      <c r="D35" s="40">
        <f>'saisie des données 1er Tour'!G46-'saisie des données 1er Tour'!G45</f>
        <v>0.15900000000000247</v>
      </c>
      <c r="E35" s="41"/>
      <c r="F35" s="497"/>
      <c r="G35" s="456"/>
      <c r="H35" s="5"/>
      <c r="I35" s="5"/>
      <c r="J35" s="5"/>
      <c r="K35" s="5"/>
      <c r="L35" s="5"/>
    </row>
    <row r="36" spans="1:12" ht="13.5" thickBot="1">
      <c r="A36" s="1238"/>
      <c r="B36" s="1236"/>
      <c r="C36" s="1236"/>
      <c r="D36" s="39"/>
      <c r="E36" s="38">
        <f>'saisie des données 1er Tour'!G48-'saisie des données 1er Tour'!G47</f>
        <v>0.22199999999999775</v>
      </c>
      <c r="F36" s="497"/>
      <c r="G36" s="5"/>
      <c r="H36" s="5"/>
      <c r="I36" s="5"/>
      <c r="J36" s="5"/>
      <c r="K36" s="5"/>
      <c r="L36" s="5"/>
    </row>
    <row r="37" spans="1:12" ht="5.25" customHeight="1" thickBot="1">
      <c r="A37" s="494"/>
      <c r="B37" s="494"/>
      <c r="C37" s="494"/>
      <c r="D37" s="67"/>
      <c r="E37" s="67"/>
      <c r="F37" s="501"/>
    </row>
    <row r="38" spans="1:12" ht="15.75" thickBot="1">
      <c r="A38" s="494"/>
      <c r="B38" s="1232"/>
      <c r="C38" s="1233"/>
      <c r="D38" s="68" t="str">
        <f>'saisie des données 1er Tour'!E51</f>
        <v>NITTA Yudai</v>
      </c>
      <c r="E38" s="69" t="str">
        <f>'saisie des données 1er Tour'!E53</f>
        <v>WATANABE Kazurani</v>
      </c>
      <c r="F38" s="483"/>
    </row>
    <row r="39" spans="1:12">
      <c r="A39" s="1237">
        <f>A35+1</f>
        <v>8</v>
      </c>
      <c r="B39" s="1235" t="str">
        <f>'saisie des données 1er Tour'!B49</f>
        <v>JAPON</v>
      </c>
      <c r="C39" s="1235"/>
      <c r="D39" s="40">
        <f>'saisie des données 1er Tour'!G52-'saisie des données 1er Tour'!G51</f>
        <v>2.4999999999998579E-2</v>
      </c>
      <c r="E39" s="41"/>
      <c r="F39" s="497"/>
    </row>
    <row r="40" spans="1:12" ht="13.5" thickBot="1">
      <c r="A40" s="1238"/>
      <c r="B40" s="1236"/>
      <c r="C40" s="1236"/>
      <c r="D40" s="39"/>
      <c r="E40" s="38">
        <f>'saisie des données 1er Tour'!G54-'saisie des données 1er Tour'!G53</f>
        <v>0.21199999999999974</v>
      </c>
      <c r="F40" s="483"/>
    </row>
    <row r="41" spans="1:12" ht="5.25" customHeight="1">
      <c r="A41" s="494"/>
      <c r="B41" s="494"/>
      <c r="C41" s="494"/>
      <c r="D41" s="67"/>
      <c r="E41" s="67"/>
      <c r="F41" s="501"/>
    </row>
  </sheetData>
  <mergeCells count="48">
    <mergeCell ref="A15:A16"/>
    <mergeCell ref="B15:C16"/>
    <mergeCell ref="B18:C18"/>
    <mergeCell ref="B38:C38"/>
    <mergeCell ref="B30:C30"/>
    <mergeCell ref="A31:A32"/>
    <mergeCell ref="B31:C32"/>
    <mergeCell ref="A23:A24"/>
    <mergeCell ref="B19:C20"/>
    <mergeCell ref="B23:C24"/>
    <mergeCell ref="A27:A28"/>
    <mergeCell ref="A19:A20"/>
    <mergeCell ref="A39:A40"/>
    <mergeCell ref="B39:C40"/>
    <mergeCell ref="B34:C34"/>
    <mergeCell ref="A35:A36"/>
    <mergeCell ref="B35:C36"/>
    <mergeCell ref="A11:A12"/>
    <mergeCell ref="A1:D1"/>
    <mergeCell ref="E1:I1"/>
    <mergeCell ref="A4:M4"/>
    <mergeCell ref="C5:L5"/>
    <mergeCell ref="B8:E8"/>
    <mergeCell ref="I8:L8"/>
    <mergeCell ref="I10:J10"/>
    <mergeCell ref="H11:H12"/>
    <mergeCell ref="I11:J12"/>
    <mergeCell ref="D7:E7"/>
    <mergeCell ref="B11:C12"/>
    <mergeCell ref="B10:C10"/>
    <mergeCell ref="D6:K6"/>
    <mergeCell ref="A3:L3"/>
    <mergeCell ref="B14:C14"/>
    <mergeCell ref="I26:J26"/>
    <mergeCell ref="I27:J28"/>
    <mergeCell ref="B22:C22"/>
    <mergeCell ref="B27:C28"/>
    <mergeCell ref="B26:C26"/>
    <mergeCell ref="H23:H24"/>
    <mergeCell ref="I23:J24"/>
    <mergeCell ref="I14:J14"/>
    <mergeCell ref="H15:H16"/>
    <mergeCell ref="I15:J16"/>
    <mergeCell ref="I18:J18"/>
    <mergeCell ref="H19:H20"/>
    <mergeCell ref="I19:J20"/>
    <mergeCell ref="I22:J22"/>
    <mergeCell ref="H27:H28"/>
  </mergeCells>
  <phoneticPr fontId="0" type="noConversion"/>
  <printOptions horizontalCentered="1"/>
  <pageMargins left="0.19685039370078741" right="0.19685039370078741" top="0.39370078740157483" bottom="0.19685039370078741"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M165"/>
  <sheetViews>
    <sheetView tabSelected="1" workbookViewId="0">
      <selection activeCell="B162" sqref="B162"/>
    </sheetView>
  </sheetViews>
  <sheetFormatPr baseColWidth="10" defaultRowHeight="12.75"/>
  <cols>
    <col min="1" max="1" width="3.5703125" customWidth="1"/>
    <col min="2" max="2" width="84.42578125" customWidth="1"/>
  </cols>
  <sheetData>
    <row r="1" spans="1:2" ht="15.75">
      <c r="A1" s="1251" t="s">
        <v>174</v>
      </c>
    </row>
    <row r="2" spans="1:2" ht="38.25">
      <c r="A2" s="1063">
        <v>0</v>
      </c>
      <c r="B2" s="1064" t="s">
        <v>195</v>
      </c>
    </row>
    <row r="3" spans="1:2">
      <c r="A3" s="1063"/>
      <c r="B3" s="1063"/>
    </row>
    <row r="4" spans="1:2">
      <c r="A4" s="1063"/>
      <c r="B4" s="1063"/>
    </row>
    <row r="5" spans="1:2">
      <c r="A5" s="1063"/>
      <c r="B5" s="1063"/>
    </row>
    <row r="6" spans="1:2">
      <c r="A6" s="1063"/>
      <c r="B6" s="1063"/>
    </row>
    <row r="7" spans="1:2">
      <c r="A7" s="1063"/>
      <c r="B7" s="1063"/>
    </row>
    <row r="8" spans="1:2">
      <c r="A8" s="1063"/>
      <c r="B8" s="1063"/>
    </row>
    <row r="9" spans="1:2">
      <c r="A9" s="1063"/>
      <c r="B9" s="1063"/>
    </row>
    <row r="10" spans="1:2">
      <c r="A10" s="1063"/>
      <c r="B10" s="1063"/>
    </row>
    <row r="11" spans="1:2" ht="127.5">
      <c r="A11" s="1063"/>
      <c r="B11" s="1064" t="s">
        <v>182</v>
      </c>
    </row>
    <row r="12" spans="1:2" ht="51">
      <c r="A12" s="1063"/>
      <c r="B12" s="1064" t="s">
        <v>186</v>
      </c>
    </row>
    <row r="13" spans="1:2" ht="69" customHeight="1">
      <c r="A13" s="1063">
        <v>1</v>
      </c>
      <c r="B13" s="1064" t="s">
        <v>185</v>
      </c>
    </row>
    <row r="14" spans="1:2" ht="57" customHeight="1">
      <c r="A14" s="1063"/>
      <c r="B14" s="1064"/>
    </row>
    <row r="15" spans="1:2">
      <c r="A15" s="1063"/>
      <c r="B15" s="1063"/>
    </row>
    <row r="16" spans="1:2">
      <c r="A16" s="1063"/>
      <c r="B16" s="1063"/>
    </row>
    <row r="17" spans="1:13">
      <c r="A17" s="1063"/>
      <c r="B17" s="1063"/>
    </row>
    <row r="18" spans="1:13">
      <c r="A18" s="1063"/>
      <c r="B18" s="1063"/>
    </row>
    <row r="19" spans="1:13">
      <c r="A19" s="1063"/>
      <c r="B19" s="1063"/>
    </row>
    <row r="20" spans="1:13" s="1063" customFormat="1"/>
    <row r="21" spans="1:13">
      <c r="A21" s="1063"/>
      <c r="B21" s="1063"/>
    </row>
    <row r="22" spans="1:13">
      <c r="A22" s="1063"/>
      <c r="B22" s="1063"/>
    </row>
    <row r="23" spans="1:13">
      <c r="A23" s="1063"/>
      <c r="B23" s="1063"/>
    </row>
    <row r="24" spans="1:13">
      <c r="A24" s="1063"/>
      <c r="B24" s="1063"/>
    </row>
    <row r="25" spans="1:13">
      <c r="A25" s="1063"/>
      <c r="B25" s="1063"/>
    </row>
    <row r="26" spans="1:13">
      <c r="A26" s="1063"/>
      <c r="B26" s="1063"/>
    </row>
    <row r="27" spans="1:13">
      <c r="A27" s="1063"/>
      <c r="B27" s="1063"/>
    </row>
    <row r="28" spans="1:13">
      <c r="A28" s="1063"/>
      <c r="B28" s="1063"/>
    </row>
    <row r="29" spans="1:13">
      <c r="A29" s="1063"/>
      <c r="B29" s="1063"/>
      <c r="H29" s="470"/>
      <c r="I29" s="470"/>
      <c r="J29" s="470"/>
      <c r="K29" s="470"/>
      <c r="L29" s="470"/>
      <c r="M29" s="470"/>
    </row>
    <row r="30" spans="1:13">
      <c r="A30" s="1063"/>
      <c r="B30" s="1063"/>
      <c r="H30" s="470"/>
      <c r="I30" s="470"/>
      <c r="J30" s="470"/>
      <c r="K30" s="470"/>
      <c r="L30" s="470"/>
      <c r="M30" s="470"/>
    </row>
    <row r="31" spans="1:13">
      <c r="A31" s="1063"/>
      <c r="B31" s="1063"/>
      <c r="H31" s="470"/>
      <c r="I31" s="470"/>
      <c r="J31" s="470"/>
      <c r="K31" s="470"/>
      <c r="L31" s="470"/>
      <c r="M31" s="470"/>
    </row>
    <row r="32" spans="1:13">
      <c r="A32" s="1063"/>
      <c r="B32" s="1063"/>
      <c r="H32" s="470"/>
      <c r="I32" s="470"/>
      <c r="J32" s="470"/>
      <c r="K32" s="470"/>
      <c r="L32" s="470"/>
      <c r="M32" s="470"/>
    </row>
    <row r="33" spans="1:13">
      <c r="A33" s="1063"/>
      <c r="B33" s="1063"/>
      <c r="H33" s="470"/>
      <c r="I33" s="470"/>
      <c r="J33" s="470"/>
      <c r="K33" s="470"/>
      <c r="L33" s="470"/>
      <c r="M33" s="470"/>
    </row>
    <row r="34" spans="1:13">
      <c r="A34" s="1063"/>
      <c r="B34" s="1063"/>
      <c r="H34" s="470"/>
      <c r="I34" s="470"/>
      <c r="J34" s="470"/>
      <c r="K34" s="470"/>
      <c r="L34" s="470"/>
      <c r="M34" s="470"/>
    </row>
    <row r="35" spans="1:13">
      <c r="A35" s="1063"/>
      <c r="B35" s="1063"/>
      <c r="H35" s="470"/>
      <c r="I35" s="470"/>
      <c r="J35" s="470"/>
      <c r="K35" s="470"/>
      <c r="L35" s="470"/>
      <c r="M35" s="470"/>
    </row>
    <row r="36" spans="1:13">
      <c r="A36" s="1063"/>
      <c r="B36" s="1063"/>
      <c r="H36" s="470"/>
      <c r="I36" s="470"/>
      <c r="J36" s="470"/>
      <c r="K36" s="470"/>
      <c r="L36" s="470"/>
      <c r="M36" s="470"/>
    </row>
    <row r="37" spans="1:13" ht="25.5">
      <c r="A37" s="1063"/>
      <c r="B37" s="1066" t="s">
        <v>183</v>
      </c>
      <c r="H37" s="470"/>
      <c r="I37" s="470"/>
      <c r="J37" s="470"/>
      <c r="K37" s="470"/>
      <c r="L37" s="470"/>
      <c r="M37" s="470"/>
    </row>
    <row r="38" spans="1:13">
      <c r="H38" s="470"/>
      <c r="I38" s="470"/>
      <c r="J38" s="470"/>
      <c r="K38" s="470"/>
      <c r="L38" s="470"/>
      <c r="M38" s="470"/>
    </row>
    <row r="39" spans="1:13">
      <c r="H39" s="470"/>
      <c r="I39" s="470"/>
      <c r="J39" s="470"/>
      <c r="K39" s="470"/>
      <c r="L39" s="470"/>
      <c r="M39" s="470"/>
    </row>
    <row r="40" spans="1:13">
      <c r="H40" s="470"/>
      <c r="I40" s="470"/>
      <c r="J40" s="470"/>
      <c r="K40" s="470"/>
      <c r="L40" s="470"/>
      <c r="M40" s="470"/>
    </row>
    <row r="41" spans="1:13">
      <c r="H41" s="470"/>
      <c r="I41" s="470"/>
      <c r="J41" s="470"/>
      <c r="K41" s="470"/>
      <c r="L41" s="470"/>
      <c r="M41" s="470"/>
    </row>
    <row r="42" spans="1:13">
      <c r="H42" s="470"/>
      <c r="I42" s="470"/>
      <c r="J42" s="470"/>
      <c r="K42" s="470"/>
      <c r="L42" s="470"/>
      <c r="M42" s="470"/>
    </row>
    <row r="43" spans="1:13">
      <c r="H43" s="470"/>
      <c r="I43" s="470"/>
      <c r="J43" s="470"/>
      <c r="K43" s="470"/>
      <c r="L43" s="470"/>
      <c r="M43" s="470"/>
    </row>
    <row r="44" spans="1:13">
      <c r="H44" s="470"/>
      <c r="I44" s="470"/>
      <c r="J44" s="470"/>
      <c r="K44" s="470"/>
      <c r="L44" s="470"/>
      <c r="M44" s="470"/>
    </row>
    <row r="45" spans="1:13">
      <c r="H45" s="470"/>
      <c r="I45" s="470"/>
      <c r="J45" s="470"/>
      <c r="K45" s="470"/>
      <c r="L45" s="470"/>
      <c r="M45" s="470"/>
    </row>
    <row r="46" spans="1:13">
      <c r="H46" s="470"/>
      <c r="I46" s="470"/>
      <c r="J46" s="470"/>
      <c r="K46" s="470"/>
      <c r="L46" s="470"/>
      <c r="M46" s="470"/>
    </row>
    <row r="47" spans="1:13">
      <c r="H47" s="470"/>
      <c r="I47" s="470"/>
      <c r="J47" s="470"/>
      <c r="K47" s="470"/>
      <c r="L47" s="470"/>
      <c r="M47" s="470"/>
    </row>
    <row r="48" spans="1:13">
      <c r="H48" s="470"/>
      <c r="I48" s="470"/>
      <c r="J48" s="470"/>
      <c r="K48" s="470"/>
      <c r="L48" s="470"/>
      <c r="M48" s="470"/>
    </row>
    <row r="49" spans="1:13">
      <c r="H49" s="470"/>
      <c r="I49" s="470"/>
      <c r="J49" s="470"/>
      <c r="K49" s="470"/>
      <c r="L49" s="470"/>
      <c r="M49" s="470"/>
    </row>
    <row r="50" spans="1:13">
      <c r="H50" s="470"/>
      <c r="I50" s="470"/>
      <c r="J50" s="470"/>
      <c r="K50" s="470"/>
      <c r="L50" s="470"/>
      <c r="M50" s="470"/>
    </row>
    <row r="51" spans="1:13">
      <c r="H51" s="470"/>
      <c r="I51" s="470"/>
      <c r="J51" s="470"/>
      <c r="K51" s="470"/>
      <c r="L51" s="470"/>
      <c r="M51" s="470"/>
    </row>
    <row r="52" spans="1:13">
      <c r="H52" s="470"/>
      <c r="I52" s="470"/>
      <c r="J52" s="470"/>
      <c r="K52" s="470"/>
      <c r="L52" s="470"/>
      <c r="M52" s="470"/>
    </row>
    <row r="53" spans="1:13">
      <c r="H53" s="470"/>
      <c r="I53" s="470"/>
      <c r="J53" s="470"/>
      <c r="K53" s="470"/>
      <c r="L53" s="470"/>
      <c r="M53" s="470"/>
    </row>
    <row r="54" spans="1:13">
      <c r="H54" s="470"/>
      <c r="I54" s="470"/>
      <c r="J54" s="470"/>
      <c r="K54" s="470"/>
      <c r="L54" s="470"/>
      <c r="M54" s="470"/>
    </row>
    <row r="55" spans="1:13">
      <c r="H55" s="470"/>
      <c r="I55" s="470"/>
      <c r="J55" s="470"/>
      <c r="K55" s="470"/>
      <c r="L55" s="470"/>
      <c r="M55" s="470"/>
    </row>
    <row r="56" spans="1:13">
      <c r="H56" s="470"/>
      <c r="I56" s="470"/>
      <c r="J56" s="470"/>
      <c r="K56" s="470"/>
      <c r="L56" s="470"/>
      <c r="M56" s="470"/>
    </row>
    <row r="57" spans="1:13">
      <c r="H57" s="470"/>
      <c r="I57" s="470"/>
      <c r="J57" s="470"/>
      <c r="K57" s="470"/>
      <c r="L57" s="470"/>
      <c r="M57" s="470"/>
    </row>
    <row r="58" spans="1:13">
      <c r="H58" s="470"/>
      <c r="I58" s="470"/>
      <c r="J58" s="470"/>
      <c r="K58" s="470"/>
      <c r="L58" s="470"/>
      <c r="M58" s="470"/>
    </row>
    <row r="59" spans="1:13">
      <c r="H59" s="470"/>
      <c r="I59" s="470"/>
      <c r="J59" s="470"/>
      <c r="K59" s="470"/>
      <c r="L59" s="470"/>
      <c r="M59" s="470"/>
    </row>
    <row r="60" spans="1:13">
      <c r="H60" s="470"/>
      <c r="I60" s="470"/>
      <c r="J60" s="470"/>
      <c r="K60" s="470"/>
      <c r="L60" s="470"/>
      <c r="M60" s="470"/>
    </row>
    <row r="61" spans="1:13">
      <c r="H61" s="470"/>
      <c r="I61" s="470"/>
      <c r="J61" s="470"/>
      <c r="K61" s="470"/>
      <c r="L61" s="470"/>
      <c r="M61" s="470"/>
    </row>
    <row r="62" spans="1:13">
      <c r="H62" s="470"/>
      <c r="I62" s="470"/>
      <c r="J62" s="470"/>
      <c r="K62" s="470"/>
      <c r="L62" s="470"/>
      <c r="M62" s="470"/>
    </row>
    <row r="63" spans="1:13" ht="96.75" customHeight="1">
      <c r="A63" s="1252"/>
      <c r="B63" s="1250" t="s">
        <v>184</v>
      </c>
      <c r="H63" s="470"/>
      <c r="I63" s="470"/>
      <c r="J63" s="470"/>
      <c r="K63" s="470"/>
      <c r="L63" s="470"/>
      <c r="M63" s="470"/>
    </row>
    <row r="64" spans="1:13" ht="47.25" customHeight="1">
      <c r="A64" s="1252"/>
      <c r="B64" s="1250" t="s">
        <v>175</v>
      </c>
      <c r="H64" s="470"/>
      <c r="I64" s="470"/>
      <c r="J64" s="470"/>
      <c r="K64" s="470"/>
      <c r="L64" s="470"/>
      <c r="M64" s="470"/>
    </row>
    <row r="65" spans="2:13">
      <c r="B65" s="1065"/>
      <c r="H65" s="470"/>
      <c r="I65" s="470"/>
      <c r="J65" s="470"/>
      <c r="K65" s="470"/>
      <c r="L65" s="470"/>
      <c r="M65" s="470"/>
    </row>
    <row r="66" spans="2:13">
      <c r="B66" s="1065"/>
      <c r="H66" s="470"/>
      <c r="I66" s="470"/>
      <c r="J66" s="470"/>
      <c r="K66" s="470"/>
      <c r="L66" s="470"/>
      <c r="M66" s="470"/>
    </row>
    <row r="67" spans="2:13">
      <c r="B67" s="1065"/>
      <c r="H67" s="470"/>
      <c r="I67" s="470"/>
      <c r="J67" s="470"/>
      <c r="K67" s="470"/>
      <c r="L67" s="470"/>
      <c r="M67" s="470"/>
    </row>
    <row r="68" spans="2:13">
      <c r="B68" s="1065"/>
      <c r="H68" s="470"/>
      <c r="I68" s="470"/>
      <c r="J68" s="470"/>
      <c r="K68" s="470"/>
      <c r="L68" s="470"/>
      <c r="M68" s="470"/>
    </row>
    <row r="69" spans="2:13">
      <c r="B69" s="1065"/>
      <c r="H69" s="470"/>
      <c r="I69" s="470"/>
      <c r="J69" s="470"/>
      <c r="K69" s="470"/>
      <c r="L69" s="470"/>
      <c r="M69" s="470"/>
    </row>
    <row r="70" spans="2:13">
      <c r="B70" s="1065"/>
      <c r="H70" s="470"/>
      <c r="I70" s="470"/>
      <c r="J70" s="470"/>
      <c r="K70" s="470"/>
      <c r="L70" s="470"/>
      <c r="M70" s="470"/>
    </row>
    <row r="71" spans="2:13">
      <c r="B71" s="1065"/>
      <c r="H71" s="470"/>
      <c r="I71" s="470"/>
      <c r="J71" s="470"/>
      <c r="K71" s="470"/>
      <c r="L71" s="470"/>
      <c r="M71" s="470"/>
    </row>
    <row r="72" spans="2:13">
      <c r="B72" s="1065"/>
      <c r="H72" s="470"/>
      <c r="I72" s="470"/>
      <c r="J72" s="470"/>
      <c r="K72" s="470"/>
      <c r="L72" s="470"/>
      <c r="M72" s="470"/>
    </row>
    <row r="73" spans="2:13">
      <c r="B73" s="1065"/>
      <c r="H73" s="470"/>
      <c r="I73" s="470"/>
      <c r="J73" s="470"/>
      <c r="K73" s="470"/>
      <c r="L73" s="470"/>
      <c r="M73" s="470"/>
    </row>
    <row r="74" spans="2:13">
      <c r="B74" s="1065"/>
      <c r="H74" s="470"/>
      <c r="I74" s="470"/>
      <c r="J74" s="470"/>
      <c r="K74" s="470"/>
      <c r="L74" s="470"/>
      <c r="M74" s="470"/>
    </row>
    <row r="75" spans="2:13">
      <c r="B75" s="1065"/>
      <c r="H75" s="470"/>
      <c r="I75" s="470"/>
      <c r="J75" s="470"/>
      <c r="K75" s="470"/>
      <c r="L75" s="470"/>
      <c r="M75" s="470"/>
    </row>
    <row r="76" spans="2:13">
      <c r="B76" s="1065"/>
      <c r="H76" s="470"/>
      <c r="I76" s="470"/>
      <c r="J76" s="470"/>
      <c r="K76" s="470"/>
      <c r="L76" s="470"/>
      <c r="M76" s="470"/>
    </row>
    <row r="77" spans="2:13">
      <c r="B77" s="1065"/>
      <c r="H77" s="470"/>
      <c r="I77" s="470"/>
      <c r="J77" s="470"/>
      <c r="K77" s="470"/>
      <c r="L77" s="470"/>
      <c r="M77" s="470"/>
    </row>
    <row r="78" spans="2:13">
      <c r="B78" s="1065"/>
      <c r="H78" s="470"/>
      <c r="I78" s="470"/>
      <c r="J78" s="470"/>
      <c r="K78" s="470"/>
      <c r="L78" s="470"/>
      <c r="M78" s="470"/>
    </row>
    <row r="79" spans="2:13">
      <c r="B79" s="1065"/>
      <c r="H79" s="470"/>
      <c r="I79" s="470"/>
      <c r="J79" s="470"/>
      <c r="K79" s="470"/>
      <c r="L79" s="470"/>
      <c r="M79" s="470"/>
    </row>
    <row r="80" spans="2:13">
      <c r="B80" s="1065"/>
      <c r="H80" s="470"/>
      <c r="I80" s="470"/>
      <c r="J80" s="470"/>
      <c r="K80" s="470"/>
      <c r="L80" s="470"/>
      <c r="M80" s="470"/>
    </row>
    <row r="81" spans="1:13">
      <c r="B81" s="1065"/>
      <c r="H81" s="470"/>
      <c r="I81" s="470"/>
      <c r="J81" s="470"/>
      <c r="K81" s="470"/>
      <c r="L81" s="470"/>
      <c r="M81" s="470"/>
    </row>
    <row r="82" spans="1:13">
      <c r="B82" s="1065"/>
    </row>
    <row r="83" spans="1:13" ht="18.75" customHeight="1">
      <c r="B83" s="1065"/>
    </row>
    <row r="84" spans="1:13" ht="25.5">
      <c r="B84" s="1065" t="s">
        <v>187</v>
      </c>
    </row>
    <row r="85" spans="1:13" ht="76.5">
      <c r="B85" s="1065" t="s">
        <v>188</v>
      </c>
    </row>
    <row r="86" spans="1:13">
      <c r="A86" s="1063"/>
      <c r="B86" s="1064"/>
    </row>
    <row r="87" spans="1:13" ht="25.5">
      <c r="A87" s="1250">
        <v>2</v>
      </c>
      <c r="B87" s="1250" t="s">
        <v>176</v>
      </c>
    </row>
    <row r="88" spans="1:13" ht="76.5">
      <c r="A88" s="1063"/>
      <c r="B88" s="1064" t="s">
        <v>189</v>
      </c>
    </row>
    <row r="89" spans="1:13" ht="127.5">
      <c r="A89" s="1063">
        <v>3</v>
      </c>
      <c r="B89" s="1064" t="s">
        <v>190</v>
      </c>
    </row>
    <row r="90" spans="1:13" ht="38.25">
      <c r="A90" s="1063"/>
      <c r="B90" s="1064" t="s">
        <v>191</v>
      </c>
    </row>
    <row r="91" spans="1:13">
      <c r="A91" s="1063"/>
      <c r="B91" s="1064"/>
    </row>
    <row r="92" spans="1:13">
      <c r="A92" s="1063"/>
      <c r="B92" s="1064"/>
    </row>
    <row r="93" spans="1:13">
      <c r="A93" s="1063"/>
      <c r="B93" s="1064"/>
    </row>
    <row r="94" spans="1:13">
      <c r="A94" s="1063"/>
      <c r="B94" s="1064"/>
    </row>
    <row r="95" spans="1:13">
      <c r="A95" s="1063"/>
      <c r="B95" s="1064"/>
    </row>
    <row r="96" spans="1:13">
      <c r="A96" s="1063"/>
      <c r="B96" s="1064"/>
    </row>
    <row r="97" spans="1:2">
      <c r="A97" s="1063"/>
      <c r="B97" s="1064"/>
    </row>
    <row r="98" spans="1:2">
      <c r="A98" s="1063"/>
      <c r="B98" s="1064"/>
    </row>
    <row r="99" spans="1:2">
      <c r="A99" s="1063"/>
      <c r="B99" s="1064"/>
    </row>
    <row r="100" spans="1:2">
      <c r="A100" s="1063"/>
      <c r="B100" s="1064"/>
    </row>
    <row r="101" spans="1:2">
      <c r="A101" s="1063"/>
      <c r="B101" s="1064"/>
    </row>
    <row r="102" spans="1:2">
      <c r="A102" s="1063"/>
      <c r="B102" s="1064"/>
    </row>
    <row r="103" spans="1:2">
      <c r="A103" s="1063"/>
      <c r="B103" s="1064"/>
    </row>
    <row r="104" spans="1:2">
      <c r="A104" s="1063"/>
      <c r="B104" s="1064"/>
    </row>
    <row r="105" spans="1:2">
      <c r="A105" s="1063"/>
      <c r="B105" s="1064"/>
    </row>
    <row r="106" spans="1:2">
      <c r="A106" s="1063"/>
      <c r="B106" s="1064"/>
    </row>
    <row r="107" spans="1:2">
      <c r="A107" s="1063"/>
      <c r="B107" s="1064"/>
    </row>
    <row r="108" spans="1:2">
      <c r="A108" s="1063"/>
      <c r="B108" s="1064"/>
    </row>
    <row r="109" spans="1:2">
      <c r="A109" s="1063"/>
      <c r="B109" s="1064"/>
    </row>
    <row r="110" spans="1:2">
      <c r="A110" s="1063"/>
      <c r="B110" s="1064"/>
    </row>
    <row r="111" spans="1:2">
      <c r="A111" s="1063"/>
      <c r="B111" s="1064"/>
    </row>
    <row r="112" spans="1:2">
      <c r="A112" s="1063"/>
      <c r="B112" s="1064"/>
    </row>
    <row r="113" spans="1:2">
      <c r="A113" s="1063"/>
      <c r="B113" s="1064"/>
    </row>
    <row r="114" spans="1:2">
      <c r="A114" s="1063"/>
      <c r="B114" s="1064" t="s">
        <v>192</v>
      </c>
    </row>
    <row r="115" spans="1:2">
      <c r="A115" s="1063"/>
      <c r="B115" s="1064"/>
    </row>
    <row r="116" spans="1:2">
      <c r="A116" s="1063"/>
      <c r="B116" s="1064"/>
    </row>
    <row r="117" spans="1:2">
      <c r="A117" s="1063"/>
      <c r="B117" s="1064"/>
    </row>
    <row r="118" spans="1:2">
      <c r="A118" s="1063"/>
      <c r="B118" s="1064"/>
    </row>
    <row r="119" spans="1:2">
      <c r="A119" s="1063"/>
      <c r="B119" s="1064"/>
    </row>
    <row r="120" spans="1:2">
      <c r="A120" s="1063"/>
      <c r="B120" s="1064"/>
    </row>
    <row r="121" spans="1:2">
      <c r="A121" s="1063"/>
      <c r="B121" s="1064"/>
    </row>
    <row r="122" spans="1:2">
      <c r="A122" s="1063"/>
      <c r="B122" s="1064"/>
    </row>
    <row r="123" spans="1:2">
      <c r="A123" s="1063"/>
      <c r="B123" s="1064"/>
    </row>
    <row r="124" spans="1:2">
      <c r="A124" s="1063"/>
      <c r="B124" s="1064"/>
    </row>
    <row r="125" spans="1:2">
      <c r="A125" s="1063"/>
      <c r="B125" s="1064"/>
    </row>
    <row r="126" spans="1:2">
      <c r="A126" s="1063"/>
      <c r="B126" s="1064"/>
    </row>
    <row r="127" spans="1:2">
      <c r="A127" s="1063"/>
      <c r="B127" s="1064"/>
    </row>
    <row r="128" spans="1:2">
      <c r="A128" s="1063"/>
      <c r="B128" s="1064"/>
    </row>
    <row r="129" spans="1:3">
      <c r="A129" s="1063"/>
      <c r="B129" s="1064"/>
    </row>
    <row r="130" spans="1:3">
      <c r="A130" s="1063"/>
      <c r="B130" s="1064"/>
    </row>
    <row r="131" spans="1:3">
      <c r="A131" s="1063"/>
      <c r="B131" s="1064"/>
    </row>
    <row r="132" spans="1:3">
      <c r="A132" s="1063"/>
      <c r="B132" s="1064"/>
    </row>
    <row r="133" spans="1:3">
      <c r="A133" s="1063"/>
      <c r="B133" s="1064"/>
    </row>
    <row r="134" spans="1:3">
      <c r="A134" s="1063"/>
      <c r="B134" s="1064"/>
    </row>
    <row r="135" spans="1:3">
      <c r="A135" s="1063"/>
      <c r="B135" s="1064" t="s">
        <v>177</v>
      </c>
    </row>
    <row r="136" spans="1:3" ht="20.25" customHeight="1">
      <c r="A136" s="1063"/>
      <c r="B136" s="1249" t="s">
        <v>179</v>
      </c>
    </row>
    <row r="137" spans="1:3" ht="38.25">
      <c r="A137" s="1063"/>
      <c r="B137" s="1064" t="s">
        <v>193</v>
      </c>
      <c r="C137" s="470"/>
    </row>
    <row r="138" spans="1:3">
      <c r="A138" s="1063"/>
      <c r="B138" s="1064"/>
    </row>
    <row r="139" spans="1:3">
      <c r="A139" s="1063"/>
      <c r="B139" s="1064"/>
    </row>
    <row r="140" spans="1:3">
      <c r="A140" s="1063"/>
      <c r="B140" s="1064"/>
    </row>
    <row r="141" spans="1:3">
      <c r="A141" s="1063"/>
      <c r="B141" s="1064"/>
    </row>
    <row r="142" spans="1:3">
      <c r="A142" s="1063"/>
      <c r="B142" s="1064"/>
    </row>
    <row r="143" spans="1:3">
      <c r="A143" s="1063"/>
      <c r="B143" s="1064"/>
    </row>
    <row r="144" spans="1:3">
      <c r="A144" s="1063"/>
      <c r="B144" s="1064"/>
    </row>
    <row r="145" spans="1:2">
      <c r="A145" s="1063"/>
      <c r="B145" s="1064"/>
    </row>
    <row r="146" spans="1:2">
      <c r="A146" s="1063"/>
      <c r="B146" s="1064"/>
    </row>
    <row r="147" spans="1:2">
      <c r="A147" s="1063"/>
      <c r="B147" s="1064"/>
    </row>
    <row r="148" spans="1:2">
      <c r="A148" s="1063"/>
      <c r="B148" s="1064"/>
    </row>
    <row r="149" spans="1:2">
      <c r="A149" s="1063"/>
      <c r="B149" s="1064"/>
    </row>
    <row r="150" spans="1:2">
      <c r="A150" s="1063"/>
      <c r="B150" s="1064"/>
    </row>
    <row r="151" spans="1:2">
      <c r="A151" s="1063"/>
      <c r="B151" s="1064"/>
    </row>
    <row r="152" spans="1:2">
      <c r="A152" s="1063"/>
      <c r="B152" s="1064"/>
    </row>
    <row r="153" spans="1:2">
      <c r="A153" s="1063"/>
      <c r="B153" s="1064"/>
    </row>
    <row r="154" spans="1:2">
      <c r="A154" s="1063"/>
      <c r="B154" s="1064"/>
    </row>
    <row r="155" spans="1:2">
      <c r="A155" s="1063"/>
      <c r="B155" s="1064"/>
    </row>
    <row r="156" spans="1:2">
      <c r="A156" s="1063"/>
      <c r="B156" s="1064"/>
    </row>
    <row r="157" spans="1:2">
      <c r="A157" s="1063"/>
      <c r="B157" s="1064"/>
    </row>
    <row r="158" spans="1:2">
      <c r="A158" s="1063"/>
      <c r="B158" s="1064"/>
    </row>
    <row r="159" spans="1:2">
      <c r="A159" s="1063"/>
      <c r="B159" s="1064"/>
    </row>
    <row r="160" spans="1:2">
      <c r="A160" s="1063"/>
      <c r="B160" s="1064"/>
    </row>
    <row r="161" spans="2:2" ht="127.5">
      <c r="B161" s="1250" t="s">
        <v>194</v>
      </c>
    </row>
    <row r="162" spans="2:2" ht="25.5">
      <c r="B162" s="1064" t="s">
        <v>196</v>
      </c>
    </row>
    <row r="163" spans="2:2">
      <c r="B163" s="470" t="s">
        <v>178</v>
      </c>
    </row>
    <row r="164" spans="2:2">
      <c r="B164" s="470" t="s">
        <v>180</v>
      </c>
    </row>
    <row r="165" spans="2:2">
      <c r="B165" s="470" t="s">
        <v>181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Feuil1"/>
  <dimension ref="A1:S54"/>
  <sheetViews>
    <sheetView topLeftCell="A4" workbookViewId="0">
      <selection activeCell="F24" sqref="F24"/>
    </sheetView>
  </sheetViews>
  <sheetFormatPr baseColWidth="10" defaultRowHeight="12.75"/>
  <cols>
    <col min="1" max="1" width="4.28515625" customWidth="1"/>
    <col min="2" max="2" width="17.5703125" customWidth="1"/>
    <col min="3" max="3" width="8.7109375" customWidth="1"/>
    <col min="4" max="4" width="11.85546875" customWidth="1"/>
    <col min="5" max="5" width="19.85546875" customWidth="1"/>
    <col min="6" max="6" width="10.28515625" style="1" customWidth="1"/>
    <col min="7" max="7" width="10.140625" style="1" customWidth="1"/>
    <col min="8" max="8" width="8.7109375" style="1" customWidth="1"/>
    <col min="9" max="9" width="10.85546875" customWidth="1"/>
    <col min="10" max="10" width="1" customWidth="1"/>
  </cols>
  <sheetData>
    <row r="1" spans="1:10" ht="11.25" customHeight="1"/>
    <row r="2" spans="1:10" ht="25.5" customHeight="1">
      <c r="A2" s="1080" t="str">
        <f>'saisie des données-&gt;qualif. '!A2:C2</f>
        <v>Championnats du monde</v>
      </c>
      <c r="B2" s="1080"/>
      <c r="C2" s="1080"/>
      <c r="D2" s="465"/>
      <c r="E2" s="1072" t="str">
        <f>'saisie des données-&gt;qualif. '!E2:F2</f>
        <v>HONG KONG</v>
      </c>
      <c r="F2" s="1072"/>
      <c r="G2" s="448">
        <f>'saisie des données-&gt;qualif. '!G2</f>
        <v>12</v>
      </c>
      <c r="H2" s="448" t="str">
        <f>'saisie des données-&gt;qualif. '!H2</f>
        <v>Avril</v>
      </c>
      <c r="I2" s="448">
        <f>'saisie des données-&gt;qualif. '!I2</f>
        <v>2017</v>
      </c>
    </row>
    <row r="3" spans="1:10" ht="25.5" customHeight="1">
      <c r="A3" s="1079" t="s">
        <v>54</v>
      </c>
      <c r="B3" s="1079"/>
      <c r="C3" s="1079"/>
      <c r="D3" s="1079"/>
      <c r="E3" s="520"/>
      <c r="F3" s="520"/>
      <c r="G3" s="448"/>
      <c r="H3" s="448"/>
      <c r="I3" s="448"/>
    </row>
    <row r="4" spans="1:10" ht="9.9499999999999993" customHeight="1" thickBot="1">
      <c r="A4" s="8"/>
      <c r="I4" s="239"/>
    </row>
    <row r="5" spans="1:10" ht="11.25" customHeight="1">
      <c r="A5" s="1073" t="s">
        <v>1</v>
      </c>
      <c r="B5" s="1075" t="s">
        <v>8</v>
      </c>
      <c r="C5" s="1075" t="s">
        <v>24</v>
      </c>
      <c r="D5" s="1075" t="s">
        <v>26</v>
      </c>
      <c r="E5" s="1075" t="s">
        <v>11</v>
      </c>
      <c r="F5" s="1081" t="str">
        <f>'saisie des données-&gt;qualif. '!F5:F6</f>
        <v xml:space="preserve">récup données </v>
      </c>
      <c r="G5" s="1067" t="s">
        <v>27</v>
      </c>
      <c r="H5" s="1069" t="s">
        <v>28</v>
      </c>
      <c r="I5" s="1070" t="s">
        <v>25</v>
      </c>
    </row>
    <row r="6" spans="1:10" ht="14.25" customHeight="1" thickBot="1">
      <c r="A6" s="1074"/>
      <c r="B6" s="1076"/>
      <c r="C6" s="1076"/>
      <c r="D6" s="1076"/>
      <c r="E6" s="1076"/>
      <c r="F6" s="1082"/>
      <c r="G6" s="1068"/>
      <c r="H6" s="1068"/>
      <c r="I6" s="1071"/>
    </row>
    <row r="7" spans="1:10">
      <c r="A7" s="46">
        <v>1</v>
      </c>
      <c r="B7" s="779" t="str">
        <f>'saisie des données-&gt;qualif. '!B7</f>
        <v>Nouv. ZELANDE</v>
      </c>
      <c r="C7" s="47" t="s">
        <v>16</v>
      </c>
      <c r="D7" s="531" t="s">
        <v>18</v>
      </c>
      <c r="E7" s="467" t="str">
        <f>'saisie des données-&gt;qualif. '!E7</f>
        <v>WEBSTER Sam</v>
      </c>
      <c r="F7" s="532">
        <v>10.507999999999999</v>
      </c>
      <c r="G7" s="48">
        <f>F7</f>
        <v>10.507999999999999</v>
      </c>
      <c r="H7" s="48"/>
      <c r="I7" s="49"/>
    </row>
    <row r="8" spans="1:10">
      <c r="A8" s="50">
        <v>1</v>
      </c>
      <c r="B8" s="487" t="str">
        <f>B7</f>
        <v>Nouv. ZELANDE</v>
      </c>
      <c r="C8" s="51" t="s">
        <v>16</v>
      </c>
      <c r="D8" s="487" t="s">
        <v>19</v>
      </c>
      <c r="E8" s="51" t="str">
        <f>E7</f>
        <v>WEBSTER Sam</v>
      </c>
      <c r="F8" s="533">
        <v>17.154</v>
      </c>
      <c r="G8" s="52">
        <f>F8-F7</f>
        <v>6.6460000000000008</v>
      </c>
      <c r="H8" s="52">
        <f>G7+G8</f>
        <v>17.154</v>
      </c>
      <c r="I8" s="53"/>
    </row>
    <row r="9" spans="1:10">
      <c r="A9" s="50">
        <v>1</v>
      </c>
      <c r="B9" s="487" t="str">
        <f>B7</f>
        <v>Nouv. ZELANDE</v>
      </c>
      <c r="C9" s="51" t="s">
        <v>17</v>
      </c>
      <c r="D9" s="487" t="s">
        <v>20</v>
      </c>
      <c r="E9" s="466" t="str">
        <f>'saisie des données-&gt;qualif. '!E9</f>
        <v>MITCHELL Ethan</v>
      </c>
      <c r="F9" s="533">
        <v>23.587</v>
      </c>
      <c r="G9" s="52">
        <f>F9-F8</f>
        <v>6.4329999999999998</v>
      </c>
      <c r="H9" s="52"/>
      <c r="I9" s="53"/>
    </row>
    <row r="10" spans="1:10">
      <c r="A10" s="50">
        <v>1</v>
      </c>
      <c r="B10" s="487" t="str">
        <f>B7</f>
        <v>Nouv. ZELANDE</v>
      </c>
      <c r="C10" s="51" t="s">
        <v>17</v>
      </c>
      <c r="D10" s="487" t="s">
        <v>21</v>
      </c>
      <c r="E10" s="51" t="str">
        <f>E9</f>
        <v>MITCHELL Ethan</v>
      </c>
      <c r="F10" s="533">
        <v>30.016999999999999</v>
      </c>
      <c r="G10" s="52">
        <f>F10-F9</f>
        <v>6.43</v>
      </c>
      <c r="H10" s="52">
        <f>G9+G10</f>
        <v>12.863</v>
      </c>
      <c r="I10" s="53"/>
    </row>
    <row r="11" spans="1:10">
      <c r="A11" s="50">
        <v>1</v>
      </c>
      <c r="B11" s="487" t="str">
        <f>B7</f>
        <v>Nouv. ZELANDE</v>
      </c>
      <c r="C11" s="51" t="s">
        <v>3</v>
      </c>
      <c r="D11" s="487" t="s">
        <v>22</v>
      </c>
      <c r="E11" s="466" t="str">
        <f>'saisie des données-&gt;qualif. '!E11</f>
        <v>DAWKINS Edward</v>
      </c>
      <c r="F11" s="533">
        <v>36.469000000000001</v>
      </c>
      <c r="G11" s="52">
        <f>F11-F10</f>
        <v>6.4520000000000017</v>
      </c>
      <c r="H11" s="52"/>
      <c r="I11" s="53"/>
    </row>
    <row r="12" spans="1:10" ht="13.5" thickBot="1">
      <c r="A12" s="54">
        <v>1</v>
      </c>
      <c r="B12" s="534" t="str">
        <f>B7</f>
        <v>Nouv. ZELANDE</v>
      </c>
      <c r="C12" s="535" t="s">
        <v>3</v>
      </c>
      <c r="D12" s="534" t="s">
        <v>23</v>
      </c>
      <c r="E12" s="535" t="str">
        <f>E11</f>
        <v>DAWKINS Edward</v>
      </c>
      <c r="F12" s="541">
        <v>43.183</v>
      </c>
      <c r="G12" s="56">
        <f>F12-F11</f>
        <v>6.7139999999999986</v>
      </c>
      <c r="H12" s="59">
        <f>G11+G12</f>
        <v>13.166</v>
      </c>
      <c r="I12" s="60">
        <f>SUM(H7:H12)</f>
        <v>43.183</v>
      </c>
    </row>
    <row r="13" spans="1:10">
      <c r="A13" s="46">
        <v>2</v>
      </c>
      <c r="B13" s="780" t="str">
        <f>'saisie des données-&gt;qualif. '!B13</f>
        <v>FRANCE</v>
      </c>
      <c r="C13" s="47" t="s">
        <v>16</v>
      </c>
      <c r="D13" s="531" t="s">
        <v>18</v>
      </c>
      <c r="E13" s="467" t="str">
        <f>'saisie des données-&gt;qualif. '!E13</f>
        <v>EDELIN Benjamin</v>
      </c>
      <c r="F13" s="532">
        <v>10.935</v>
      </c>
      <c r="G13" s="48">
        <f>F13</f>
        <v>10.935</v>
      </c>
      <c r="H13" s="48"/>
      <c r="I13" s="49"/>
      <c r="J13" s="468"/>
    </row>
    <row r="14" spans="1:10">
      <c r="A14" s="50">
        <v>2</v>
      </c>
      <c r="B14" s="487" t="str">
        <f>B13</f>
        <v>FRANCE</v>
      </c>
      <c r="C14" s="51" t="s">
        <v>16</v>
      </c>
      <c r="D14" s="487" t="s">
        <v>19</v>
      </c>
      <c r="E14" s="487" t="str">
        <f>E13</f>
        <v>EDELIN Benjamin</v>
      </c>
      <c r="F14" s="533">
        <v>17.817</v>
      </c>
      <c r="G14" s="52">
        <f>F14-F13</f>
        <v>6.8819999999999997</v>
      </c>
      <c r="H14" s="52">
        <f>G13+G14</f>
        <v>17.817</v>
      </c>
      <c r="I14" s="53"/>
      <c r="J14" s="469"/>
    </row>
    <row r="15" spans="1:10">
      <c r="A15" s="50">
        <v>2</v>
      </c>
      <c r="B15" s="487" t="str">
        <f>B13</f>
        <v>FRANCE</v>
      </c>
      <c r="C15" s="51" t="s">
        <v>17</v>
      </c>
      <c r="D15" s="487" t="s">
        <v>20</v>
      </c>
      <c r="E15" s="466" t="str">
        <f>'saisie des données-&gt;qualif. '!E15</f>
        <v>VIGIER Sébastien</v>
      </c>
      <c r="F15" s="533">
        <v>24.123999999999999</v>
      </c>
      <c r="G15" s="52">
        <f>F15-F14</f>
        <v>6.3069999999999986</v>
      </c>
      <c r="H15" s="52"/>
      <c r="I15" s="53"/>
      <c r="J15" s="469"/>
    </row>
    <row r="16" spans="1:10">
      <c r="A16" s="50">
        <v>2</v>
      </c>
      <c r="B16" s="487" t="str">
        <f>B13</f>
        <v>FRANCE</v>
      </c>
      <c r="C16" s="51" t="s">
        <v>17</v>
      </c>
      <c r="D16" s="487" t="s">
        <v>21</v>
      </c>
      <c r="E16" s="487" t="str">
        <f>E15</f>
        <v>VIGIER Sébastien</v>
      </c>
      <c r="F16" s="533">
        <v>30.472999999999999</v>
      </c>
      <c r="G16" s="52">
        <f>F16-F15</f>
        <v>6.3490000000000002</v>
      </c>
      <c r="H16" s="52">
        <f>G15+G16</f>
        <v>12.655999999999999</v>
      </c>
      <c r="I16" s="53"/>
      <c r="J16" s="469"/>
    </row>
    <row r="17" spans="1:12">
      <c r="A17" s="50">
        <v>2</v>
      </c>
      <c r="B17" s="487" t="str">
        <f>B13</f>
        <v>FRANCE</v>
      </c>
      <c r="C17" s="51" t="s">
        <v>3</v>
      </c>
      <c r="D17" s="487" t="s">
        <v>22</v>
      </c>
      <c r="E17" s="466" t="s">
        <v>64</v>
      </c>
      <c r="F17" s="533">
        <v>36.950000000000003</v>
      </c>
      <c r="G17" s="52">
        <f>F17-F16</f>
        <v>6.4770000000000039</v>
      </c>
      <c r="H17" s="52"/>
      <c r="I17" s="53"/>
      <c r="J17" s="469"/>
      <c r="K17" s="581" t="s">
        <v>125</v>
      </c>
      <c r="L17" s="456"/>
    </row>
    <row r="18" spans="1:12" ht="13.5" thickBot="1">
      <c r="A18" s="54">
        <v>2</v>
      </c>
      <c r="B18" s="536" t="str">
        <f>B13</f>
        <v>FRANCE</v>
      </c>
      <c r="C18" s="55" t="s">
        <v>3</v>
      </c>
      <c r="D18" s="536" t="s">
        <v>23</v>
      </c>
      <c r="E18" s="55" t="str">
        <f>E17</f>
        <v>PERVIS François</v>
      </c>
      <c r="F18" s="541">
        <v>43.645000000000003</v>
      </c>
      <c r="G18" s="56">
        <f>F18-F17</f>
        <v>6.6950000000000003</v>
      </c>
      <c r="H18" s="56">
        <f>G17+G18</f>
        <v>13.172000000000004</v>
      </c>
      <c r="I18" s="57">
        <f>SUM(H13:H18)</f>
        <v>43.645000000000003</v>
      </c>
      <c r="J18" s="469"/>
      <c r="L18" s="452"/>
    </row>
    <row r="19" spans="1:12">
      <c r="A19" s="46">
        <v>3</v>
      </c>
      <c r="B19" s="781" t="str">
        <f>'saisie des données-&gt;qualif. '!B19</f>
        <v>Gde BRETAGNE</v>
      </c>
      <c r="C19" s="538" t="s">
        <v>16</v>
      </c>
      <c r="D19" s="539" t="s">
        <v>18</v>
      </c>
      <c r="E19" s="540" t="str">
        <f>'saisie des données-&gt;qualif. '!E19</f>
        <v>CARLIN Jack</v>
      </c>
      <c r="F19" s="532">
        <v>10.68</v>
      </c>
      <c r="G19" s="62">
        <f>F19</f>
        <v>10.68</v>
      </c>
      <c r="H19" s="62"/>
      <c r="I19" s="63"/>
      <c r="L19" s="484"/>
    </row>
    <row r="20" spans="1:12">
      <c r="A20" s="50">
        <v>3</v>
      </c>
      <c r="B20" s="487" t="str">
        <f>B19</f>
        <v>Gde BRETAGNE</v>
      </c>
      <c r="C20" s="51" t="s">
        <v>16</v>
      </c>
      <c r="D20" s="487" t="s">
        <v>19</v>
      </c>
      <c r="E20" s="487" t="str">
        <f>E19</f>
        <v>CARLIN Jack</v>
      </c>
      <c r="F20" s="533">
        <v>17.349</v>
      </c>
      <c r="G20" s="52">
        <f>F20-F19</f>
        <v>6.6690000000000005</v>
      </c>
      <c r="H20" s="52">
        <f>G19+G20</f>
        <v>17.349</v>
      </c>
      <c r="I20" s="53"/>
      <c r="L20" s="452"/>
    </row>
    <row r="21" spans="1:12">
      <c r="A21" s="50">
        <v>3</v>
      </c>
      <c r="B21" s="487" t="str">
        <f>B19</f>
        <v>Gde BRETAGNE</v>
      </c>
      <c r="C21" s="51" t="s">
        <v>17</v>
      </c>
      <c r="D21" s="487" t="s">
        <v>20</v>
      </c>
      <c r="E21" s="466" t="str">
        <f>'saisie des données-&gt;qualif. '!E21</f>
        <v>OWENS Ryan</v>
      </c>
      <c r="F21" s="533">
        <v>23.675000000000001</v>
      </c>
      <c r="G21" s="52">
        <f>F21-F20</f>
        <v>6.3260000000000005</v>
      </c>
      <c r="H21" s="52"/>
      <c r="I21" s="53"/>
      <c r="L21" s="484"/>
    </row>
    <row r="22" spans="1:12">
      <c r="A22" s="50">
        <v>3</v>
      </c>
      <c r="B22" s="487" t="str">
        <f>B19</f>
        <v>Gde BRETAGNE</v>
      </c>
      <c r="C22" s="51" t="s">
        <v>17</v>
      </c>
      <c r="D22" s="487" t="s">
        <v>21</v>
      </c>
      <c r="E22" s="487" t="str">
        <f>E21</f>
        <v>OWENS Ryan</v>
      </c>
      <c r="F22" s="533">
        <v>30.091999999999999</v>
      </c>
      <c r="G22" s="52">
        <f>F22-F21</f>
        <v>6.416999999999998</v>
      </c>
      <c r="H22" s="52">
        <f>G21+G22</f>
        <v>12.742999999999999</v>
      </c>
      <c r="I22" s="53"/>
      <c r="L22" s="452"/>
    </row>
    <row r="23" spans="1:12">
      <c r="A23" s="50">
        <v>3</v>
      </c>
      <c r="B23" s="487" t="str">
        <f>B19</f>
        <v>Gde BRETAGNE</v>
      </c>
      <c r="C23" s="51" t="s">
        <v>3</v>
      </c>
      <c r="D23" s="487" t="s">
        <v>22</v>
      </c>
      <c r="E23" s="466" t="str">
        <f>'saisie des données-&gt;qualif. '!E23</f>
        <v>TRUMAN Joseph</v>
      </c>
      <c r="F23" s="533">
        <v>36.706000000000003</v>
      </c>
      <c r="G23" s="52">
        <f>F23-F22</f>
        <v>6.6140000000000043</v>
      </c>
      <c r="H23" s="52"/>
      <c r="I23" s="53"/>
      <c r="L23" s="484"/>
    </row>
    <row r="24" spans="1:12" ht="13.5" thickBot="1">
      <c r="A24" s="54">
        <v>3</v>
      </c>
      <c r="B24" s="534" t="str">
        <f>B19</f>
        <v>Gde BRETAGNE</v>
      </c>
      <c r="C24" s="535" t="s">
        <v>3</v>
      </c>
      <c r="D24" s="534" t="s">
        <v>23</v>
      </c>
      <c r="E24" s="534" t="str">
        <f>E23</f>
        <v>TRUMAN Joseph</v>
      </c>
      <c r="F24" s="541">
        <v>43.665999999999997</v>
      </c>
      <c r="G24" s="59">
        <f>F24-F23</f>
        <v>6.9599999999999937</v>
      </c>
      <c r="H24" s="59">
        <f>G23+G24</f>
        <v>13.573999999999998</v>
      </c>
      <c r="I24" s="60">
        <f>SUM(H19:H24)</f>
        <v>43.665999999999997</v>
      </c>
      <c r="L24" s="452"/>
    </row>
    <row r="25" spans="1:12">
      <c r="A25" s="61">
        <v>4</v>
      </c>
      <c r="B25" s="782" t="str">
        <f>'saisie des données-&gt;qualif. '!B25</f>
        <v>POLOGNE</v>
      </c>
      <c r="C25" s="47" t="s">
        <v>16</v>
      </c>
      <c r="D25" s="531" t="s">
        <v>18</v>
      </c>
      <c r="E25" s="467" t="str">
        <f>'saisie des données-&gt;qualif. '!E25:E26</f>
        <v>BIELECKI Maciej</v>
      </c>
      <c r="F25" s="532">
        <v>10.727</v>
      </c>
      <c r="G25" s="48">
        <f>F25</f>
        <v>10.727</v>
      </c>
      <c r="H25" s="48"/>
      <c r="I25" s="49"/>
      <c r="L25" s="452"/>
    </row>
    <row r="26" spans="1:12">
      <c r="A26" s="50">
        <v>4</v>
      </c>
      <c r="B26" s="487" t="str">
        <f>B25</f>
        <v>POLOGNE</v>
      </c>
      <c r="C26" s="51" t="s">
        <v>16</v>
      </c>
      <c r="D26" s="487" t="s">
        <v>19</v>
      </c>
      <c r="E26" s="487" t="str">
        <f>E25</f>
        <v>BIELECKI Maciej</v>
      </c>
      <c r="F26" s="533">
        <v>17.574999999999999</v>
      </c>
      <c r="G26" s="52">
        <f>F26-F25</f>
        <v>6.847999999999999</v>
      </c>
      <c r="H26" s="52">
        <f>G25+G26</f>
        <v>17.574999999999999</v>
      </c>
      <c r="I26" s="53"/>
      <c r="L26" s="452"/>
    </row>
    <row r="27" spans="1:12">
      <c r="A27" s="50">
        <v>4</v>
      </c>
      <c r="B27" s="487" t="str">
        <f>B25</f>
        <v>POLOGNE</v>
      </c>
      <c r="C27" s="51" t="s">
        <v>17</v>
      </c>
      <c r="D27" s="487" t="s">
        <v>20</v>
      </c>
      <c r="E27" s="466" t="str">
        <f>'saisie des données-&gt;qualif. '!E27</f>
        <v>MAKSEL Krzysztof</v>
      </c>
      <c r="F27" s="533">
        <v>23.898</v>
      </c>
      <c r="G27" s="52">
        <f>F27-F26</f>
        <v>6.3230000000000004</v>
      </c>
      <c r="H27" s="52"/>
      <c r="I27" s="53"/>
      <c r="L27" s="452"/>
    </row>
    <row r="28" spans="1:12">
      <c r="A28" s="50">
        <v>4</v>
      </c>
      <c r="B28" s="487" t="str">
        <f>B25</f>
        <v>POLOGNE</v>
      </c>
      <c r="C28" s="51" t="s">
        <v>17</v>
      </c>
      <c r="D28" s="487" t="s">
        <v>21</v>
      </c>
      <c r="E28" s="487" t="str">
        <f>E27</f>
        <v>MAKSEL Krzysztof</v>
      </c>
      <c r="F28" s="533">
        <v>30.35</v>
      </c>
      <c r="G28" s="52">
        <f>F28-F27</f>
        <v>6.4520000000000017</v>
      </c>
      <c r="H28" s="52">
        <f>G27+G28</f>
        <v>12.775000000000002</v>
      </c>
      <c r="I28" s="53"/>
    </row>
    <row r="29" spans="1:12">
      <c r="A29" s="50">
        <v>4</v>
      </c>
      <c r="B29" s="487" t="str">
        <f>B25</f>
        <v>POLOGNE</v>
      </c>
      <c r="C29" s="51" t="s">
        <v>3</v>
      </c>
      <c r="D29" s="487" t="s">
        <v>22</v>
      </c>
      <c r="E29" s="466" t="str">
        <f>'saisie des données-&gt;qualif. '!E29</f>
        <v>RUDYK Mateusz</v>
      </c>
      <c r="F29" s="533">
        <v>36.997</v>
      </c>
      <c r="G29" s="52">
        <f>F29-F28</f>
        <v>6.6469999999999985</v>
      </c>
      <c r="H29" s="52"/>
      <c r="I29" s="53"/>
    </row>
    <row r="30" spans="1:12" ht="13.5" thickBot="1">
      <c r="A30" s="58">
        <v>4</v>
      </c>
      <c r="B30" s="536" t="str">
        <f>B25</f>
        <v>POLOGNE</v>
      </c>
      <c r="C30" s="55" t="s">
        <v>3</v>
      </c>
      <c r="D30" s="536" t="s">
        <v>23</v>
      </c>
      <c r="E30" s="536" t="str">
        <f>E29</f>
        <v>RUDYK Mateusz</v>
      </c>
      <c r="F30" s="541">
        <v>43.834000000000003</v>
      </c>
      <c r="G30" s="56">
        <f>F30-F29</f>
        <v>6.8370000000000033</v>
      </c>
      <c r="H30" s="56">
        <f>G29+G30</f>
        <v>13.484000000000002</v>
      </c>
      <c r="I30" s="57">
        <f>SUM(H25:H30)</f>
        <v>43.834000000000003</v>
      </c>
    </row>
    <row r="31" spans="1:12">
      <c r="A31" s="46">
        <v>5</v>
      </c>
      <c r="B31" s="537" t="str">
        <f>'saisie des données-&gt;qualif. '!B31</f>
        <v>CHINE</v>
      </c>
      <c r="C31" s="538" t="s">
        <v>16</v>
      </c>
      <c r="D31" s="539" t="s">
        <v>18</v>
      </c>
      <c r="E31" s="540" t="str">
        <f>'saisie des données-&gt;qualif. '!E31</f>
        <v>LI Jianxin</v>
      </c>
      <c r="F31" s="532">
        <v>10.718999999999999</v>
      </c>
      <c r="G31" s="62">
        <f>F31</f>
        <v>10.718999999999999</v>
      </c>
      <c r="H31" s="62"/>
      <c r="I31" s="63"/>
    </row>
    <row r="32" spans="1:12">
      <c r="A32" s="50">
        <v>5</v>
      </c>
      <c r="B32" s="487" t="str">
        <f>B31</f>
        <v>CHINE</v>
      </c>
      <c r="C32" s="51" t="s">
        <v>16</v>
      </c>
      <c r="D32" s="487" t="s">
        <v>19</v>
      </c>
      <c r="E32" s="487" t="str">
        <f>E31</f>
        <v>LI Jianxin</v>
      </c>
      <c r="F32" s="533">
        <v>17.494</v>
      </c>
      <c r="G32" s="52">
        <f>F32-F31</f>
        <v>6.7750000000000004</v>
      </c>
      <c r="H32" s="52">
        <f>G31+G32</f>
        <v>17.494</v>
      </c>
      <c r="I32" s="53"/>
    </row>
    <row r="33" spans="1:19">
      <c r="A33" s="50">
        <v>5</v>
      </c>
      <c r="B33" s="487" t="str">
        <f>B31</f>
        <v>CHINE</v>
      </c>
      <c r="C33" s="51" t="s">
        <v>17</v>
      </c>
      <c r="D33" s="487" t="s">
        <v>20</v>
      </c>
      <c r="E33" s="466" t="str">
        <f>'saisie des données-&gt;qualif. '!E33</f>
        <v>LUO Yongjia</v>
      </c>
      <c r="F33" s="533">
        <v>24.420999999999999</v>
      </c>
      <c r="G33" s="52">
        <f>F33-F32</f>
        <v>6.9269999999999996</v>
      </c>
      <c r="H33" s="52"/>
      <c r="I33" s="53"/>
    </row>
    <row r="34" spans="1:19">
      <c r="A34" s="50">
        <v>5</v>
      </c>
      <c r="B34" s="487" t="str">
        <f>B31</f>
        <v>CHINE</v>
      </c>
      <c r="C34" s="51" t="s">
        <v>17</v>
      </c>
      <c r="D34" s="487" t="s">
        <v>21</v>
      </c>
      <c r="E34" s="487" t="str">
        <f>E33</f>
        <v>LUO Yongjia</v>
      </c>
      <c r="F34" s="533">
        <v>31.312999999999999</v>
      </c>
      <c r="G34" s="52">
        <f>F34-F33</f>
        <v>6.8919999999999995</v>
      </c>
      <c r="H34" s="52">
        <f>G33+G34</f>
        <v>13.818999999999999</v>
      </c>
      <c r="I34" s="53"/>
    </row>
    <row r="35" spans="1:19">
      <c r="A35" s="50">
        <v>5</v>
      </c>
      <c r="B35" s="487" t="str">
        <f>B31</f>
        <v>CHINE</v>
      </c>
      <c r="C35" s="51" t="s">
        <v>3</v>
      </c>
      <c r="D35" s="487" t="s">
        <v>22</v>
      </c>
      <c r="E35" s="466" t="str">
        <f>'saisie des données-&gt;qualif. '!E35</f>
        <v>XU Chao</v>
      </c>
      <c r="F35" s="533">
        <v>37.968000000000004</v>
      </c>
      <c r="G35" s="52">
        <f>F35-F34</f>
        <v>6.6550000000000047</v>
      </c>
      <c r="H35" s="52"/>
      <c r="I35" s="53"/>
    </row>
    <row r="36" spans="1:19" ht="13.5" thickBot="1">
      <c r="A36" s="58">
        <v>5</v>
      </c>
      <c r="B36" s="534" t="str">
        <f>B31</f>
        <v>CHINE</v>
      </c>
      <c r="C36" s="535" t="s">
        <v>3</v>
      </c>
      <c r="D36" s="534" t="s">
        <v>23</v>
      </c>
      <c r="E36" s="534" t="str">
        <f>E35</f>
        <v>XU Chao</v>
      </c>
      <c r="F36" s="533">
        <v>44.654000000000003</v>
      </c>
      <c r="G36" s="59">
        <f>F36-F35</f>
        <v>6.6859999999999999</v>
      </c>
      <c r="H36" s="59">
        <f>G35+G36</f>
        <v>13.341000000000005</v>
      </c>
      <c r="I36" s="60">
        <f>SUM(H31:H36)</f>
        <v>44.654000000000003</v>
      </c>
      <c r="M36" s="452"/>
      <c r="N36" s="452"/>
      <c r="O36" s="452"/>
      <c r="P36" s="452"/>
      <c r="Q36" s="452"/>
      <c r="R36" s="452"/>
      <c r="S36" s="452"/>
    </row>
    <row r="37" spans="1:19">
      <c r="A37" s="46">
        <v>6</v>
      </c>
      <c r="B37" s="769" t="str">
        <f>'saisie des données-&gt;qualif. '!B37</f>
        <v>HOLLANDE</v>
      </c>
      <c r="C37" s="47" t="s">
        <v>16</v>
      </c>
      <c r="D37" s="531" t="s">
        <v>18</v>
      </c>
      <c r="E37" s="467" t="s">
        <v>121</v>
      </c>
      <c r="F37" s="702">
        <v>10.704000000000001</v>
      </c>
      <c r="G37" s="48">
        <f>F37</f>
        <v>10.704000000000001</v>
      </c>
      <c r="H37" s="48"/>
      <c r="I37" s="49"/>
      <c r="K37" s="581" t="s">
        <v>123</v>
      </c>
      <c r="L37" s="580"/>
      <c r="M37" s="803"/>
      <c r="N37" s="803"/>
      <c r="O37" s="452"/>
      <c r="P37" s="452"/>
      <c r="Q37" s="452"/>
      <c r="R37" s="452"/>
      <c r="S37" s="452"/>
    </row>
    <row r="38" spans="1:19">
      <c r="A38" s="50">
        <v>6</v>
      </c>
      <c r="B38" s="487" t="str">
        <f>B37</f>
        <v>HOLLANDE</v>
      </c>
      <c r="C38" s="51" t="s">
        <v>16</v>
      </c>
      <c r="D38" s="487" t="s">
        <v>19</v>
      </c>
      <c r="E38" s="487" t="str">
        <f>E37</f>
        <v>VAN T'HOENDERDAAL</v>
      </c>
      <c r="F38" s="703">
        <v>17.486999999999998</v>
      </c>
      <c r="G38" s="52">
        <f>F38-F37</f>
        <v>6.7829999999999977</v>
      </c>
      <c r="H38" s="52">
        <f>G37+G38</f>
        <v>17.486999999999998</v>
      </c>
      <c r="I38" s="53"/>
      <c r="K38" s="484"/>
      <c r="L38" s="452"/>
      <c r="M38" s="452"/>
      <c r="N38" s="452"/>
      <c r="O38" s="452"/>
      <c r="P38" s="452"/>
      <c r="Q38" s="452"/>
      <c r="R38" s="452"/>
      <c r="S38" s="452"/>
    </row>
    <row r="39" spans="1:19">
      <c r="A39" s="50">
        <v>6</v>
      </c>
      <c r="B39" s="487" t="str">
        <f>B37</f>
        <v>HOLLANDE</v>
      </c>
      <c r="C39" s="51" t="s">
        <v>17</v>
      </c>
      <c r="D39" s="487" t="s">
        <v>20</v>
      </c>
      <c r="E39" s="466" t="s">
        <v>122</v>
      </c>
      <c r="F39" s="703">
        <v>23.798999999999999</v>
      </c>
      <c r="G39" s="52">
        <f>F39-F38</f>
        <v>6.3120000000000012</v>
      </c>
      <c r="H39" s="52"/>
      <c r="I39" s="53"/>
      <c r="K39" s="581" t="s">
        <v>124</v>
      </c>
      <c r="L39" s="452"/>
      <c r="M39" s="452"/>
      <c r="N39" s="484"/>
      <c r="O39" s="452"/>
      <c r="P39" s="452"/>
      <c r="Q39" s="452"/>
      <c r="R39" s="452"/>
      <c r="S39" s="452"/>
    </row>
    <row r="40" spans="1:19">
      <c r="A40" s="50">
        <v>6</v>
      </c>
      <c r="B40" s="487" t="str">
        <f>B37</f>
        <v>HOLLANDE</v>
      </c>
      <c r="C40" s="51" t="s">
        <v>17</v>
      </c>
      <c r="D40" s="487" t="s">
        <v>21</v>
      </c>
      <c r="E40" s="487" t="str">
        <f>E39</f>
        <v>LAVREYSEN Harrie</v>
      </c>
      <c r="F40" s="703">
        <v>30.154</v>
      </c>
      <c r="G40" s="52">
        <f>F40-F39</f>
        <v>6.3550000000000004</v>
      </c>
      <c r="H40" s="52">
        <f>G39+G40</f>
        <v>12.667000000000002</v>
      </c>
      <c r="I40" s="53"/>
      <c r="K40" s="484"/>
      <c r="L40" s="452"/>
      <c r="M40" s="452"/>
      <c r="N40" s="484"/>
      <c r="O40" s="452"/>
      <c r="P40" s="452"/>
      <c r="Q40" s="452"/>
      <c r="R40" s="452"/>
      <c r="S40" s="452"/>
    </row>
    <row r="41" spans="1:19">
      <c r="A41" s="50">
        <v>6</v>
      </c>
      <c r="B41" s="487" t="str">
        <f>B37</f>
        <v>HOLLANDE</v>
      </c>
      <c r="C41" s="51" t="s">
        <v>3</v>
      </c>
      <c r="D41" s="487" t="s">
        <v>22</v>
      </c>
      <c r="E41" s="466" t="s">
        <v>83</v>
      </c>
      <c r="F41" s="703">
        <v>36.676000000000002</v>
      </c>
      <c r="G41" s="52">
        <f>F41-F40</f>
        <v>6.522000000000002</v>
      </c>
      <c r="H41" s="52"/>
      <c r="I41" s="53"/>
      <c r="M41" s="452"/>
      <c r="N41" s="484"/>
      <c r="O41" s="452"/>
      <c r="P41" s="452"/>
      <c r="Q41" s="452"/>
      <c r="R41" s="452"/>
      <c r="S41" s="452"/>
    </row>
    <row r="42" spans="1:19" ht="13.5" thickBot="1">
      <c r="A42" s="54">
        <v>6</v>
      </c>
      <c r="B42" s="536" t="str">
        <f>B37</f>
        <v>HOLLANDE</v>
      </c>
      <c r="C42" s="55" t="s">
        <v>3</v>
      </c>
      <c r="D42" s="536" t="s">
        <v>23</v>
      </c>
      <c r="E42" s="536" t="str">
        <f>E41</f>
        <v>BUCHLI Matthijs</v>
      </c>
      <c r="F42" s="704">
        <v>43.481000000000002</v>
      </c>
      <c r="G42" s="56">
        <f>F42-F41</f>
        <v>6.8049999999999997</v>
      </c>
      <c r="H42" s="56">
        <f>G41+G42</f>
        <v>13.327000000000002</v>
      </c>
      <c r="I42" s="57">
        <f>SUM(H37:H42)</f>
        <v>43.481000000000002</v>
      </c>
      <c r="M42" s="452"/>
      <c r="N42" s="484"/>
      <c r="O42" s="452"/>
      <c r="P42" s="452"/>
      <c r="Q42" s="452"/>
      <c r="R42" s="452"/>
      <c r="S42" s="452"/>
    </row>
    <row r="43" spans="1:19">
      <c r="A43" s="61">
        <v>7</v>
      </c>
      <c r="B43" s="783" t="str">
        <f>'saisie des données-&gt;qualif. '!B43</f>
        <v>AUSTRALIE</v>
      </c>
      <c r="C43" s="538" t="s">
        <v>16</v>
      </c>
      <c r="D43" s="539" t="s">
        <v>18</v>
      </c>
      <c r="E43" s="540" t="str">
        <f>'saisie des données-&gt;qualif. '!E43</f>
        <v>GLAETZER Matthew</v>
      </c>
      <c r="F43" s="533">
        <v>10.644</v>
      </c>
      <c r="G43" s="62">
        <f>F43</f>
        <v>10.644</v>
      </c>
      <c r="H43" s="62"/>
      <c r="I43" s="63"/>
      <c r="K43" s="484"/>
      <c r="L43" s="452"/>
      <c r="M43" s="452"/>
      <c r="N43" s="484"/>
      <c r="O43" s="452"/>
      <c r="P43" s="452"/>
      <c r="Q43" s="452"/>
      <c r="R43" s="452"/>
      <c r="S43" s="452"/>
    </row>
    <row r="44" spans="1:19">
      <c r="A44" s="50">
        <v>7</v>
      </c>
      <c r="B44" s="487" t="str">
        <f>B43</f>
        <v>AUSTRALIE</v>
      </c>
      <c r="C44" s="51" t="s">
        <v>16</v>
      </c>
      <c r="D44" s="487" t="s">
        <v>19</v>
      </c>
      <c r="E44" s="487" t="str">
        <f>E43</f>
        <v>GLAETZER Matthew</v>
      </c>
      <c r="F44" s="533">
        <v>17.542999999999999</v>
      </c>
      <c r="G44" s="52">
        <f>F44-F43</f>
        <v>6.8989999999999991</v>
      </c>
      <c r="H44" s="52">
        <f>G43+G44</f>
        <v>17.542999999999999</v>
      </c>
      <c r="I44" s="53"/>
      <c r="K44" s="484"/>
      <c r="L44" s="452"/>
      <c r="M44" s="452"/>
      <c r="N44" s="484"/>
      <c r="O44" s="452"/>
      <c r="P44" s="452"/>
      <c r="Q44" s="452"/>
      <c r="R44" s="452"/>
      <c r="S44" s="452"/>
    </row>
    <row r="45" spans="1:19">
      <c r="A45" s="50">
        <v>7</v>
      </c>
      <c r="B45" s="487" t="str">
        <f>B43</f>
        <v>AUSTRALIE</v>
      </c>
      <c r="C45" s="51" t="s">
        <v>17</v>
      </c>
      <c r="D45" s="487" t="s">
        <v>20</v>
      </c>
      <c r="E45" s="466" t="str">
        <f>'saisie des données-&gt;qualif. '!E45</f>
        <v>HART Nathan</v>
      </c>
      <c r="F45" s="533">
        <v>23.922999999999998</v>
      </c>
      <c r="G45" s="52">
        <f>F45-F44</f>
        <v>6.379999999999999</v>
      </c>
      <c r="H45" s="52"/>
      <c r="I45" s="53"/>
      <c r="K45" s="484"/>
      <c r="L45" s="452"/>
      <c r="M45" s="452"/>
      <c r="N45" s="452"/>
      <c r="O45" s="452"/>
      <c r="P45" s="452"/>
      <c r="Q45" s="452"/>
      <c r="R45" s="452"/>
      <c r="S45" s="452"/>
    </row>
    <row r="46" spans="1:19">
      <c r="A46" s="50">
        <v>7</v>
      </c>
      <c r="B46" s="487" t="str">
        <f>B43</f>
        <v>AUSTRALIE</v>
      </c>
      <c r="C46" s="51" t="s">
        <v>17</v>
      </c>
      <c r="D46" s="487" t="s">
        <v>21</v>
      </c>
      <c r="E46" s="487" t="str">
        <f>E45</f>
        <v>HART Nathan</v>
      </c>
      <c r="F46" s="533">
        <v>30.462</v>
      </c>
      <c r="G46" s="52">
        <f>F46-F45</f>
        <v>6.5390000000000015</v>
      </c>
      <c r="H46" s="52">
        <f>G45+G46</f>
        <v>12.919</v>
      </c>
      <c r="I46" s="53"/>
      <c r="K46" s="484"/>
      <c r="L46" s="452"/>
      <c r="M46" s="452"/>
    </row>
    <row r="47" spans="1:19">
      <c r="A47" s="50">
        <v>7</v>
      </c>
      <c r="B47" s="487" t="str">
        <f>B43</f>
        <v>AUSTRALIE</v>
      </c>
      <c r="C47" s="51" t="s">
        <v>3</v>
      </c>
      <c r="D47" s="487" t="s">
        <v>22</v>
      </c>
      <c r="E47" s="540" t="s">
        <v>126</v>
      </c>
      <c r="F47" s="533">
        <v>36.988</v>
      </c>
      <c r="G47" s="52">
        <f>F47-F46</f>
        <v>6.5259999999999998</v>
      </c>
      <c r="H47" s="52"/>
      <c r="I47" s="53"/>
      <c r="K47" s="581" t="s">
        <v>127</v>
      </c>
      <c r="L47" s="452"/>
      <c r="M47" s="452"/>
    </row>
    <row r="48" spans="1:19" ht="13.5" thickBot="1">
      <c r="A48" s="58">
        <v>7</v>
      </c>
      <c r="B48" s="534" t="str">
        <f>B43</f>
        <v>AUSTRALIE</v>
      </c>
      <c r="C48" s="535" t="s">
        <v>3</v>
      </c>
      <c r="D48" s="534" t="s">
        <v>23</v>
      </c>
      <c r="E48" s="534" t="str">
        <f>E47</f>
        <v>CONSTABLE Patrick</v>
      </c>
      <c r="F48" s="533">
        <v>43.735999999999997</v>
      </c>
      <c r="G48" s="59">
        <f>F48-F47</f>
        <v>6.7479999999999976</v>
      </c>
      <c r="H48" s="59">
        <f>G47+G48</f>
        <v>13.273999999999997</v>
      </c>
      <c r="I48" s="60">
        <f>SUM(H43:H48)</f>
        <v>43.735999999999997</v>
      </c>
      <c r="K48" s="484"/>
      <c r="L48" s="452"/>
      <c r="M48" s="452"/>
    </row>
    <row r="49" spans="1:11">
      <c r="A49" s="46">
        <v>8</v>
      </c>
      <c r="B49" s="771" t="str">
        <f>'saisie des données-&gt;qualif. '!B49</f>
        <v>JAPON</v>
      </c>
      <c r="C49" s="47" t="s">
        <v>16</v>
      </c>
      <c r="D49" s="531" t="s">
        <v>18</v>
      </c>
      <c r="E49" s="467" t="str">
        <f>'saisie des données-&gt;qualif. '!E49</f>
        <v>NAGASAKO Yoshitaku</v>
      </c>
      <c r="F49" s="582">
        <v>10.815</v>
      </c>
      <c r="G49" s="48">
        <f>F49</f>
        <v>10.815</v>
      </c>
      <c r="H49" s="48"/>
      <c r="I49" s="49"/>
      <c r="K49" s="484"/>
    </row>
    <row r="50" spans="1:11">
      <c r="A50" s="50">
        <v>8</v>
      </c>
      <c r="B50" s="487" t="str">
        <f>B49</f>
        <v>JAPON</v>
      </c>
      <c r="C50" s="51" t="s">
        <v>16</v>
      </c>
      <c r="D50" s="487" t="s">
        <v>19</v>
      </c>
      <c r="E50" s="487" t="str">
        <f>E49</f>
        <v>NAGASAKO Yoshitaku</v>
      </c>
      <c r="F50" s="533">
        <v>17.733000000000001</v>
      </c>
      <c r="G50" s="52">
        <f>F50-F49</f>
        <v>6.918000000000001</v>
      </c>
      <c r="H50" s="52">
        <f>G49+G50</f>
        <v>17.733000000000001</v>
      </c>
      <c r="I50" s="53"/>
      <c r="K50" s="484"/>
    </row>
    <row r="51" spans="1:11">
      <c r="A51" s="50">
        <v>8</v>
      </c>
      <c r="B51" s="487" t="str">
        <f>B49</f>
        <v>JAPON</v>
      </c>
      <c r="C51" s="51" t="s">
        <v>17</v>
      </c>
      <c r="D51" s="487" t="s">
        <v>20</v>
      </c>
      <c r="E51" s="540" t="str">
        <f>'saisie des données-&gt;qualif. '!E51</f>
        <v>NITTA Yudai</v>
      </c>
      <c r="F51" s="533">
        <v>24.225000000000001</v>
      </c>
      <c r="G51" s="52">
        <f>F51-F50</f>
        <v>6.4920000000000009</v>
      </c>
      <c r="H51" s="52"/>
      <c r="I51" s="53"/>
      <c r="K51" s="484"/>
    </row>
    <row r="52" spans="1:11">
      <c r="A52" s="50">
        <v>8</v>
      </c>
      <c r="B52" s="487" t="str">
        <f>B49</f>
        <v>JAPON</v>
      </c>
      <c r="C52" s="51" t="s">
        <v>17</v>
      </c>
      <c r="D52" s="487" t="s">
        <v>21</v>
      </c>
      <c r="E52" s="487" t="str">
        <f>E51</f>
        <v>NITTA Yudai</v>
      </c>
      <c r="F52" s="533">
        <v>30.742000000000001</v>
      </c>
      <c r="G52" s="52">
        <f>F52-F51</f>
        <v>6.5169999999999995</v>
      </c>
      <c r="H52" s="52">
        <f>G51+G52</f>
        <v>13.009</v>
      </c>
      <c r="I52" s="53"/>
      <c r="K52" s="484"/>
    </row>
    <row r="53" spans="1:11">
      <c r="A53" s="50">
        <v>8</v>
      </c>
      <c r="B53" s="487" t="str">
        <f>B49</f>
        <v>JAPON</v>
      </c>
      <c r="C53" s="51" t="s">
        <v>3</v>
      </c>
      <c r="D53" s="487" t="s">
        <v>22</v>
      </c>
      <c r="E53" s="466" t="str">
        <f>'saisie des données-&gt;qualif. '!E54</f>
        <v>WATANABE Kazurani</v>
      </c>
      <c r="F53" s="533">
        <v>37.344000000000001</v>
      </c>
      <c r="G53" s="52">
        <f>F53-F52</f>
        <v>6.6020000000000003</v>
      </c>
      <c r="H53" s="52"/>
      <c r="I53" s="53"/>
      <c r="K53" s="484"/>
    </row>
    <row r="54" spans="1:11" ht="13.5" thickBot="1">
      <c r="A54" s="54">
        <v>8</v>
      </c>
      <c r="B54" s="536" t="str">
        <f>B49</f>
        <v>JAPON</v>
      </c>
      <c r="C54" s="55" t="s">
        <v>3</v>
      </c>
      <c r="D54" s="536" t="s">
        <v>23</v>
      </c>
      <c r="E54" s="55" t="str">
        <f>E53</f>
        <v>WATANABE Kazurani</v>
      </c>
      <c r="F54" s="583">
        <v>44.158000000000001</v>
      </c>
      <c r="G54" s="56">
        <f>F54-F53</f>
        <v>6.8140000000000001</v>
      </c>
      <c r="H54" s="56">
        <f>G53+G54</f>
        <v>13.416</v>
      </c>
      <c r="I54" s="57">
        <f>SUM(H49:H54)</f>
        <v>44.158000000000001</v>
      </c>
      <c r="K54" s="452"/>
    </row>
  </sheetData>
  <mergeCells count="12">
    <mergeCell ref="E2:F2"/>
    <mergeCell ref="G5:G6"/>
    <mergeCell ref="H5:H6"/>
    <mergeCell ref="I5:I6"/>
    <mergeCell ref="A5:A6"/>
    <mergeCell ref="B5:B6"/>
    <mergeCell ref="C5:C6"/>
    <mergeCell ref="D5:D6"/>
    <mergeCell ref="E5:E6"/>
    <mergeCell ref="F5:F6"/>
    <mergeCell ref="A3:D3"/>
    <mergeCell ref="A2:C2"/>
  </mergeCells>
  <printOptions horizontalCentered="1"/>
  <pageMargins left="0.19685039370078741" right="0.19685039370078741" top="0" bottom="0" header="0" footer="0"/>
  <pageSetup paperSize="9" orientation="portrait" horizontalDpi="4294967293" r:id="rId1"/>
</worksheet>
</file>

<file path=xl/worksheets/sheet4.xml><?xml version="1.0" encoding="utf-8"?>
<worksheet xmlns="http://schemas.openxmlformats.org/spreadsheetml/2006/main" xmlns:r="http://schemas.openxmlformats.org/officeDocument/2006/relationships">
  <sheetPr codeName="Feuil2"/>
  <dimension ref="A2:O44"/>
  <sheetViews>
    <sheetView workbookViewId="0">
      <selection activeCell="B11" sqref="B11"/>
    </sheetView>
  </sheetViews>
  <sheetFormatPr baseColWidth="10" defaultRowHeight="12.75"/>
  <cols>
    <col min="1" max="1" width="4.28515625" customWidth="1"/>
    <col min="2" max="2" width="17.5703125" customWidth="1"/>
    <col min="3" max="3" width="8.7109375" customWidth="1"/>
    <col min="4" max="4" width="11.85546875" customWidth="1"/>
    <col min="5" max="5" width="19.85546875" customWidth="1"/>
    <col min="6" max="6" width="10.28515625" style="1" customWidth="1"/>
    <col min="7" max="7" width="10.140625" style="1" customWidth="1"/>
    <col min="8" max="8" width="8.7109375" style="1" customWidth="1"/>
    <col min="9" max="9" width="10.85546875" customWidth="1"/>
  </cols>
  <sheetData>
    <row r="2" spans="1:12" ht="16.5">
      <c r="A2" s="70"/>
      <c r="B2" s="66"/>
      <c r="C2" s="66"/>
      <c r="D2" s="66"/>
      <c r="E2" s="66"/>
      <c r="F2" s="66"/>
      <c r="G2" s="66"/>
      <c r="H2" s="66"/>
      <c r="I2" s="66"/>
    </row>
    <row r="3" spans="1:12" ht="33" customHeight="1">
      <c r="A3" s="1085" t="str">
        <f>'saisie des données-&gt;qualif. '!A2:C2</f>
        <v>Championnats du monde</v>
      </c>
      <c r="B3" s="1085"/>
      <c r="C3" s="1085"/>
      <c r="D3" s="521"/>
      <c r="E3" s="1084" t="str">
        <f>'saisie des données 1er Tour'!E2:F2</f>
        <v>HONG KONG</v>
      </c>
      <c r="F3" s="1084"/>
      <c r="G3" s="448">
        <f>'saisie des données 1er Tour'!G2</f>
        <v>12</v>
      </c>
      <c r="H3" s="448" t="str">
        <f>'saisie des données 1er Tour'!H2</f>
        <v>Avril</v>
      </c>
      <c r="I3" s="448">
        <f>'saisie des données 1er Tour'!I2</f>
        <v>2017</v>
      </c>
    </row>
    <row r="4" spans="1:12" ht="25.15" customHeight="1">
      <c r="A4" s="70"/>
      <c r="B4" s="66"/>
      <c r="C4" s="66"/>
      <c r="D4" s="66"/>
      <c r="E4" s="525" t="s">
        <v>30</v>
      </c>
      <c r="F4" s="66"/>
      <c r="G4" s="66"/>
      <c r="H4" s="66"/>
      <c r="I4" s="66"/>
    </row>
    <row r="5" spans="1:12" ht="8.4499999999999993" customHeight="1">
      <c r="B5" s="524"/>
      <c r="C5" s="524"/>
      <c r="D5" s="524"/>
      <c r="E5" s="524"/>
      <c r="F5" s="524"/>
      <c r="G5" s="524"/>
      <c r="H5" s="524"/>
      <c r="I5" s="524"/>
    </row>
    <row r="6" spans="1:12" ht="16.5">
      <c r="A6" s="1083" t="s">
        <v>29</v>
      </c>
      <c r="B6" s="1083"/>
      <c r="C6" s="1083"/>
      <c r="D6" s="1083"/>
      <c r="E6" s="1083"/>
      <c r="F6" s="1083"/>
      <c r="G6" s="1083"/>
      <c r="H6" s="1083"/>
      <c r="I6" s="1083"/>
    </row>
    <row r="7" spans="1:12" ht="9.6" customHeight="1">
      <c r="A7" s="70"/>
      <c r="B7" s="66"/>
      <c r="C7" s="66"/>
      <c r="D7" s="66"/>
      <c r="E7" s="66"/>
      <c r="F7" s="66"/>
      <c r="G7" s="66"/>
      <c r="H7" s="66"/>
      <c r="I7" s="66"/>
    </row>
    <row r="8" spans="1:12" ht="4.5" customHeight="1" thickBot="1">
      <c r="A8" s="8"/>
      <c r="K8" s="19"/>
    </row>
    <row r="9" spans="1:12" ht="30" customHeight="1">
      <c r="A9" s="1073" t="s">
        <v>1</v>
      </c>
      <c r="B9" s="1075" t="s">
        <v>8</v>
      </c>
      <c r="C9" s="1075" t="s">
        <v>24</v>
      </c>
      <c r="D9" s="1075" t="s">
        <v>26</v>
      </c>
      <c r="E9" s="1075" t="s">
        <v>11</v>
      </c>
      <c r="F9" s="1081" t="s">
        <v>155</v>
      </c>
      <c r="G9" s="1067" t="s">
        <v>27</v>
      </c>
      <c r="H9" s="1069" t="s">
        <v>28</v>
      </c>
      <c r="I9" s="1070" t="s">
        <v>25</v>
      </c>
    </row>
    <row r="10" spans="1:12" ht="8.25" customHeight="1" thickBot="1">
      <c r="A10" s="1074"/>
      <c r="B10" s="1076"/>
      <c r="C10" s="1076"/>
      <c r="D10" s="1076"/>
      <c r="E10" s="1076"/>
      <c r="F10" s="1082"/>
      <c r="G10" s="1068"/>
      <c r="H10" s="1068"/>
      <c r="I10" s="1071"/>
    </row>
    <row r="11" spans="1:12">
      <c r="A11" s="513">
        <v>1</v>
      </c>
      <c r="B11" s="1026" t="str">
        <f>'saisie des données-&gt;qualif. '!B7</f>
        <v>Nouv. ZELANDE</v>
      </c>
      <c r="C11" s="47" t="s">
        <v>16</v>
      </c>
      <c r="D11" s="531" t="s">
        <v>18</v>
      </c>
      <c r="E11" s="467" t="str">
        <f>'saisie des données-&gt;qualif. '!E7</f>
        <v>WEBSTER Sam</v>
      </c>
      <c r="F11" s="532">
        <v>10.54</v>
      </c>
      <c r="G11" s="48">
        <f>F11</f>
        <v>10.54</v>
      </c>
      <c r="H11" s="48"/>
      <c r="I11" s="49"/>
    </row>
    <row r="12" spans="1:12">
      <c r="A12" s="514">
        <f>A11</f>
        <v>1</v>
      </c>
      <c r="B12" s="487" t="str">
        <f>B11</f>
        <v>Nouv. ZELANDE</v>
      </c>
      <c r="C12" s="51" t="s">
        <v>16</v>
      </c>
      <c r="D12" s="487" t="s">
        <v>19</v>
      </c>
      <c r="E12" s="51" t="str">
        <f>E11</f>
        <v>WEBSTER Sam</v>
      </c>
      <c r="F12" s="533">
        <v>17.222000000000001</v>
      </c>
      <c r="G12" s="52">
        <f>F12-F11</f>
        <v>6.6820000000000022</v>
      </c>
      <c r="H12" s="52">
        <f>G11+G12</f>
        <v>17.222000000000001</v>
      </c>
      <c r="I12" s="53"/>
    </row>
    <row r="13" spans="1:12">
      <c r="A13" s="514">
        <f t="shared" ref="A13:A22" si="0">A12</f>
        <v>1</v>
      </c>
      <c r="B13" s="487" t="str">
        <f>B11</f>
        <v>Nouv. ZELANDE</v>
      </c>
      <c r="C13" s="51" t="s">
        <v>17</v>
      </c>
      <c r="D13" s="487" t="s">
        <v>20</v>
      </c>
      <c r="E13" s="466" t="str">
        <f>'saisie des données-&gt;qualif. '!E9</f>
        <v>MITCHELL Ethan</v>
      </c>
      <c r="F13" s="533">
        <v>23.963000000000001</v>
      </c>
      <c r="G13" s="52">
        <f>F13-F12</f>
        <v>6.7409999999999997</v>
      </c>
      <c r="H13" s="52"/>
      <c r="I13" s="53"/>
    </row>
    <row r="14" spans="1:12">
      <c r="A14" s="514">
        <f t="shared" si="0"/>
        <v>1</v>
      </c>
      <c r="B14" s="487" t="str">
        <f>B11</f>
        <v>Nouv. ZELANDE</v>
      </c>
      <c r="C14" s="51" t="s">
        <v>17</v>
      </c>
      <c r="D14" s="487" t="s">
        <v>21</v>
      </c>
      <c r="E14" s="51" t="str">
        <f>E13</f>
        <v>MITCHELL Ethan</v>
      </c>
      <c r="F14" s="533">
        <v>30.591999999999999</v>
      </c>
      <c r="G14" s="52">
        <f>F14-F13</f>
        <v>6.6289999999999978</v>
      </c>
      <c r="H14" s="52">
        <f>G13+G14</f>
        <v>13.369999999999997</v>
      </c>
      <c r="I14" s="53"/>
      <c r="L14" s="237"/>
    </row>
    <row r="15" spans="1:12">
      <c r="A15" s="514">
        <f t="shared" si="0"/>
        <v>1</v>
      </c>
      <c r="B15" s="487" t="str">
        <f>B11</f>
        <v>Nouv. ZELANDE</v>
      </c>
      <c r="C15" s="51" t="s">
        <v>3</v>
      </c>
      <c r="D15" s="487" t="s">
        <v>22</v>
      </c>
      <c r="E15" s="466" t="str">
        <f>'saisie des données-&gt;qualif. '!E11</f>
        <v>DAWKINS Edward</v>
      </c>
      <c r="F15" s="533">
        <v>37.188000000000002</v>
      </c>
      <c r="G15" s="52">
        <f>F15-F14</f>
        <v>6.5960000000000036</v>
      </c>
      <c r="H15" s="52"/>
      <c r="I15" s="53"/>
    </row>
    <row r="16" spans="1:12" ht="13.5" thickBot="1">
      <c r="A16" s="515">
        <f t="shared" si="0"/>
        <v>1</v>
      </c>
      <c r="B16" s="534" t="str">
        <f>B11</f>
        <v>Nouv. ZELANDE</v>
      </c>
      <c r="C16" s="535" t="s">
        <v>3</v>
      </c>
      <c r="D16" s="534" t="s">
        <v>23</v>
      </c>
      <c r="E16" s="535" t="str">
        <f>E15</f>
        <v>DAWKINS Edward</v>
      </c>
      <c r="F16" s="541">
        <v>44.048999999999999</v>
      </c>
      <c r="G16" s="56">
        <f>F16-F15</f>
        <v>6.8609999999999971</v>
      </c>
      <c r="H16" s="59">
        <f>G15+G16</f>
        <v>13.457000000000001</v>
      </c>
      <c r="I16" s="60">
        <f>SUM(H11:H16)</f>
        <v>44.048999999999999</v>
      </c>
    </row>
    <row r="17" spans="1:15">
      <c r="A17" s="646">
        <v>3</v>
      </c>
      <c r="B17" s="1027" t="str">
        <f>'saisie des données-&gt;qualif. '!B13</f>
        <v>FRANCE</v>
      </c>
      <c r="C17" s="47" t="s">
        <v>16</v>
      </c>
      <c r="D17" s="531" t="s">
        <v>18</v>
      </c>
      <c r="E17" s="467" t="str">
        <f>'saisie des données-&gt;qualif. '!E13</f>
        <v>EDELIN Benjamin</v>
      </c>
      <c r="F17" s="532">
        <v>10.868</v>
      </c>
      <c r="G17" s="48">
        <f>F17</f>
        <v>10.868</v>
      </c>
      <c r="H17" s="48"/>
      <c r="I17" s="49"/>
    </row>
    <row r="18" spans="1:15">
      <c r="A18" s="514">
        <f t="shared" si="0"/>
        <v>3</v>
      </c>
      <c r="B18" s="487" t="str">
        <f>B17</f>
        <v>FRANCE</v>
      </c>
      <c r="C18" s="51" t="s">
        <v>16</v>
      </c>
      <c r="D18" s="487" t="s">
        <v>19</v>
      </c>
      <c r="E18" s="487" t="str">
        <f>E17</f>
        <v>EDELIN Benjamin</v>
      </c>
      <c r="F18" s="533">
        <v>17.712</v>
      </c>
      <c r="G18" s="52">
        <f>F18-F17</f>
        <v>6.8439999999999994</v>
      </c>
      <c r="H18" s="52">
        <f>G17+G18</f>
        <v>17.712</v>
      </c>
      <c r="I18" s="53"/>
    </row>
    <row r="19" spans="1:15">
      <c r="A19" s="514">
        <f t="shared" si="0"/>
        <v>3</v>
      </c>
      <c r="B19" s="487" t="str">
        <f>B17</f>
        <v>FRANCE</v>
      </c>
      <c r="C19" s="51" t="s">
        <v>17</v>
      </c>
      <c r="D19" s="487" t="s">
        <v>20</v>
      </c>
      <c r="E19" s="466" t="str">
        <f>'saisie des données-&gt;qualif. '!E15</f>
        <v>VIGIER Sébastien</v>
      </c>
      <c r="F19" s="533">
        <v>24.074999999999999</v>
      </c>
      <c r="G19" s="52">
        <f>F19-F18</f>
        <v>6.3629999999999995</v>
      </c>
      <c r="H19" s="52"/>
      <c r="I19" s="53"/>
    </row>
    <row r="20" spans="1:15">
      <c r="A20" s="514">
        <f t="shared" si="0"/>
        <v>3</v>
      </c>
      <c r="B20" s="487" t="str">
        <f>B17</f>
        <v>FRANCE</v>
      </c>
      <c r="C20" s="51" t="s">
        <v>17</v>
      </c>
      <c r="D20" s="487" t="s">
        <v>21</v>
      </c>
      <c r="E20" s="487" t="str">
        <f>E19</f>
        <v>VIGIER Sébastien</v>
      </c>
      <c r="F20" s="533">
        <v>30.405000000000001</v>
      </c>
      <c r="G20" s="52">
        <f>F20-F19</f>
        <v>6.3300000000000018</v>
      </c>
      <c r="H20" s="52">
        <f>G19+G20</f>
        <v>12.693000000000001</v>
      </c>
      <c r="I20" s="53"/>
    </row>
    <row r="21" spans="1:15">
      <c r="A21" s="514">
        <f t="shared" si="0"/>
        <v>3</v>
      </c>
      <c r="B21" s="487" t="str">
        <f>B17</f>
        <v>FRANCE</v>
      </c>
      <c r="C21" s="51" t="s">
        <v>3</v>
      </c>
      <c r="D21" s="487" t="s">
        <v>22</v>
      </c>
      <c r="E21" s="466" t="str">
        <f>'saisie des données-&gt;qualif. '!E17</f>
        <v>LAFARGUE Quentin</v>
      </c>
      <c r="F21" s="533">
        <v>36.908999999999999</v>
      </c>
      <c r="G21" s="52">
        <f>F21-F20</f>
        <v>6.5039999999999978</v>
      </c>
      <c r="H21" s="52"/>
      <c r="I21" s="53"/>
      <c r="J21" s="648" t="s">
        <v>128</v>
      </c>
    </row>
    <row r="22" spans="1:15" ht="13.5" thickBot="1">
      <c r="A22" s="516">
        <f t="shared" si="0"/>
        <v>3</v>
      </c>
      <c r="B22" s="536" t="str">
        <f>B17</f>
        <v>FRANCE</v>
      </c>
      <c r="C22" s="55" t="s">
        <v>3</v>
      </c>
      <c r="D22" s="536" t="s">
        <v>23</v>
      </c>
      <c r="E22" s="55" t="str">
        <f>E21</f>
        <v>LAFARGUE Quentin</v>
      </c>
      <c r="F22" s="541">
        <v>43.536000000000001</v>
      </c>
      <c r="G22" s="56">
        <f>F22-F21</f>
        <v>6.6270000000000024</v>
      </c>
      <c r="H22" s="56">
        <f>G21+G22</f>
        <v>13.131</v>
      </c>
      <c r="I22" s="57">
        <f>SUM(H17:H22)</f>
        <v>43.536000000000001</v>
      </c>
    </row>
    <row r="23" spans="1:15">
      <c r="A23" s="645">
        <v>2</v>
      </c>
      <c r="B23" s="1028" t="str">
        <f>'saisie des données-&gt;qualif. '!B37</f>
        <v>HOLLANDE</v>
      </c>
      <c r="C23" s="538" t="s">
        <v>16</v>
      </c>
      <c r="D23" s="539" t="s">
        <v>18</v>
      </c>
      <c r="E23" s="467" t="s">
        <v>67</v>
      </c>
      <c r="F23" s="532">
        <v>10.614000000000001</v>
      </c>
      <c r="G23" s="48">
        <f>F23</f>
        <v>10.614000000000001</v>
      </c>
      <c r="H23" s="62"/>
      <c r="I23" s="63"/>
      <c r="J23" s="472"/>
      <c r="K23" s="2"/>
      <c r="L23" s="452"/>
      <c r="M23" s="484"/>
      <c r="N23" s="452"/>
      <c r="O23" s="452"/>
    </row>
    <row r="24" spans="1:15">
      <c r="A24" s="481">
        <f>A23</f>
        <v>2</v>
      </c>
      <c r="B24" s="487" t="str">
        <f>B23</f>
        <v>HOLLANDE</v>
      </c>
      <c r="C24" s="51" t="s">
        <v>16</v>
      </c>
      <c r="D24" s="487" t="s">
        <v>19</v>
      </c>
      <c r="E24" s="487" t="str">
        <f>E23</f>
        <v>HOOGLAND Jeffrey</v>
      </c>
      <c r="F24" s="533">
        <v>17.352</v>
      </c>
      <c r="G24" s="52">
        <f>F24-F23</f>
        <v>6.7379999999999995</v>
      </c>
      <c r="H24" s="52">
        <f>G23+G24</f>
        <v>17.352</v>
      </c>
      <c r="I24" s="53"/>
      <c r="J24" s="472"/>
      <c r="K24" s="2"/>
      <c r="L24" s="452"/>
      <c r="M24" s="484"/>
      <c r="N24" s="452"/>
      <c r="O24" s="452"/>
    </row>
    <row r="25" spans="1:15">
      <c r="A25" s="481">
        <f t="shared" ref="A25:A28" si="1">A24</f>
        <v>2</v>
      </c>
      <c r="B25" s="487" t="str">
        <f>B23</f>
        <v>HOLLANDE</v>
      </c>
      <c r="C25" s="51" t="s">
        <v>17</v>
      </c>
      <c r="D25" s="487" t="s">
        <v>20</v>
      </c>
      <c r="E25" s="466" t="s">
        <v>122</v>
      </c>
      <c r="F25" s="533">
        <v>24.492000000000001</v>
      </c>
      <c r="G25" s="52">
        <f>F25-F24</f>
        <v>7.1400000000000006</v>
      </c>
      <c r="H25" s="52"/>
      <c r="I25" s="53"/>
      <c r="J25" s="648" t="s">
        <v>129</v>
      </c>
      <c r="K25" s="2"/>
      <c r="L25" s="452"/>
      <c r="M25" s="484"/>
      <c r="N25" s="452"/>
      <c r="O25" s="452"/>
    </row>
    <row r="26" spans="1:15">
      <c r="A26" s="481">
        <f t="shared" si="1"/>
        <v>2</v>
      </c>
      <c r="B26" s="487" t="str">
        <f>B23</f>
        <v>HOLLANDE</v>
      </c>
      <c r="C26" s="51" t="s">
        <v>17</v>
      </c>
      <c r="D26" s="487" t="s">
        <v>21</v>
      </c>
      <c r="E26" s="487" t="str">
        <f>E25</f>
        <v>LAVREYSEN Harrie</v>
      </c>
      <c r="F26" s="533">
        <v>31.04</v>
      </c>
      <c r="G26" s="52">
        <f>F26-F25</f>
        <v>6.5479999999999983</v>
      </c>
      <c r="H26" s="52">
        <f>G25+G26</f>
        <v>13.687999999999999</v>
      </c>
      <c r="I26" s="53"/>
      <c r="J26" s="472"/>
      <c r="K26" s="2"/>
      <c r="L26" s="452"/>
      <c r="M26" s="484"/>
      <c r="N26" s="452"/>
      <c r="O26" s="452"/>
    </row>
    <row r="27" spans="1:15">
      <c r="A27" s="481">
        <f t="shared" si="1"/>
        <v>2</v>
      </c>
      <c r="B27" s="487" t="str">
        <f>B23</f>
        <v>HOLLANDE</v>
      </c>
      <c r="C27" s="51" t="s">
        <v>3</v>
      </c>
      <c r="D27" s="487" t="s">
        <v>22</v>
      </c>
      <c r="E27" s="466" t="s">
        <v>83</v>
      </c>
      <c r="F27" s="533">
        <v>37.631</v>
      </c>
      <c r="G27" s="52">
        <f>F27-F26</f>
        <v>6.5910000000000011</v>
      </c>
      <c r="H27" s="52"/>
      <c r="I27" s="53"/>
      <c r="J27" s="648"/>
      <c r="K27" s="452"/>
      <c r="L27" s="452"/>
      <c r="M27" s="452"/>
      <c r="N27" s="452"/>
      <c r="O27" s="452"/>
    </row>
    <row r="28" spans="1:15" ht="13.5" thickBot="1">
      <c r="A28" s="481">
        <f t="shared" si="1"/>
        <v>2</v>
      </c>
      <c r="B28" s="534" t="str">
        <f>B23</f>
        <v>HOLLANDE</v>
      </c>
      <c r="C28" s="535" t="s">
        <v>3</v>
      </c>
      <c r="D28" s="534" t="s">
        <v>23</v>
      </c>
      <c r="E28" s="534" t="str">
        <f>E27</f>
        <v>BUCHLI Matthijs</v>
      </c>
      <c r="F28" s="541">
        <v>44.381999999999998</v>
      </c>
      <c r="G28" s="56">
        <f>F28-F27</f>
        <v>6.7509999999999977</v>
      </c>
      <c r="H28" s="59">
        <f>G27+G28</f>
        <v>13.341999999999999</v>
      </c>
      <c r="I28" s="60">
        <f>SUM(H23:H28)</f>
        <v>44.381999999999998</v>
      </c>
      <c r="J28" s="472"/>
      <c r="K28" s="452"/>
      <c r="L28" s="452"/>
      <c r="M28" s="452"/>
      <c r="N28" s="452"/>
      <c r="O28" s="452"/>
    </row>
    <row r="29" spans="1:15">
      <c r="A29" s="647">
        <v>4</v>
      </c>
      <c r="B29" s="782" t="str">
        <f>'saisie des données-&gt;qualif. '!B25</f>
        <v>POLOGNE</v>
      </c>
      <c r="C29" s="47" t="s">
        <v>16</v>
      </c>
      <c r="D29" s="531" t="s">
        <v>18</v>
      </c>
      <c r="E29" s="467" t="str">
        <f>'saisie des données-&gt;qualif. '!E25</f>
        <v>BIELECKI Maciej</v>
      </c>
      <c r="F29" s="532">
        <v>10.677</v>
      </c>
      <c r="G29" s="48">
        <f>F29</f>
        <v>10.677</v>
      </c>
      <c r="H29" s="48"/>
      <c r="I29" s="49"/>
      <c r="J29" s="473"/>
      <c r="K29" s="475"/>
      <c r="L29" s="452"/>
      <c r="M29" s="452"/>
      <c r="N29" s="452"/>
      <c r="O29" s="452"/>
    </row>
    <row r="30" spans="1:15">
      <c r="A30" s="481">
        <f>A29</f>
        <v>4</v>
      </c>
      <c r="B30" s="487" t="str">
        <f>B29</f>
        <v>POLOGNE</v>
      </c>
      <c r="C30" s="51" t="s">
        <v>16</v>
      </c>
      <c r="D30" s="487" t="s">
        <v>19</v>
      </c>
      <c r="E30" s="487" t="str">
        <f>E29</f>
        <v>BIELECKI Maciej</v>
      </c>
      <c r="F30" s="533">
        <v>17.498999999999999</v>
      </c>
      <c r="G30" s="52">
        <f>F30-F29</f>
        <v>6.8219999999999992</v>
      </c>
      <c r="H30" s="52">
        <f>G29+G30</f>
        <v>17.498999999999999</v>
      </c>
      <c r="I30" s="53"/>
      <c r="J30" s="473"/>
      <c r="K30" s="475"/>
      <c r="L30" s="452"/>
      <c r="M30" s="452"/>
      <c r="N30" s="452"/>
      <c r="O30" s="452"/>
    </row>
    <row r="31" spans="1:15">
      <c r="A31" s="481">
        <f t="shared" ref="A31:A34" si="2">A30</f>
        <v>4</v>
      </c>
      <c r="B31" s="487" t="str">
        <f>B29</f>
        <v>POLOGNE</v>
      </c>
      <c r="C31" s="51" t="s">
        <v>17</v>
      </c>
      <c r="D31" s="487" t="s">
        <v>20</v>
      </c>
      <c r="E31" s="466" t="s">
        <v>130</v>
      </c>
      <c r="F31" s="533">
        <v>23.913</v>
      </c>
      <c r="G31" s="52">
        <f>F31-F30</f>
        <v>6.4140000000000015</v>
      </c>
      <c r="H31" s="52"/>
      <c r="I31" s="53"/>
      <c r="J31" s="648" t="s">
        <v>131</v>
      </c>
      <c r="K31" s="475"/>
    </row>
    <row r="32" spans="1:15">
      <c r="A32" s="481">
        <f t="shared" si="2"/>
        <v>4</v>
      </c>
      <c r="B32" s="487" t="str">
        <f>B29</f>
        <v>POLOGNE</v>
      </c>
      <c r="C32" s="51" t="s">
        <v>17</v>
      </c>
      <c r="D32" s="487" t="s">
        <v>21</v>
      </c>
      <c r="E32" s="487" t="str">
        <f>E31</f>
        <v>SARNECKI Rafal</v>
      </c>
      <c r="F32" s="533">
        <v>30.393000000000001</v>
      </c>
      <c r="G32" s="52">
        <f>F32-F31</f>
        <v>6.48</v>
      </c>
      <c r="H32" s="52">
        <f>G31+G32</f>
        <v>12.894000000000002</v>
      </c>
      <c r="I32" s="53"/>
      <c r="J32" s="473"/>
      <c r="K32" s="475"/>
    </row>
    <row r="33" spans="1:11">
      <c r="A33" s="481">
        <f t="shared" si="2"/>
        <v>4</v>
      </c>
      <c r="B33" s="487" t="str">
        <f>B29</f>
        <v>POLOGNE</v>
      </c>
      <c r="C33" s="51" t="s">
        <v>3</v>
      </c>
      <c r="D33" s="487" t="s">
        <v>22</v>
      </c>
      <c r="E33" s="466" t="str">
        <f>'saisie des données-&gt;qualif. '!E29</f>
        <v>RUDYK Mateusz</v>
      </c>
      <c r="F33" s="533">
        <v>36.956000000000003</v>
      </c>
      <c r="G33" s="52">
        <f>F33-F32</f>
        <v>6.5630000000000024</v>
      </c>
      <c r="H33" s="52"/>
      <c r="I33" s="53"/>
      <c r="J33" s="473"/>
      <c r="K33" s="475"/>
    </row>
    <row r="34" spans="1:11" ht="13.5" thickBot="1">
      <c r="A34" s="482">
        <f t="shared" si="2"/>
        <v>4</v>
      </c>
      <c r="B34" s="536" t="str">
        <f>B29</f>
        <v>POLOGNE</v>
      </c>
      <c r="C34" s="55" t="s">
        <v>3</v>
      </c>
      <c r="D34" s="536" t="s">
        <v>23</v>
      </c>
      <c r="E34" s="536" t="str">
        <f>E33</f>
        <v>RUDYK Mateusz</v>
      </c>
      <c r="F34" s="541">
        <v>43.698</v>
      </c>
      <c r="G34" s="56">
        <f>F34-F33</f>
        <v>6.7419999999999973</v>
      </c>
      <c r="H34" s="56">
        <f>G33+G34</f>
        <v>13.305</v>
      </c>
      <c r="I34" s="57">
        <f>SUM(H29:H34)</f>
        <v>43.698</v>
      </c>
      <c r="J34" s="473"/>
      <c r="K34" s="475"/>
    </row>
    <row r="35" spans="1:11">
      <c r="A35" s="64"/>
      <c r="B35" s="64"/>
      <c r="C35" s="64"/>
      <c r="D35" s="64"/>
      <c r="E35" s="64"/>
      <c r="F35" s="65"/>
      <c r="G35" s="65"/>
      <c r="H35" s="65"/>
      <c r="I35" s="64"/>
      <c r="J35" s="2"/>
      <c r="K35" s="452"/>
    </row>
    <row r="36" spans="1:11">
      <c r="A36" s="237"/>
      <c r="K36" s="452"/>
    </row>
    <row r="37" spans="1:11">
      <c r="B37" s="237"/>
    </row>
    <row r="38" spans="1:11">
      <c r="B38" s="237"/>
    </row>
    <row r="39" spans="1:11">
      <c r="B39" s="237"/>
    </row>
    <row r="40" spans="1:11">
      <c r="B40" s="237"/>
    </row>
    <row r="41" spans="1:11">
      <c r="B41" s="470"/>
    </row>
    <row r="42" spans="1:11">
      <c r="B42" s="470"/>
    </row>
    <row r="43" spans="1:11">
      <c r="B43" s="470"/>
    </row>
    <row r="44" spans="1:11">
      <c r="B44" s="470"/>
    </row>
  </sheetData>
  <mergeCells count="12">
    <mergeCell ref="E3:F3"/>
    <mergeCell ref="F9:F10"/>
    <mergeCell ref="G9:G10"/>
    <mergeCell ref="A3:C3"/>
    <mergeCell ref="H9:H10"/>
    <mergeCell ref="I9:I10"/>
    <mergeCell ref="A6:I6"/>
    <mergeCell ref="A9:A10"/>
    <mergeCell ref="B9:B10"/>
    <mergeCell ref="C9:C10"/>
    <mergeCell ref="D9:D10"/>
    <mergeCell ref="E9:E10"/>
  </mergeCells>
  <conditionalFormatting sqref="B11:B34">
    <cfRule type="containsText" dxfId="183" priority="4" operator="containsText" text="Nouv. ZELANDE">
      <formula>NOT(ISERROR(SEARCH("Nouv. ZELANDE",B11)))</formula>
    </cfRule>
    <cfRule type="containsText" dxfId="182" priority="2" operator="containsText" text="FRANCE">
      <formula>NOT(ISERROR(SEARCH("FRANCE",B11)))</formula>
    </cfRule>
    <cfRule type="containsText" dxfId="181" priority="3" operator="containsText" text="HOLLANDE">
      <formula>NOT(ISERROR(SEARCH("HOLLANDE",B11)))</formula>
    </cfRule>
    <cfRule type="containsText" dxfId="180" priority="1" operator="containsText" text="POLOGNE">
      <formula>NOT(ISERROR(SEARCH("POLOGNE",B11)))</formula>
    </cfRule>
  </conditionalFormatting>
  <printOptions horizontalCentered="1"/>
  <pageMargins left="0" right="0" top="0" bottom="0" header="0" footer="0"/>
  <pageSetup paperSize="9" orientation="portrait" horizontalDpi="4294967293" r:id="rId1"/>
</worksheet>
</file>

<file path=xl/worksheets/sheet5.xml><?xml version="1.0" encoding="utf-8"?>
<worksheet xmlns="http://schemas.openxmlformats.org/spreadsheetml/2006/main" xmlns:r="http://schemas.openxmlformats.org/officeDocument/2006/relationships">
  <dimension ref="A1:AE58"/>
  <sheetViews>
    <sheetView topLeftCell="A15" zoomScaleNormal="100" workbookViewId="0">
      <selection activeCell="B21" sqref="B21:E21"/>
    </sheetView>
  </sheetViews>
  <sheetFormatPr baseColWidth="10" defaultRowHeight="12.75"/>
  <cols>
    <col min="1" max="1" width="2.42578125" customWidth="1"/>
    <col min="2" max="2" width="12.42578125" customWidth="1"/>
    <col min="3" max="4" width="6.42578125" customWidth="1"/>
    <col min="5" max="5" width="2.42578125" customWidth="1"/>
    <col min="6" max="6" width="11.5703125" customWidth="1"/>
    <col min="7" max="8" width="6.42578125" customWidth="1"/>
    <col min="9" max="9" width="6" customWidth="1"/>
    <col min="10" max="10" width="13.140625" customWidth="1"/>
    <col min="11" max="11" width="6.5703125" customWidth="1"/>
    <col min="12" max="12" width="6.42578125" customWidth="1"/>
    <col min="13" max="13" width="2.42578125" customWidth="1"/>
    <col min="14" max="14" width="13.140625" customWidth="1"/>
    <col min="15" max="16" width="6.42578125" customWidth="1"/>
    <col min="17" max="17" width="2.5703125" customWidth="1"/>
    <col min="18" max="18" width="13.140625" customWidth="1"/>
    <col min="19" max="19" width="10.28515625" style="5" customWidth="1"/>
    <col min="20" max="20" width="6.42578125" style="5" customWidth="1"/>
    <col min="21" max="21" width="6.28515625" customWidth="1"/>
    <col min="22" max="22" width="1.7109375" customWidth="1"/>
    <col min="23" max="23" width="12" customWidth="1"/>
    <col min="24" max="24" width="6" customWidth="1"/>
    <col min="25" max="25" width="5.85546875" customWidth="1"/>
    <col min="26" max="26" width="7.42578125" customWidth="1"/>
    <col min="27" max="27" width="6.42578125" customWidth="1"/>
    <col min="28" max="28" width="5.7109375" customWidth="1"/>
    <col min="29" max="29" width="0.5703125" customWidth="1"/>
  </cols>
  <sheetData>
    <row r="1" spans="1:30" ht="27.75" customHeight="1">
      <c r="A1" s="235"/>
      <c r="B1" s="235"/>
      <c r="C1" s="235"/>
      <c r="D1" s="1089" t="str">
        <f>'saisie des données 1er Tour'!A2</f>
        <v>Championnats du monde</v>
      </c>
      <c r="E1" s="1089"/>
      <c r="F1" s="1089"/>
      <c r="G1" s="1089"/>
      <c r="H1" s="1089"/>
      <c r="I1" s="1089"/>
      <c r="J1" s="1089" t="str">
        <f>'saisie des données 1er Tour'!E2</f>
        <v>HONG KONG</v>
      </c>
      <c r="K1" s="1089"/>
      <c r="L1" s="1089"/>
      <c r="M1" s="1089"/>
      <c r="N1" s="1089"/>
      <c r="O1" s="1089"/>
      <c r="P1" s="449">
        <f>'saisie des données 1er Tour'!G2</f>
        <v>12</v>
      </c>
      <c r="Q1" s="1090" t="str">
        <f>'saisie des données 1er Tour'!H2</f>
        <v>Avril</v>
      </c>
      <c r="R1" s="1090"/>
      <c r="S1" s="450">
        <f>'saisie des données 1er Tour'!I2</f>
        <v>2017</v>
      </c>
      <c r="T1" s="447"/>
      <c r="U1" s="236"/>
      <c r="V1" s="236"/>
      <c r="W1" s="236"/>
      <c r="X1" s="235"/>
      <c r="Y1" s="235"/>
      <c r="Z1" s="235"/>
      <c r="AA1" s="235"/>
      <c r="AB1" s="235"/>
    </row>
    <row r="2" spans="1:30" ht="23.25" customHeight="1">
      <c r="A2" s="1093" t="s">
        <v>53</v>
      </c>
      <c r="B2" s="1093"/>
      <c r="C2" s="1093"/>
      <c r="D2" s="1093"/>
      <c r="E2" s="1093"/>
      <c r="F2" s="1091" t="s">
        <v>41</v>
      </c>
      <c r="G2" s="1091"/>
      <c r="H2" s="1091"/>
      <c r="I2" s="1091"/>
      <c r="J2" s="1091"/>
      <c r="K2" s="1091"/>
      <c r="L2" s="1091"/>
      <c r="M2" s="1091"/>
      <c r="N2" s="1091"/>
      <c r="O2" s="1091"/>
      <c r="P2" s="1091"/>
      <c r="Q2" s="1091"/>
      <c r="R2" s="1091"/>
      <c r="S2" s="1091"/>
      <c r="T2" s="491"/>
      <c r="U2" s="491"/>
      <c r="V2" s="491"/>
      <c r="W2" s="491"/>
      <c r="X2" s="491"/>
      <c r="Y2" s="491"/>
      <c r="Z2" s="491"/>
      <c r="AA2" s="491"/>
      <c r="AB2" s="491"/>
    </row>
    <row r="3" spans="1:30" ht="15" customHeight="1" thickBot="1">
      <c r="A3" s="1094"/>
      <c r="B3" s="1094"/>
      <c r="C3" s="1094"/>
      <c r="D3" s="1094"/>
      <c r="E3" s="1094"/>
      <c r="F3" s="1092" t="s">
        <v>72</v>
      </c>
      <c r="G3" s="1092"/>
      <c r="H3" s="1092"/>
      <c r="I3" s="1092"/>
      <c r="J3" s="1092"/>
      <c r="K3" s="1092"/>
      <c r="L3" s="1092"/>
      <c r="M3" s="1092"/>
      <c r="N3" s="1092"/>
      <c r="O3" s="1092"/>
      <c r="P3" s="1092"/>
      <c r="Q3" s="1092"/>
      <c r="R3" s="1092"/>
      <c r="S3" s="1092"/>
      <c r="T3" s="492"/>
      <c r="U3" s="99"/>
      <c r="V3" s="99"/>
      <c r="W3" s="99"/>
      <c r="X3" s="99"/>
      <c r="Y3" s="99"/>
      <c r="Z3" s="99"/>
      <c r="AA3" s="99"/>
      <c r="AB3" s="99"/>
    </row>
    <row r="4" spans="1:30" ht="21" customHeight="1" thickBot="1">
      <c r="A4" s="1086" t="s">
        <v>14</v>
      </c>
      <c r="B4" s="1087"/>
      <c r="C4" s="1087"/>
      <c r="D4" s="1087"/>
      <c r="E4" s="1087"/>
      <c r="F4" s="1087"/>
      <c r="G4" s="1087"/>
      <c r="H4" s="1087"/>
      <c r="I4" s="1087"/>
      <c r="J4" s="1087"/>
      <c r="K4" s="1087"/>
      <c r="L4" s="1087"/>
      <c r="M4" s="1087"/>
      <c r="N4" s="1087"/>
      <c r="O4" s="1087"/>
      <c r="P4" s="1087"/>
      <c r="Q4" s="1087"/>
      <c r="R4" s="1087"/>
      <c r="S4" s="1087"/>
      <c r="T4" s="1087"/>
      <c r="U4" s="1087"/>
      <c r="V4" s="1087"/>
      <c r="W4" s="1087"/>
      <c r="X4" s="1087"/>
      <c r="Y4" s="1087"/>
      <c r="Z4" s="1087"/>
      <c r="AA4" s="1087"/>
      <c r="AB4" s="1088"/>
      <c r="AD4" s="19"/>
    </row>
    <row r="5" spans="1:30" ht="15" customHeight="1" thickBot="1">
      <c r="A5" s="1095" t="s">
        <v>5</v>
      </c>
      <c r="B5" s="1096"/>
      <c r="C5" s="1096"/>
      <c r="D5" s="1096"/>
      <c r="E5" s="1096"/>
      <c r="F5" s="1096"/>
      <c r="G5" s="1096"/>
      <c r="H5" s="1097"/>
      <c r="I5" s="1098" t="s">
        <v>12</v>
      </c>
      <c r="J5" s="1099"/>
      <c r="K5" s="1099"/>
      <c r="L5" s="1099"/>
      <c r="M5" s="1099"/>
      <c r="N5" s="1099"/>
      <c r="O5" s="1099"/>
      <c r="P5" s="1099"/>
      <c r="Q5" s="1095" t="s">
        <v>13</v>
      </c>
      <c r="R5" s="1096"/>
      <c r="S5" s="1096"/>
      <c r="T5" s="1096"/>
      <c r="U5" s="1096"/>
      <c r="V5" s="1096"/>
      <c r="W5" s="1096"/>
      <c r="X5" s="1096"/>
      <c r="Y5" s="1097"/>
      <c r="Z5" s="218"/>
      <c r="AA5" s="218"/>
      <c r="AB5" s="218"/>
    </row>
    <row r="6" spans="1:30" ht="12.75" customHeight="1">
      <c r="A6" s="1100" t="s">
        <v>35</v>
      </c>
      <c r="B6" s="1101"/>
      <c r="C6" s="1101"/>
      <c r="D6" s="1101"/>
      <c r="E6" s="1102" t="s">
        <v>36</v>
      </c>
      <c r="F6" s="1103"/>
      <c r="G6" s="1103"/>
      <c r="H6" s="1104"/>
      <c r="I6" s="1105" t="s">
        <v>35</v>
      </c>
      <c r="J6" s="1103"/>
      <c r="K6" s="1103"/>
      <c r="L6" s="1103"/>
      <c r="M6" s="1102" t="s">
        <v>36</v>
      </c>
      <c r="N6" s="1103"/>
      <c r="O6" s="1103"/>
      <c r="P6" s="1103"/>
      <c r="Q6" s="1106" t="s">
        <v>35</v>
      </c>
      <c r="R6" s="1107"/>
      <c r="S6" s="1107"/>
      <c r="T6" s="1107"/>
      <c r="U6" s="1108" t="s">
        <v>36</v>
      </c>
      <c r="V6" s="1101"/>
      <c r="W6" s="1101"/>
      <c r="X6" s="1101"/>
      <c r="Y6" s="1109"/>
      <c r="Z6" s="219"/>
      <c r="AA6" s="219"/>
      <c r="AB6" s="219"/>
    </row>
    <row r="7" spans="1:30" ht="13.5" thickBot="1">
      <c r="A7" s="83" t="s">
        <v>9</v>
      </c>
      <c r="B7" s="509" t="s">
        <v>11</v>
      </c>
      <c r="C7" s="509" t="s">
        <v>6</v>
      </c>
      <c r="D7" s="510" t="s">
        <v>31</v>
      </c>
      <c r="E7" s="84" t="s">
        <v>9</v>
      </c>
      <c r="F7" s="509" t="s">
        <v>11</v>
      </c>
      <c r="G7" s="509" t="s">
        <v>6</v>
      </c>
      <c r="H7" s="74" t="s">
        <v>31</v>
      </c>
      <c r="I7" s="83" t="s">
        <v>9</v>
      </c>
      <c r="J7" s="509" t="s">
        <v>11</v>
      </c>
      <c r="K7" s="509" t="s">
        <v>6</v>
      </c>
      <c r="L7" s="510" t="s">
        <v>31</v>
      </c>
      <c r="M7" s="84" t="s">
        <v>9</v>
      </c>
      <c r="N7" s="509" t="s">
        <v>11</v>
      </c>
      <c r="O7" s="509" t="s">
        <v>6</v>
      </c>
      <c r="P7" s="510" t="s">
        <v>31</v>
      </c>
      <c r="Q7" s="83" t="s">
        <v>9</v>
      </c>
      <c r="R7" s="509" t="s">
        <v>11</v>
      </c>
      <c r="S7" s="509" t="s">
        <v>6</v>
      </c>
      <c r="T7" s="510" t="s">
        <v>31</v>
      </c>
      <c r="U7" s="84" t="s">
        <v>9</v>
      </c>
      <c r="V7" s="1112" t="s">
        <v>11</v>
      </c>
      <c r="W7" s="1112"/>
      <c r="X7" s="509" t="s">
        <v>6</v>
      </c>
      <c r="Y7" s="74" t="s">
        <v>31</v>
      </c>
      <c r="Z7" s="32"/>
      <c r="AA7" s="238"/>
      <c r="AB7" s="238"/>
    </row>
    <row r="8" spans="1:30">
      <c r="A8" s="101">
        <v>1</v>
      </c>
      <c r="B8" s="133" t="str">
        <f>'saisie des données-&gt;qualif. '!E7</f>
        <v>WEBSTER Sam</v>
      </c>
      <c r="C8" s="134">
        <f>'saisie des données-&gt;qualif. '!F7</f>
        <v>10.521000000000001</v>
      </c>
      <c r="D8" s="89"/>
      <c r="E8" s="102">
        <v>1</v>
      </c>
      <c r="F8" s="133" t="str">
        <f>'saisie des données-&gt;qualif. '!E7</f>
        <v>WEBSTER Sam</v>
      </c>
      <c r="G8" s="135">
        <f>'saisie des données-&gt;qualif. '!G8</f>
        <v>6.6439999999999984</v>
      </c>
      <c r="H8" s="90"/>
      <c r="I8" s="103">
        <v>1</v>
      </c>
      <c r="J8" s="133" t="str">
        <f>'saisie des données-&gt;qualif. '!E9</f>
        <v>MITCHELL Ethan</v>
      </c>
      <c r="K8" s="136">
        <f>'saisie des données-&gt;qualif. '!G9</f>
        <v>6.3590000000000018</v>
      </c>
      <c r="L8" s="91"/>
      <c r="M8" s="128">
        <v>1</v>
      </c>
      <c r="N8" s="137" t="str">
        <f>'saisie des données-&gt;qualif. '!E9</f>
        <v>MITCHELL Ethan</v>
      </c>
      <c r="O8" s="138">
        <f>'saisie des données-&gt;qualif. '!G10</f>
        <v>6.4789999999999992</v>
      </c>
      <c r="P8" s="96"/>
      <c r="Q8" s="104">
        <v>1</v>
      </c>
      <c r="R8" s="137" t="str">
        <f>'saisie des données-&gt;qualif. '!E11</f>
        <v>DAWKINS Edward</v>
      </c>
      <c r="S8" s="139">
        <f>'saisie des données-&gt;qualif. '!G11</f>
        <v>6.5050000000000026</v>
      </c>
      <c r="T8" s="92"/>
      <c r="U8" s="105">
        <v>1</v>
      </c>
      <c r="V8" s="187" t="str">
        <f>'saisie des données-&gt;qualif. '!E11</f>
        <v>DAWKINS Edward</v>
      </c>
      <c r="W8" s="196"/>
      <c r="X8" s="139">
        <f>'saisie des données-&gt;qualif. '!G12</f>
        <v>6.7590000000000003</v>
      </c>
      <c r="Y8" s="90"/>
      <c r="Z8" s="31"/>
      <c r="AA8" s="80"/>
      <c r="AB8" s="7"/>
      <c r="AC8" s="1"/>
      <c r="AD8" s="1">
        <f>C8+G8+K8+O8+S8+X8</f>
        <v>43.267000000000003</v>
      </c>
    </row>
    <row r="9" spans="1:30">
      <c r="A9" s="17">
        <v>2</v>
      </c>
      <c r="B9" s="241" t="str">
        <f>'saisie des données-&gt;qualif. '!E13</f>
        <v>EDELIN Benjamin</v>
      </c>
      <c r="C9" s="242">
        <f>'saisie des données-&gt;qualif. '!F13</f>
        <v>10.79</v>
      </c>
      <c r="D9" s="106">
        <f>C9-C8</f>
        <v>0.26899999999999835</v>
      </c>
      <c r="E9" s="85">
        <v>2</v>
      </c>
      <c r="F9" s="241" t="str">
        <f>'saisie des données-&gt;qualif. '!E13</f>
        <v>EDELIN Benjamin</v>
      </c>
      <c r="G9" s="243">
        <f>'saisie des données-&gt;qualif. '!G14</f>
        <v>6.8470000000000013</v>
      </c>
      <c r="H9" s="107">
        <f>G9-G8</f>
        <v>0.20300000000000296</v>
      </c>
      <c r="I9" s="78">
        <f>I8+1</f>
        <v>2</v>
      </c>
      <c r="J9" s="241" t="str">
        <f>'saisie des données-&gt;qualif. '!E15</f>
        <v>VIGIER Sébastien</v>
      </c>
      <c r="K9" s="244">
        <f>'saisie des données-&gt;qualif. '!G15</f>
        <v>6.3339999999999996</v>
      </c>
      <c r="L9" s="106">
        <f>K9-K8</f>
        <v>-2.5000000000002132E-2</v>
      </c>
      <c r="M9" s="129">
        <f>M8+1</f>
        <v>2</v>
      </c>
      <c r="N9" s="245" t="str">
        <f>'saisie des données-&gt;qualif. '!E15</f>
        <v>VIGIER Sébastien</v>
      </c>
      <c r="O9" s="246">
        <f>'saisie des données-&gt;qualif. '!G16</f>
        <v>6.3449999999999989</v>
      </c>
      <c r="P9" s="130">
        <f>O9-O8</f>
        <v>-0.13400000000000034</v>
      </c>
      <c r="Q9" s="18">
        <f>Q8+1</f>
        <v>2</v>
      </c>
      <c r="R9" s="245" t="str">
        <f>'saisie des données-&gt;qualif. '!E17</f>
        <v>LAFARGUE Quentin</v>
      </c>
      <c r="S9" s="247">
        <f>'saisie des données-&gt;qualif. '!G17</f>
        <v>6.468</v>
      </c>
      <c r="T9" s="106">
        <f>S9-S8</f>
        <v>-3.7000000000002586E-2</v>
      </c>
      <c r="U9" s="87">
        <f>U8+1</f>
        <v>2</v>
      </c>
      <c r="V9" s="248" t="str">
        <f>'saisie des données-&gt;qualif. '!E17</f>
        <v>LAFARGUE Quentin</v>
      </c>
      <c r="W9" s="249"/>
      <c r="X9" s="247">
        <f>'saisie des données-&gt;qualif. '!G18</f>
        <v>6.6060000000000016</v>
      </c>
      <c r="Y9" s="488">
        <f>X9-X8</f>
        <v>-0.15299999999999869</v>
      </c>
      <c r="Z9" s="31"/>
      <c r="AA9" s="20"/>
      <c r="AB9" s="7"/>
      <c r="AC9" s="1"/>
      <c r="AD9" s="1">
        <f>C9+G9+K9+O9+S9+X9</f>
        <v>43.39</v>
      </c>
    </row>
    <row r="10" spans="1:30">
      <c r="A10" s="17">
        <v>3</v>
      </c>
      <c r="B10" s="222" t="str">
        <f>'saisie des données-&gt;qualif. '!E19</f>
        <v>CARLIN Jack</v>
      </c>
      <c r="C10" s="223">
        <f>'saisie des données-&gt;qualif. '!F19</f>
        <v>10.574999999999999</v>
      </c>
      <c r="D10" s="106">
        <f>C10-C8</f>
        <v>5.3999999999998494E-2</v>
      </c>
      <c r="E10" s="85">
        <v>3</v>
      </c>
      <c r="F10" s="222" t="str">
        <f>'saisie des données-&gt;qualif. '!E19</f>
        <v>CARLIN Jack</v>
      </c>
      <c r="G10" s="224">
        <f>'saisie des données-&gt;qualif. '!G20</f>
        <v>6.7259999999999991</v>
      </c>
      <c r="H10" s="107">
        <f>G10-G8</f>
        <v>8.2000000000000739E-2</v>
      </c>
      <c r="I10" s="78">
        <f t="shared" ref="I10:I16" si="0">I9+1</f>
        <v>3</v>
      </c>
      <c r="J10" s="222" t="str">
        <f>'saisie des données-&gt;qualif. '!E21</f>
        <v>OWENS Ryan</v>
      </c>
      <c r="K10" s="225">
        <f>'saisie des données-&gt;qualif. '!G21</f>
        <v>6.1620000000000026</v>
      </c>
      <c r="L10" s="106">
        <f>K10-K8</f>
        <v>-0.19699999999999918</v>
      </c>
      <c r="M10" s="129">
        <f t="shared" ref="M10:M16" si="1">M9+1</f>
        <v>3</v>
      </c>
      <c r="N10" s="226" t="str">
        <f>'saisie des données-&gt;qualif. '!E21</f>
        <v>OWENS Ryan</v>
      </c>
      <c r="O10" s="227">
        <f>'saisie des données-&gt;qualif. '!G22</f>
        <v>6.411999999999999</v>
      </c>
      <c r="P10" s="130">
        <f>O10-O8</f>
        <v>-6.7000000000000171E-2</v>
      </c>
      <c r="Q10" s="18">
        <f t="shared" ref="Q10:Q16" si="2">Q9+1</f>
        <v>3</v>
      </c>
      <c r="R10" s="231" t="str">
        <f>'saisie des données-&gt;qualif. '!E23</f>
        <v>TRUMAN Joseph</v>
      </c>
      <c r="S10" s="228">
        <f>'saisie des données-&gt;qualif. '!G23</f>
        <v>6.6009999999999991</v>
      </c>
      <c r="T10" s="106">
        <f>S10-S8</f>
        <v>9.5999999999996533E-2</v>
      </c>
      <c r="U10" s="87">
        <f t="shared" ref="U10:U16" si="3">U9+1</f>
        <v>3</v>
      </c>
      <c r="V10" s="229" t="str">
        <f>'saisie des données-&gt;qualif. '!E23</f>
        <v>TRUMAN Joseph</v>
      </c>
      <c r="W10" s="230"/>
      <c r="X10" s="228">
        <f>'saisie des données-&gt;qualif. '!G24</f>
        <v>6.9399999999999977</v>
      </c>
      <c r="Y10" s="488">
        <f>X10-X8</f>
        <v>0.18099999999999739</v>
      </c>
      <c r="Z10" s="31"/>
      <c r="AA10" s="20"/>
      <c r="AB10" s="7"/>
      <c r="AC10" s="1"/>
      <c r="AD10" s="1">
        <f t="shared" ref="AD10:AD17" si="4">C10+G10+K10+O10+S10+X10</f>
        <v>43.415999999999997</v>
      </c>
    </row>
    <row r="11" spans="1:30">
      <c r="A11" s="17">
        <v>4</v>
      </c>
      <c r="B11" s="156" t="str">
        <f>'saisie des données-&gt;qualif. '!E25</f>
        <v>BIELECKI Maciej</v>
      </c>
      <c r="C11" s="157">
        <f>'saisie des données-&gt;qualif. '!F25</f>
        <v>10.759</v>
      </c>
      <c r="D11" s="106">
        <f>C11-C8</f>
        <v>0.23799999999999955</v>
      </c>
      <c r="E11" s="85">
        <v>4</v>
      </c>
      <c r="F11" s="156" t="str">
        <f>'saisie des données-&gt;qualif. '!E25</f>
        <v>BIELECKI Maciej</v>
      </c>
      <c r="G11" s="158">
        <f>'saisie des données-&gt;qualif. '!G26</f>
        <v>6.8329999999999984</v>
      </c>
      <c r="H11" s="107">
        <f>G11-G8</f>
        <v>0.18900000000000006</v>
      </c>
      <c r="I11" s="78">
        <f t="shared" si="0"/>
        <v>4</v>
      </c>
      <c r="J11" s="156" t="str">
        <f>'saisie des données-&gt;qualif. '!E27</f>
        <v>MAKSEL Krzysztof</v>
      </c>
      <c r="K11" s="159">
        <f>'saisie des données-&gt;qualif. '!G27</f>
        <v>6.2870000000000026</v>
      </c>
      <c r="L11" s="106">
        <f>K11-K8</f>
        <v>-7.1999999999999176E-2</v>
      </c>
      <c r="M11" s="129">
        <f t="shared" si="1"/>
        <v>4</v>
      </c>
      <c r="N11" s="160" t="str">
        <f>'saisie des données-&gt;qualif. '!E27</f>
        <v>MAKSEL Krzysztof</v>
      </c>
      <c r="O11" s="161">
        <f>'saisie des données-&gt;qualif. '!G28</f>
        <v>6.3729999999999976</v>
      </c>
      <c r="P11" s="130">
        <f>O11-O8</f>
        <v>-0.10600000000000165</v>
      </c>
      <c r="Q11" s="18">
        <f t="shared" si="2"/>
        <v>4</v>
      </c>
      <c r="R11" s="160" t="str">
        <f>'saisie des données-&gt;qualif. '!E29</f>
        <v>RUDYK Mateusz</v>
      </c>
      <c r="S11" s="162">
        <f>'saisie des données-&gt;qualif. '!G29</f>
        <v>6.4600000000000044</v>
      </c>
      <c r="T11" s="106">
        <f>S11-S8</f>
        <v>-4.4999999999998153E-2</v>
      </c>
      <c r="U11" s="87">
        <f t="shared" si="3"/>
        <v>4</v>
      </c>
      <c r="V11" s="188" t="str">
        <f>'saisie des données-&gt;qualif. '!E29</f>
        <v>RUDYK Mateusz</v>
      </c>
      <c r="W11" s="189"/>
      <c r="X11" s="162">
        <f>'saisie des données-&gt;qualif. '!G30</f>
        <v>6.7069999999999936</v>
      </c>
      <c r="Y11" s="488">
        <f>X11-X8</f>
        <v>-5.2000000000006708E-2</v>
      </c>
      <c r="Z11" s="31"/>
      <c r="AA11" s="20"/>
      <c r="AB11" s="7"/>
      <c r="AC11" s="1"/>
      <c r="AD11" s="1">
        <f t="shared" si="4"/>
        <v>43.418999999999997</v>
      </c>
    </row>
    <row r="12" spans="1:30">
      <c r="A12" s="17">
        <v>5</v>
      </c>
      <c r="B12" s="142" t="str">
        <f>'saisie des données-&gt;qualif. '!E31</f>
        <v>LI Jianxin</v>
      </c>
      <c r="C12" s="143">
        <f>'saisie des données-&gt;qualif. '!F31</f>
        <v>10.718999999999999</v>
      </c>
      <c r="D12" s="106">
        <f>C12-C8</f>
        <v>0.19799999999999862</v>
      </c>
      <c r="E12" s="85">
        <v>5</v>
      </c>
      <c r="F12" s="142" t="str">
        <f>'saisie des données-&gt;qualif. '!E31</f>
        <v>LI Jianxin</v>
      </c>
      <c r="G12" s="144">
        <f>'saisie des données-&gt;qualif. '!G32</f>
        <v>6.724000000000002</v>
      </c>
      <c r="H12" s="107">
        <f>G12-G8</f>
        <v>8.0000000000003624E-2</v>
      </c>
      <c r="I12" s="78">
        <f t="shared" si="0"/>
        <v>5</v>
      </c>
      <c r="J12" s="142" t="str">
        <f>'saisie des données-&gt;qualif. '!E33</f>
        <v>LUO Yongjia</v>
      </c>
      <c r="K12" s="145">
        <f>'saisie des données-&gt;qualif. '!G33</f>
        <v>6.4849999999999994</v>
      </c>
      <c r="L12" s="106">
        <f>K12-K8</f>
        <v>0.12599999999999767</v>
      </c>
      <c r="M12" s="129">
        <f t="shared" si="1"/>
        <v>5</v>
      </c>
      <c r="N12" s="146" t="str">
        <f>'saisie des données-&gt;qualif. '!E33</f>
        <v>LUO Yongjia</v>
      </c>
      <c r="O12" s="147">
        <f>'saisie des données-&gt;qualif. '!G34</f>
        <v>6.6519999999999975</v>
      </c>
      <c r="P12" s="130">
        <f>O12-O8</f>
        <v>0.17299999999999827</v>
      </c>
      <c r="Q12" s="18">
        <f t="shared" si="2"/>
        <v>5</v>
      </c>
      <c r="R12" s="146" t="str">
        <f>'saisie des données-&gt;qualif. '!E35</f>
        <v>XU Chao</v>
      </c>
      <c r="S12" s="148">
        <f>'saisie des données-&gt;qualif. '!G35</f>
        <v>6.5489999999999995</v>
      </c>
      <c r="T12" s="106">
        <f>S12-S8</f>
        <v>4.399999999999693E-2</v>
      </c>
      <c r="U12" s="87">
        <f t="shared" si="3"/>
        <v>5</v>
      </c>
      <c r="V12" s="154" t="str">
        <f>'saisie des données-&gt;qualif. '!E35</f>
        <v>XU Chao</v>
      </c>
      <c r="W12" s="155"/>
      <c r="X12" s="148">
        <f>'saisie des données-&gt;qualif. '!G36</f>
        <v>6.7490000000000023</v>
      </c>
      <c r="Y12" s="488">
        <f>X12-X8</f>
        <v>-9.9999999999980105E-3</v>
      </c>
      <c r="Z12" s="31"/>
      <c r="AA12" s="20"/>
      <c r="AB12" s="7"/>
      <c r="AC12" s="1"/>
      <c r="AD12" s="1">
        <f t="shared" si="4"/>
        <v>43.878</v>
      </c>
    </row>
    <row r="13" spans="1:30">
      <c r="A13" s="17">
        <v>6</v>
      </c>
      <c r="B13" s="259" t="str">
        <f>'saisie des données-&gt;qualif. '!E37</f>
        <v>BOS Théo</v>
      </c>
      <c r="C13" s="476">
        <f>'saisie des données-&gt;qualif. '!F37</f>
        <v>10.654999999999999</v>
      </c>
      <c r="D13" s="106">
        <f>C13-C8</f>
        <v>0.13399999999999856</v>
      </c>
      <c r="E13" s="85">
        <v>6</v>
      </c>
      <c r="F13" s="259" t="str">
        <f>'saisie des données-&gt;qualif. '!E37</f>
        <v>BOS Théo</v>
      </c>
      <c r="G13" s="260">
        <f>'saisie des données-&gt;qualif. '!G38</f>
        <v>6.7910000000000021</v>
      </c>
      <c r="H13" s="107">
        <f>G13-G8</f>
        <v>0.14700000000000379</v>
      </c>
      <c r="I13" s="78">
        <f t="shared" si="0"/>
        <v>6</v>
      </c>
      <c r="J13" s="259" t="str">
        <f>'saisie des données-&gt;qualif. '!E39</f>
        <v>HOOGLAND Jeffrey</v>
      </c>
      <c r="K13" s="261">
        <f>'saisie des données-&gt;qualif. '!G39</f>
        <v>6.411999999999999</v>
      </c>
      <c r="L13" s="106">
        <f>K13-K8</f>
        <v>5.2999999999997272E-2</v>
      </c>
      <c r="M13" s="129">
        <f t="shared" si="1"/>
        <v>6</v>
      </c>
      <c r="N13" s="262" t="str">
        <f>'saisie des données-&gt;qualif. '!E39</f>
        <v>HOOGLAND Jeffrey</v>
      </c>
      <c r="O13" s="258">
        <f>'saisie des données-&gt;qualif. '!G40</f>
        <v>6.5210000000000008</v>
      </c>
      <c r="P13" s="130">
        <f>O13-O8</f>
        <v>4.2000000000001592E-2</v>
      </c>
      <c r="Q13" s="18">
        <f t="shared" si="2"/>
        <v>6</v>
      </c>
      <c r="R13" s="262" t="str">
        <f>'saisie des données-&gt;qualif. '!E41</f>
        <v>VAN T'HOENDERDAAL</v>
      </c>
      <c r="S13" s="263">
        <f>'saisie des données-&gt;qualif. '!G41</f>
        <v>6.6660000000000004</v>
      </c>
      <c r="T13" s="106">
        <f>S13-S8</f>
        <v>0.16099999999999781</v>
      </c>
      <c r="U13" s="87">
        <f t="shared" si="3"/>
        <v>6</v>
      </c>
      <c r="V13" s="264" t="str">
        <f>'saisie des données-&gt;qualif. '!E41</f>
        <v>VAN T'HOENDERDAAL</v>
      </c>
      <c r="W13" s="265"/>
      <c r="X13" s="263">
        <f>'saisie des données-&gt;qualif. '!G42</f>
        <v>6.9249999999999972</v>
      </c>
      <c r="Y13" s="488">
        <f>X13-X8</f>
        <v>0.16599999999999682</v>
      </c>
      <c r="Z13" s="31"/>
      <c r="AA13" s="20"/>
      <c r="AB13" s="7"/>
      <c r="AC13" s="1"/>
      <c r="AD13" s="1">
        <f t="shared" si="4"/>
        <v>43.97</v>
      </c>
    </row>
    <row r="14" spans="1:30">
      <c r="A14" s="17">
        <v>7</v>
      </c>
      <c r="B14" s="266" t="str">
        <f>'saisie des données-&gt;qualif. '!E43</f>
        <v>GLAETZER Matthew</v>
      </c>
      <c r="C14" s="477">
        <f>'saisie des données-&gt;qualif. '!F43</f>
        <v>10.618</v>
      </c>
      <c r="D14" s="106">
        <f>C14-C8</f>
        <v>9.6999999999999531E-2</v>
      </c>
      <c r="E14" s="85">
        <v>7</v>
      </c>
      <c r="F14" s="266" t="str">
        <f>'saisie des données-&gt;qualif. '!E43</f>
        <v>GLAETZER Matthew</v>
      </c>
      <c r="G14" s="267">
        <f>'saisie des données-&gt;qualif. '!G44</f>
        <v>6.9049999999999994</v>
      </c>
      <c r="H14" s="107">
        <f>G14-G8</f>
        <v>0.26100000000000101</v>
      </c>
      <c r="I14" s="78">
        <f t="shared" si="0"/>
        <v>7</v>
      </c>
      <c r="J14" s="266" t="str">
        <f>'saisie des données-&gt;qualif. '!E45</f>
        <v>HART Nathan</v>
      </c>
      <c r="K14" s="268">
        <f>'saisie des données-&gt;qualif. '!G45</f>
        <v>6.3689999999999998</v>
      </c>
      <c r="L14" s="106">
        <f>K14-K8</f>
        <v>9.9999999999980105E-3</v>
      </c>
      <c r="M14" s="129">
        <f t="shared" si="1"/>
        <v>7</v>
      </c>
      <c r="N14" s="269" t="str">
        <f>'saisie des données-&gt;qualif. '!E45</f>
        <v>HART Nathan</v>
      </c>
      <c r="O14" s="270">
        <f>'saisie des données-&gt;qualif. '!G46</f>
        <v>6.5070000000000014</v>
      </c>
      <c r="P14" s="130">
        <f>O14-O8</f>
        <v>2.8000000000002245E-2</v>
      </c>
      <c r="Q14" s="18">
        <f t="shared" si="2"/>
        <v>7</v>
      </c>
      <c r="R14" s="269" t="str">
        <f>'saisie des données-&gt;qualif. '!E47</f>
        <v>SCHMID Jacob</v>
      </c>
      <c r="S14" s="271">
        <f>'saisie des données-&gt;qualif. '!G47</f>
        <v>6.6389999999999958</v>
      </c>
      <c r="T14" s="106">
        <f>S14-S8</f>
        <v>0.13399999999999324</v>
      </c>
      <c r="U14" s="87">
        <f t="shared" si="3"/>
        <v>7</v>
      </c>
      <c r="V14" s="272" t="str">
        <f>'saisie des données-&gt;qualif. '!E47</f>
        <v>SCHMID Jacob</v>
      </c>
      <c r="W14" s="273"/>
      <c r="X14" s="271">
        <f>'saisie des données-&gt;qualif. '!G48</f>
        <v>7.0980000000000061</v>
      </c>
      <c r="Y14" s="488">
        <f>X14-X8</f>
        <v>0.33900000000000574</v>
      </c>
      <c r="Z14" s="31"/>
      <c r="AA14" s="20"/>
      <c r="AB14" s="7"/>
      <c r="AC14" s="1"/>
      <c r="AD14" s="1">
        <f t="shared" si="4"/>
        <v>44.136000000000003</v>
      </c>
    </row>
    <row r="15" spans="1:30">
      <c r="A15" s="17">
        <v>8</v>
      </c>
      <c r="B15" s="173" t="str">
        <f>'saisie des données-&gt;qualif. '!E49</f>
        <v>NAGASAKO Yoshitaku</v>
      </c>
      <c r="C15" s="478">
        <f>'saisie des données-&gt;qualif. '!F49</f>
        <v>11.015000000000001</v>
      </c>
      <c r="D15" s="106">
        <f>C15-C8</f>
        <v>0.49399999999999977</v>
      </c>
      <c r="E15" s="85">
        <v>8</v>
      </c>
      <c r="F15" s="173" t="str">
        <f>'saisie des données-&gt;qualif. '!E49</f>
        <v>NAGASAKO Yoshitaku</v>
      </c>
      <c r="G15" s="174">
        <f>'saisie des données-&gt;qualif. '!G50</f>
        <v>6.9199999999999982</v>
      </c>
      <c r="H15" s="107">
        <f>G15-G8</f>
        <v>0.2759999999999998</v>
      </c>
      <c r="I15" s="78">
        <f t="shared" si="0"/>
        <v>8</v>
      </c>
      <c r="J15" s="173" t="str">
        <f>'saisie des données-&gt;qualif. '!E51</f>
        <v>NITTA Yudai</v>
      </c>
      <c r="K15" s="175">
        <f>'saisie des données-&gt;qualif. '!G51</f>
        <v>6.6050000000000004</v>
      </c>
      <c r="L15" s="106">
        <f>K15-K8</f>
        <v>0.24599999999999866</v>
      </c>
      <c r="M15" s="129">
        <f t="shared" si="1"/>
        <v>8</v>
      </c>
      <c r="N15" s="176" t="str">
        <f>'saisie des données-&gt;qualif. '!E51</f>
        <v>NITTA Yudai</v>
      </c>
      <c r="O15" s="177">
        <f>'saisie des données-&gt;qualif. '!G52</f>
        <v>6.5549999999999997</v>
      </c>
      <c r="P15" s="130">
        <f>O15-O8</f>
        <v>7.6000000000000512E-2</v>
      </c>
      <c r="Q15" s="18">
        <f t="shared" si="2"/>
        <v>8</v>
      </c>
      <c r="R15" s="176" t="str">
        <f>'saisie des données-&gt;qualif. '!E53</f>
        <v>WATANABE Kazurani</v>
      </c>
      <c r="S15" s="178">
        <f>'saisie des données-&gt;qualif. '!G53</f>
        <v>6.5200000000000031</v>
      </c>
      <c r="T15" s="106">
        <f>S15-S8</f>
        <v>1.5000000000000568E-2</v>
      </c>
      <c r="U15" s="87">
        <f t="shared" si="3"/>
        <v>8</v>
      </c>
      <c r="V15" s="190" t="str">
        <f>'saisie des données-&gt;qualif. '!E53</f>
        <v>WATANABE Kazurani</v>
      </c>
      <c r="W15" s="191"/>
      <c r="X15" s="178">
        <f>'saisie des données-&gt;qualif. '!G54</f>
        <v>6.7479999999999976</v>
      </c>
      <c r="Y15" s="488">
        <f>X15-X8</f>
        <v>-1.1000000000002785E-2</v>
      </c>
      <c r="Z15" s="31"/>
      <c r="AA15" s="20"/>
      <c r="AB15" s="7"/>
      <c r="AC15" s="1"/>
      <c r="AD15" s="1">
        <f t="shared" si="4"/>
        <v>44.363</v>
      </c>
    </row>
    <row r="16" spans="1:30">
      <c r="A16" s="17">
        <v>9</v>
      </c>
      <c r="B16" s="165" t="str">
        <f>'saisie des données-&gt;qualif. '!E55</f>
        <v>BABEK Thomas</v>
      </c>
      <c r="C16" s="479">
        <f>'saisie des données-&gt;qualif. '!F55</f>
        <v>11.275</v>
      </c>
      <c r="D16" s="106">
        <f>C16-C8</f>
        <v>0.75399999999999956</v>
      </c>
      <c r="E16" s="85">
        <v>9</v>
      </c>
      <c r="F16" s="165" t="str">
        <f>'saisie des données-&gt;qualif. '!E55</f>
        <v>BABEK Thomas</v>
      </c>
      <c r="G16" s="166">
        <f>'saisie des données-&gt;qualif. '!G56</f>
        <v>6.831999999999999</v>
      </c>
      <c r="H16" s="107">
        <f>G16-G8</f>
        <v>0.18800000000000061</v>
      </c>
      <c r="I16" s="78">
        <f t="shared" si="0"/>
        <v>9</v>
      </c>
      <c r="J16" s="165" t="str">
        <f>'saisie des données-&gt;qualif. '!E57</f>
        <v>KELEMEN Pavel</v>
      </c>
      <c r="K16" s="167">
        <f>'saisie des données-&gt;qualif. '!G57</f>
        <v>6.4430000000000014</v>
      </c>
      <c r="L16" s="106">
        <f>K16-K8</f>
        <v>8.3999999999999631E-2</v>
      </c>
      <c r="M16" s="129">
        <f t="shared" si="1"/>
        <v>9</v>
      </c>
      <c r="N16" s="168" t="str">
        <f>'saisie des données-&gt;qualif. '!E57</f>
        <v>KELEMEN Pavel</v>
      </c>
      <c r="O16" s="169">
        <f>'saisie des données-&gt;qualif. '!G58</f>
        <v>6.527000000000001</v>
      </c>
      <c r="P16" s="130">
        <f>O16-O8</f>
        <v>4.8000000000001819E-2</v>
      </c>
      <c r="Q16" s="18">
        <f t="shared" si="2"/>
        <v>9</v>
      </c>
      <c r="R16" s="168" t="str">
        <f>'saisie des données-&gt;qualif. '!E59</f>
        <v>SOJKA David</v>
      </c>
      <c r="S16" s="170">
        <f>'saisie des données-&gt;qualif. '!G59</f>
        <v>6.6559999999999953</v>
      </c>
      <c r="T16" s="106">
        <f>S16-S8</f>
        <v>0.1509999999999927</v>
      </c>
      <c r="U16" s="87">
        <f t="shared" si="3"/>
        <v>9</v>
      </c>
      <c r="V16" s="192" t="str">
        <f>'saisie des données-&gt;qualif. '!E59</f>
        <v>SOJKA David</v>
      </c>
      <c r="W16" s="193"/>
      <c r="X16" s="170">
        <f>'saisie des données-&gt;qualif. '!G60</f>
        <v>6.8730000000000047</v>
      </c>
      <c r="Y16" s="488">
        <f>X16-X8</f>
        <v>0.11400000000000432</v>
      </c>
      <c r="Z16" s="31"/>
      <c r="AA16" s="20"/>
      <c r="AB16" s="7"/>
      <c r="AC16" s="1"/>
      <c r="AD16" s="1">
        <f t="shared" si="4"/>
        <v>44.606000000000002</v>
      </c>
    </row>
    <row r="17" spans="1:31" ht="13.5" thickBot="1">
      <c r="A17" s="30">
        <v>10</v>
      </c>
      <c r="B17" s="75"/>
      <c r="C17" s="480"/>
      <c r="D17" s="108"/>
      <c r="E17" s="86"/>
      <c r="F17" s="75"/>
      <c r="G17" s="109"/>
      <c r="H17" s="110"/>
      <c r="I17" s="79"/>
      <c r="J17" s="75"/>
      <c r="K17" s="111"/>
      <c r="L17" s="108"/>
      <c r="M17" s="131"/>
      <c r="N17" s="112"/>
      <c r="O17" s="82"/>
      <c r="P17" s="132"/>
      <c r="Q17" s="21"/>
      <c r="R17" s="112"/>
      <c r="S17" s="76"/>
      <c r="T17" s="108"/>
      <c r="U17" s="88"/>
      <c r="V17" s="194"/>
      <c r="W17" s="195"/>
      <c r="X17" s="76"/>
      <c r="Y17" s="489"/>
      <c r="Z17" s="31"/>
      <c r="AA17" s="20"/>
      <c r="AB17" s="7"/>
      <c r="AC17" s="1"/>
      <c r="AD17" s="1">
        <f t="shared" si="4"/>
        <v>0</v>
      </c>
    </row>
    <row r="18" spans="1:31" ht="6" customHeight="1" thickBot="1">
      <c r="A18" s="1111"/>
      <c r="B18" s="1111"/>
      <c r="C18" s="1111"/>
      <c r="D18" s="1111"/>
      <c r="E18" s="1111"/>
      <c r="F18" s="1111"/>
      <c r="G18" s="1111"/>
      <c r="H18" s="1111"/>
      <c r="I18" s="1111"/>
      <c r="J18" s="1111"/>
      <c r="K18" s="1111"/>
      <c r="L18" s="1111"/>
      <c r="M18" s="1111"/>
      <c r="N18" s="1111"/>
      <c r="O18" s="1111"/>
      <c r="P18" s="1111"/>
      <c r="Q18" s="1111"/>
      <c r="R18" s="1111"/>
      <c r="S18" s="1111"/>
      <c r="T18" s="1111"/>
      <c r="U18" s="1111"/>
      <c r="V18" s="1111"/>
      <c r="W18" s="1111"/>
      <c r="X18" s="1111"/>
      <c r="Y18" s="1111"/>
      <c r="Z18" s="1111"/>
      <c r="AA18" s="1111"/>
      <c r="AB18" s="1111"/>
    </row>
    <row r="19" spans="1:31">
      <c r="A19" s="1113" t="s">
        <v>4</v>
      </c>
      <c r="B19" s="1114"/>
      <c r="C19" s="1114"/>
      <c r="D19" s="1114"/>
      <c r="E19" s="1114"/>
      <c r="F19" s="1115"/>
      <c r="G19" s="1116" t="s">
        <v>32</v>
      </c>
      <c r="H19" s="1117"/>
      <c r="I19" s="1117"/>
      <c r="J19" s="1117"/>
      <c r="K19" s="1117"/>
      <c r="L19" s="1118"/>
      <c r="M19" s="1119" t="s">
        <v>7</v>
      </c>
      <c r="N19" s="1120"/>
      <c r="O19" s="1120"/>
      <c r="P19" s="1121"/>
      <c r="Q19" s="1116" t="s">
        <v>33</v>
      </c>
      <c r="R19" s="1117"/>
      <c r="S19" s="1117"/>
      <c r="T19" s="1117"/>
      <c r="U19" s="1117"/>
      <c r="V19" s="1117"/>
      <c r="W19" s="1118"/>
      <c r="X19" s="1122" t="s">
        <v>37</v>
      </c>
      <c r="Y19" s="1123"/>
      <c r="Z19" s="1123"/>
      <c r="AA19" s="1123"/>
      <c r="AB19" s="1124"/>
      <c r="AD19" s="1125" t="s">
        <v>42</v>
      </c>
      <c r="AE19" s="1125"/>
    </row>
    <row r="20" spans="1:31" ht="13.5" thickBot="1">
      <c r="A20" s="83" t="s">
        <v>9</v>
      </c>
      <c r="B20" s="511" t="s">
        <v>10</v>
      </c>
      <c r="C20" s="508" t="s">
        <v>11</v>
      </c>
      <c r="D20" s="1126" t="s">
        <v>6</v>
      </c>
      <c r="E20" s="1127"/>
      <c r="F20" s="183" t="s">
        <v>31</v>
      </c>
      <c r="G20" s="83" t="s">
        <v>9</v>
      </c>
      <c r="H20" s="1128" t="s">
        <v>10</v>
      </c>
      <c r="I20" s="1129"/>
      <c r="J20" s="508" t="s">
        <v>11</v>
      </c>
      <c r="K20" s="508" t="s">
        <v>6</v>
      </c>
      <c r="L20" s="508" t="s">
        <v>31</v>
      </c>
      <c r="M20" s="83" t="s">
        <v>9</v>
      </c>
      <c r="N20" s="125" t="s">
        <v>10</v>
      </c>
      <c r="O20" s="508" t="s">
        <v>6</v>
      </c>
      <c r="P20" s="124" t="s">
        <v>31</v>
      </c>
      <c r="Q20" s="83" t="s">
        <v>9</v>
      </c>
      <c r="R20" s="508" t="s">
        <v>10</v>
      </c>
      <c r="S20" s="1126" t="s">
        <v>11</v>
      </c>
      <c r="T20" s="1127"/>
      <c r="U20" s="200" t="s">
        <v>6</v>
      </c>
      <c r="V20" s="198"/>
      <c r="W20" s="126" t="s">
        <v>31</v>
      </c>
      <c r="X20" s="507" t="s">
        <v>34</v>
      </c>
      <c r="Y20" s="1112" t="s">
        <v>10</v>
      </c>
      <c r="Z20" s="1112"/>
      <c r="AA20" s="509" t="s">
        <v>6</v>
      </c>
      <c r="AB20" s="74" t="s">
        <v>31</v>
      </c>
    </row>
    <row r="21" spans="1:31">
      <c r="A21" s="113">
        <v>1</v>
      </c>
      <c r="B21" s="140" t="str">
        <f>'saisie des données-&gt;qualif. '!B7</f>
        <v>Nouv. ZELANDE</v>
      </c>
      <c r="C21" s="141" t="str">
        <f>'saisie des données-&gt;qualif. '!E7</f>
        <v>WEBSTER Sam</v>
      </c>
      <c r="D21" s="213">
        <f>'saisie des données-&gt;qualif. '!H8</f>
        <v>17.164999999999999</v>
      </c>
      <c r="E21" s="184"/>
      <c r="F21" s="185"/>
      <c r="G21" s="114">
        <v>1</v>
      </c>
      <c r="H21" s="140" t="str">
        <f>'saisie des données-&gt;qualif. '!B7</f>
        <v>Nouv. ZELANDE</v>
      </c>
      <c r="I21" s="279"/>
      <c r="J21" s="141" t="str">
        <f>'saisie des données-&gt;qualif. '!E9</f>
        <v>MITCHELL Ethan</v>
      </c>
      <c r="K21" s="280">
        <f>'saisie des données-&gt;qualif. '!H10</f>
        <v>12.838000000000001</v>
      </c>
      <c r="L21" s="281"/>
      <c r="M21" s="282">
        <v>1</v>
      </c>
      <c r="N21" s="140" t="str">
        <f>'saisie des données-&gt;qualif. '!B7</f>
        <v>Nouv. ZELANDE</v>
      </c>
      <c r="O21" s="284">
        <f>'saisie des données-&gt;qualif. '!F10</f>
        <v>30.003</v>
      </c>
      <c r="P21" s="285"/>
      <c r="Q21" s="286">
        <v>1</v>
      </c>
      <c r="R21" s="140" t="str">
        <f>'saisie des données-&gt;qualif. '!B7</f>
        <v>Nouv. ZELANDE</v>
      </c>
      <c r="S21" s="288" t="str">
        <f>'saisie des données-&gt;qualif. '!E11</f>
        <v>DAWKINS Edward</v>
      </c>
      <c r="T21" s="202"/>
      <c r="U21" s="205">
        <f>'saisie des données-&gt;qualif. '!H12</f>
        <v>13.264000000000003</v>
      </c>
      <c r="V21" s="202"/>
      <c r="W21" s="206"/>
      <c r="X21" s="289">
        <v>1</v>
      </c>
      <c r="Y21" s="140" t="str">
        <f>'saisie des données-&gt;qualif. '!B7</f>
        <v>Nouv. ZELANDE</v>
      </c>
      <c r="Z21" s="291"/>
      <c r="AA21" s="292">
        <f>'saisie des données-&gt;qualif. '!F12</f>
        <v>43.267000000000003</v>
      </c>
      <c r="AB21" s="293"/>
      <c r="AC21" s="1"/>
      <c r="AD21" s="1">
        <f>D21+K21+U21</f>
        <v>43.267000000000003</v>
      </c>
      <c r="AE21" s="1"/>
    </row>
    <row r="22" spans="1:31">
      <c r="A22" s="18">
        <v>2</v>
      </c>
      <c r="B22" s="250" t="str">
        <f>'saisie des données-&gt;qualif. '!B13</f>
        <v>FRANCE</v>
      </c>
      <c r="C22" s="251" t="str">
        <f>'saisie des données-&gt;qualif. '!E13</f>
        <v>EDELIN Benjamin</v>
      </c>
      <c r="D22" s="252">
        <f>'saisie des données-&gt;qualif. '!H14</f>
        <v>17.637</v>
      </c>
      <c r="E22" s="253"/>
      <c r="F22" s="186">
        <f>D22-D21</f>
        <v>0.47200000000000131</v>
      </c>
      <c r="G22" s="78">
        <v>2</v>
      </c>
      <c r="H22" s="250" t="str">
        <f>'saisie des données-&gt;qualif. '!B13</f>
        <v>FRANCE</v>
      </c>
      <c r="I22" s="295"/>
      <c r="J22" s="296" t="str">
        <f>'saisie des données-&gt;qualif. '!E15</f>
        <v>VIGIER Sébastien</v>
      </c>
      <c r="K22" s="296">
        <f>'saisie des données-&gt;qualif. '!H16</f>
        <v>12.678999999999998</v>
      </c>
      <c r="L22" s="297">
        <f>K22-K21</f>
        <v>-0.15900000000000247</v>
      </c>
      <c r="M22" s="298">
        <v>2</v>
      </c>
      <c r="N22" s="250" t="str">
        <f>'saisie des données-&gt;qualif. '!B13</f>
        <v>FRANCE</v>
      </c>
      <c r="O22" s="300">
        <f>'saisie des données-&gt;qualif. '!F16</f>
        <v>30.315999999999999</v>
      </c>
      <c r="P22" s="297">
        <f>O22-O21</f>
        <v>0.31299999999999883</v>
      </c>
      <c r="Q22" s="301">
        <v>2</v>
      </c>
      <c r="R22" s="250" t="str">
        <f>'saisie des données-&gt;qualif. '!B13</f>
        <v>FRANCE</v>
      </c>
      <c r="S22" s="245" t="str">
        <f>'saisie des données-&gt;qualif. '!E17</f>
        <v>LAFARGUE Quentin</v>
      </c>
      <c r="T22" s="304"/>
      <c r="U22" s="305">
        <f>'saisie des données-&gt;qualif. '!H18</f>
        <v>13.074000000000002</v>
      </c>
      <c r="V22" s="306"/>
      <c r="W22" s="307">
        <f>U22-U21</f>
        <v>-0.19000000000000128</v>
      </c>
      <c r="X22" s="308">
        <v>2</v>
      </c>
      <c r="Y22" s="250" t="str">
        <f>'saisie des données-&gt;qualif. '!B13</f>
        <v>FRANCE</v>
      </c>
      <c r="Z22" s="310"/>
      <c r="AA22" s="311">
        <f>'saisie des données-&gt;qualif. '!F18</f>
        <v>43.39</v>
      </c>
      <c r="AB22" s="297">
        <f>AA22-AA21</f>
        <v>0.12299999999999756</v>
      </c>
      <c r="AC22" s="1"/>
      <c r="AD22" s="1">
        <f t="shared" ref="AD22:AD30" si="5">D22+K22+U22</f>
        <v>43.39</v>
      </c>
      <c r="AE22" s="1"/>
    </row>
    <row r="23" spans="1:31">
      <c r="A23" s="18">
        <v>3</v>
      </c>
      <c r="B23" s="231" t="str">
        <f>'saisie des données-&gt;qualif. '!B19</f>
        <v>Gde BRETAGNE</v>
      </c>
      <c r="C23" s="232" t="str">
        <f>'saisie des données-&gt;qualif. '!E19</f>
        <v>CARLIN Jack</v>
      </c>
      <c r="D23" s="233">
        <f>'saisie des données-&gt;qualif. '!H20</f>
        <v>17.300999999999998</v>
      </c>
      <c r="E23" s="234"/>
      <c r="F23" s="186">
        <f>D23-D21</f>
        <v>0.13599999999999923</v>
      </c>
      <c r="G23" s="78">
        <v>3</v>
      </c>
      <c r="H23" s="231" t="str">
        <f>'saisie des données-&gt;qualif. '!B19</f>
        <v>Gde BRETAGNE</v>
      </c>
      <c r="I23" s="313"/>
      <c r="J23" s="314" t="str">
        <f>'saisie des données-&gt;qualif. '!E21</f>
        <v>OWENS Ryan</v>
      </c>
      <c r="K23" s="314">
        <f>'saisie des données-&gt;qualif. '!H22</f>
        <v>12.574000000000002</v>
      </c>
      <c r="L23" s="315">
        <f>K23-K21</f>
        <v>-0.26399999999999935</v>
      </c>
      <c r="M23" s="316">
        <v>3</v>
      </c>
      <c r="N23" s="231" t="str">
        <f>'saisie des données-&gt;qualif. '!B19</f>
        <v>Gde BRETAGNE</v>
      </c>
      <c r="O23" s="318">
        <f>'saisie des données-&gt;qualif. '!F22</f>
        <v>29.875</v>
      </c>
      <c r="P23" s="315">
        <f>O23-O21</f>
        <v>-0.12800000000000011</v>
      </c>
      <c r="Q23" s="319">
        <v>3</v>
      </c>
      <c r="R23" s="231" t="str">
        <f>'saisie des données-&gt;qualif. '!B19</f>
        <v>Gde BRETAGNE</v>
      </c>
      <c r="S23" s="231" t="str">
        <f>'saisie des données-&gt;qualif. '!E23</f>
        <v>TRUMAN Joseph</v>
      </c>
      <c r="T23" s="322"/>
      <c r="U23" s="323">
        <f>'saisie des données-&gt;qualif. '!H24</f>
        <v>13.540999999999997</v>
      </c>
      <c r="V23" s="324"/>
      <c r="W23" s="325">
        <f>U23-U21</f>
        <v>0.27699999999999392</v>
      </c>
      <c r="X23" s="326">
        <v>3</v>
      </c>
      <c r="Y23" s="231" t="str">
        <f>'saisie des données-&gt;qualif. '!B19</f>
        <v>Gde BRETAGNE</v>
      </c>
      <c r="Z23" s="328"/>
      <c r="AA23" s="329">
        <f>'saisie des données-&gt;qualif. '!F24</f>
        <v>43.415999999999997</v>
      </c>
      <c r="AB23" s="315">
        <f>AA23-AA21</f>
        <v>0.1489999999999938</v>
      </c>
      <c r="AC23" s="1"/>
      <c r="AD23" s="1">
        <f t="shared" si="5"/>
        <v>43.415999999999997</v>
      </c>
      <c r="AE23" s="1"/>
    </row>
    <row r="24" spans="1:31">
      <c r="A24" s="18">
        <v>4</v>
      </c>
      <c r="B24" s="163" t="str">
        <f>'saisie des données-&gt;qualif. '!B25</f>
        <v>POLOGNE</v>
      </c>
      <c r="C24" s="164" t="str">
        <f>'saisie des données-&gt;qualif. '!E25</f>
        <v>BIELECKI Maciej</v>
      </c>
      <c r="D24" s="221">
        <f>'saisie des données-&gt;qualif. '!H26</f>
        <v>17.591999999999999</v>
      </c>
      <c r="E24" s="208"/>
      <c r="F24" s="186">
        <f>D24-D21</f>
        <v>0.4269999999999996</v>
      </c>
      <c r="G24" s="78">
        <v>4</v>
      </c>
      <c r="H24" s="163" t="str">
        <f>'saisie des données-&gt;qualif. '!B25</f>
        <v>POLOGNE</v>
      </c>
      <c r="I24" s="331"/>
      <c r="J24" s="332" t="str">
        <f>'saisie des données-&gt;qualif. '!E27</f>
        <v>MAKSEL Krzysztof</v>
      </c>
      <c r="K24" s="332">
        <f>'saisie des données-&gt;qualif. '!H28</f>
        <v>12.66</v>
      </c>
      <c r="L24" s="315">
        <f>K24-K21</f>
        <v>-0.17800000000000082</v>
      </c>
      <c r="M24" s="316">
        <v>4</v>
      </c>
      <c r="N24" s="163" t="str">
        <f>'saisie des données-&gt;qualif. '!B25</f>
        <v>POLOGNE</v>
      </c>
      <c r="O24" s="334">
        <f>'saisie des données-&gt;qualif. '!F28</f>
        <v>30.251999999999999</v>
      </c>
      <c r="P24" s="315">
        <f>O24-O21</f>
        <v>0.24899999999999878</v>
      </c>
      <c r="Q24" s="319">
        <v>4</v>
      </c>
      <c r="R24" s="163" t="str">
        <f>'saisie des données-&gt;qualif. '!B25</f>
        <v>POLOGNE</v>
      </c>
      <c r="S24" s="160" t="str">
        <f>'saisie des données-&gt;qualif. '!E29</f>
        <v>RUDYK Mateusz</v>
      </c>
      <c r="T24" s="337"/>
      <c r="U24" s="518">
        <f>'saisie des données-&gt;qualif. '!H30</f>
        <v>13.166999999999998</v>
      </c>
      <c r="V24" s="519"/>
      <c r="W24" s="325">
        <f>U24-U21</f>
        <v>-9.700000000000486E-2</v>
      </c>
      <c r="X24" s="326">
        <v>4</v>
      </c>
      <c r="Y24" s="163" t="str">
        <f>'saisie des données-&gt;qualif. '!B25</f>
        <v>POLOGNE</v>
      </c>
      <c r="Z24" s="339"/>
      <c r="AA24" s="340">
        <f>'saisie des données-&gt;qualif. '!F30</f>
        <v>43.418999999999997</v>
      </c>
      <c r="AB24" s="315">
        <f>AA24-AA21</f>
        <v>0.15199999999999392</v>
      </c>
      <c r="AC24" s="1"/>
      <c r="AD24" s="1">
        <f t="shared" si="5"/>
        <v>43.418999999999997</v>
      </c>
      <c r="AE24" s="1"/>
    </row>
    <row r="25" spans="1:31">
      <c r="A25" s="18">
        <v>5</v>
      </c>
      <c r="B25" s="149" t="str">
        <f>'saisie des données-&gt;qualif. '!B31</f>
        <v>CHINE</v>
      </c>
      <c r="C25" s="150" t="str">
        <f>'saisie des données-&gt;qualif. '!E31</f>
        <v>LI Jianxin</v>
      </c>
      <c r="D25" s="214">
        <f>'saisie des données-&gt;qualif. '!H32</f>
        <v>17.443000000000001</v>
      </c>
      <c r="E25" s="209"/>
      <c r="F25" s="186">
        <f>D25-D21</f>
        <v>0.27800000000000225</v>
      </c>
      <c r="G25" s="78">
        <v>5</v>
      </c>
      <c r="H25" s="149" t="str">
        <f>'saisie des données-&gt;qualif. '!B31</f>
        <v>CHINE</v>
      </c>
      <c r="I25" s="342"/>
      <c r="J25" s="343" t="str">
        <f>'saisie des données-&gt;qualif. '!E33</f>
        <v>LUO Yongjia</v>
      </c>
      <c r="K25" s="343">
        <f>'saisie des données-&gt;qualif. '!H34</f>
        <v>13.136999999999997</v>
      </c>
      <c r="L25" s="315">
        <f>K25-K21</f>
        <v>0.29899999999999594</v>
      </c>
      <c r="M25" s="316">
        <v>5</v>
      </c>
      <c r="N25" s="149" t="str">
        <f>'saisie des données-&gt;qualif. '!B31</f>
        <v>CHINE</v>
      </c>
      <c r="O25" s="345">
        <f>'saisie des données-&gt;qualif. '!F34</f>
        <v>30.58</v>
      </c>
      <c r="P25" s="315">
        <f>O25-O21</f>
        <v>0.57699999999999818</v>
      </c>
      <c r="Q25" s="319">
        <v>5</v>
      </c>
      <c r="R25" s="149" t="str">
        <f>'saisie des données-&gt;qualif. '!B31</f>
        <v>CHINE</v>
      </c>
      <c r="S25" s="347" t="str">
        <f>'saisie des données-&gt;qualif. '!E35</f>
        <v>XU Chao</v>
      </c>
      <c r="T25" s="348"/>
      <c r="U25" s="349">
        <f>'saisie des données-&gt;qualif. '!H36</f>
        <v>13.298000000000002</v>
      </c>
      <c r="V25" s="350"/>
      <c r="W25" s="325">
        <f>U25-U21</f>
        <v>3.399999999999892E-2</v>
      </c>
      <c r="X25" s="326">
        <v>5</v>
      </c>
      <c r="Y25" s="149" t="str">
        <f>'saisie des données-&gt;qualif. '!B31</f>
        <v>CHINE</v>
      </c>
      <c r="Z25" s="352"/>
      <c r="AA25" s="353">
        <f>'saisie des données-&gt;qualif. '!F36</f>
        <v>43.878</v>
      </c>
      <c r="AB25" s="315">
        <f>AA25-AA21</f>
        <v>0.6109999999999971</v>
      </c>
      <c r="AC25" s="1"/>
      <c r="AD25" s="1">
        <f t="shared" si="5"/>
        <v>43.878</v>
      </c>
      <c r="AE25" s="1"/>
    </row>
    <row r="26" spans="1:31">
      <c r="A26" s="18">
        <v>6</v>
      </c>
      <c r="B26" s="254" t="str">
        <f>'saisie des données-&gt;qualif. '!B37</f>
        <v>HOLLANDE</v>
      </c>
      <c r="C26" s="255" t="str">
        <f>'saisie des données-&gt;qualif. '!E37</f>
        <v>BOS Théo</v>
      </c>
      <c r="D26" s="256">
        <f>'saisie des données-&gt;qualif. '!H38</f>
        <v>17.446000000000002</v>
      </c>
      <c r="E26" s="257"/>
      <c r="F26" s="186">
        <f>D26-D21</f>
        <v>0.28100000000000236</v>
      </c>
      <c r="G26" s="78">
        <v>6</v>
      </c>
      <c r="H26" s="254" t="str">
        <f>'saisie des données-&gt;qualif. '!B37</f>
        <v>HOLLANDE</v>
      </c>
      <c r="I26" s="355"/>
      <c r="J26" s="356" t="str">
        <f>'saisie des données-&gt;qualif. '!E39</f>
        <v>HOOGLAND Jeffrey</v>
      </c>
      <c r="K26" s="356">
        <f>'saisie des données-&gt;qualif. '!H40</f>
        <v>12.933</v>
      </c>
      <c r="L26" s="315">
        <f>K26-K21</f>
        <v>9.4999999999998863E-2</v>
      </c>
      <c r="M26" s="316">
        <v>6</v>
      </c>
      <c r="N26" s="254" t="str">
        <f>'saisie des données-&gt;qualif. '!B37</f>
        <v>HOLLANDE</v>
      </c>
      <c r="O26" s="358">
        <f>'saisie des données-&gt;qualif. '!F40</f>
        <v>30.379000000000001</v>
      </c>
      <c r="P26" s="315">
        <f>O26-O21</f>
        <v>0.37600000000000122</v>
      </c>
      <c r="Q26" s="319">
        <v>6</v>
      </c>
      <c r="R26" s="254" t="str">
        <f>'saisie des données-&gt;qualif. '!B37</f>
        <v>HOLLANDE</v>
      </c>
      <c r="S26" s="360" t="str">
        <f>'saisie des données-&gt;qualif. '!E41</f>
        <v>VAN T'HOENDERDAAL</v>
      </c>
      <c r="T26" s="361"/>
      <c r="U26" s="362">
        <f>'saisie des données-&gt;qualif. '!H42</f>
        <v>13.590999999999998</v>
      </c>
      <c r="V26" s="363"/>
      <c r="W26" s="325">
        <f>U26-U21</f>
        <v>0.32699999999999463</v>
      </c>
      <c r="X26" s="326">
        <v>6</v>
      </c>
      <c r="Y26" s="254" t="str">
        <f>'saisie des données-&gt;qualif. '!B37</f>
        <v>HOLLANDE</v>
      </c>
      <c r="Z26" s="365"/>
      <c r="AA26" s="366">
        <f>'saisie des données-&gt;qualif. '!F42</f>
        <v>43.97</v>
      </c>
      <c r="AB26" s="315">
        <f>AA26-AA21</f>
        <v>0.70299999999999585</v>
      </c>
      <c r="AC26" s="1"/>
      <c r="AD26" s="1">
        <f t="shared" si="5"/>
        <v>43.97</v>
      </c>
      <c r="AE26" s="1"/>
    </row>
    <row r="27" spans="1:31">
      <c r="A27" s="18">
        <v>7</v>
      </c>
      <c r="B27" s="274" t="str">
        <f>'saisie des données-&gt;qualif. '!B43</f>
        <v>AUSTRALIE</v>
      </c>
      <c r="C27" s="275" t="str">
        <f>'saisie des données-&gt;qualif. '!E43</f>
        <v>GLAETZER Matthew</v>
      </c>
      <c r="D27" s="276">
        <f>'saisie des données-&gt;qualif. '!H44</f>
        <v>17.523</v>
      </c>
      <c r="E27" s="277"/>
      <c r="F27" s="186">
        <f>D27-D21</f>
        <v>0.35800000000000054</v>
      </c>
      <c r="G27" s="78">
        <v>7</v>
      </c>
      <c r="H27" s="274" t="str">
        <f>'saisie des données-&gt;qualif. '!B43</f>
        <v>AUSTRALIE</v>
      </c>
      <c r="I27" s="368"/>
      <c r="J27" s="369" t="str">
        <f>'saisie des données-&gt;qualif. '!E45</f>
        <v>HART Nathan</v>
      </c>
      <c r="K27" s="369">
        <f>'saisie des données-&gt;qualif. '!H46</f>
        <v>12.876000000000001</v>
      </c>
      <c r="L27" s="315">
        <f>K27-K21</f>
        <v>3.8000000000000256E-2</v>
      </c>
      <c r="M27" s="316">
        <v>7</v>
      </c>
      <c r="N27" s="274" t="str">
        <f>'saisie des données-&gt;qualif. '!B43</f>
        <v>AUSTRALIE</v>
      </c>
      <c r="O27" s="371">
        <f>'saisie des données-&gt;qualif. '!F46</f>
        <v>30.399000000000001</v>
      </c>
      <c r="P27" s="315">
        <f>O27-O21</f>
        <v>0.3960000000000008</v>
      </c>
      <c r="Q27" s="319">
        <v>7</v>
      </c>
      <c r="R27" s="274" t="str">
        <f>'saisie des données-&gt;qualif. '!B43</f>
        <v>AUSTRALIE</v>
      </c>
      <c r="S27" s="373" t="str">
        <f>'saisie des données-&gt;qualif. '!E47</f>
        <v>SCHMID Jacob</v>
      </c>
      <c r="T27" s="374"/>
      <c r="U27" s="375">
        <f>'saisie des données-&gt;qualif. '!H48</f>
        <v>13.737000000000002</v>
      </c>
      <c r="V27" s="376"/>
      <c r="W27" s="325">
        <f>U27-U21</f>
        <v>0.47299999999999898</v>
      </c>
      <c r="X27" s="326">
        <v>7</v>
      </c>
      <c r="Y27" s="274" t="str">
        <f>'saisie des données-&gt;qualif. '!B43</f>
        <v>AUSTRALIE</v>
      </c>
      <c r="Z27" s="378"/>
      <c r="AA27" s="379">
        <f>'saisie des données-&gt;qualif. '!F48</f>
        <v>44.136000000000003</v>
      </c>
      <c r="AB27" s="315">
        <f>AA27-AA21</f>
        <v>0.86899999999999977</v>
      </c>
      <c r="AC27" s="1"/>
      <c r="AD27" s="1">
        <f t="shared" si="5"/>
        <v>44.136000000000003</v>
      </c>
      <c r="AE27" s="1"/>
    </row>
    <row r="28" spans="1:31">
      <c r="A28" s="18">
        <v>8</v>
      </c>
      <c r="B28" s="179" t="str">
        <f>'saisie des données-&gt;qualif. '!B49</f>
        <v>JAPON</v>
      </c>
      <c r="C28" s="180" t="str">
        <f>'saisie des données-&gt;qualif. '!E49</f>
        <v>NAGASAKO Yoshitaku</v>
      </c>
      <c r="D28" s="215">
        <f>'saisie des données-&gt;qualif. '!H50</f>
        <v>17.934999999999999</v>
      </c>
      <c r="E28" s="210"/>
      <c r="F28" s="186">
        <f>D28-D21</f>
        <v>0.76999999999999957</v>
      </c>
      <c r="G28" s="78">
        <v>8</v>
      </c>
      <c r="H28" s="179" t="str">
        <f>'saisie des données-&gt;qualif. '!B49</f>
        <v>JAPON</v>
      </c>
      <c r="I28" s="381"/>
      <c r="J28" s="382" t="str">
        <f>'saisie des données-&gt;qualif. '!E51</f>
        <v>NITTA Yudai</v>
      </c>
      <c r="K28" s="382">
        <f>'saisie des données-&gt;qualif. '!H52</f>
        <v>13.16</v>
      </c>
      <c r="L28" s="315">
        <f>K28-K21</f>
        <v>0.32199999999999918</v>
      </c>
      <c r="M28" s="316">
        <v>8</v>
      </c>
      <c r="N28" s="179" t="str">
        <f>'saisie des données-&gt;qualif. '!B49</f>
        <v>JAPON</v>
      </c>
      <c r="O28" s="384">
        <f>'saisie des données-&gt;qualif. '!F52</f>
        <v>31.094999999999999</v>
      </c>
      <c r="P28" s="315">
        <f>O28-O21</f>
        <v>1.0919999999999987</v>
      </c>
      <c r="Q28" s="319">
        <v>8</v>
      </c>
      <c r="R28" s="179" t="str">
        <f>'saisie des données-&gt;qualif. '!B49</f>
        <v>JAPON</v>
      </c>
      <c r="S28" s="386" t="str">
        <f>'saisie des données-&gt;qualif. '!E53</f>
        <v>WATANABE Kazurani</v>
      </c>
      <c r="T28" s="387"/>
      <c r="U28" s="388">
        <f>'saisie des données-&gt;qualif. '!H54</f>
        <v>13.268000000000001</v>
      </c>
      <c r="V28" s="389"/>
      <c r="W28" s="325">
        <f>U28-U21</f>
        <v>3.9999999999977831E-3</v>
      </c>
      <c r="X28" s="326">
        <v>8</v>
      </c>
      <c r="Y28" s="179" t="str">
        <f>'saisie des données-&gt;qualif. '!B49</f>
        <v>JAPON</v>
      </c>
      <c r="Z28" s="391"/>
      <c r="AA28" s="392">
        <f>'saisie des données-&gt;qualif. '!F54</f>
        <v>44.363</v>
      </c>
      <c r="AB28" s="315">
        <f>AA28-AA21</f>
        <v>1.0959999999999965</v>
      </c>
      <c r="AC28" s="1"/>
      <c r="AD28" s="1">
        <f t="shared" si="5"/>
        <v>44.363</v>
      </c>
      <c r="AE28" s="1"/>
    </row>
    <row r="29" spans="1:31">
      <c r="A29" s="18">
        <v>9</v>
      </c>
      <c r="B29" s="171" t="str">
        <f>'saisie des données-&gt;qualif. '!B55</f>
        <v>REP. TCHEQUE</v>
      </c>
      <c r="C29" s="172" t="str">
        <f>'saisie des données-&gt;qualif. '!E55</f>
        <v>BABEK Thomas</v>
      </c>
      <c r="D29" s="216">
        <f>'saisie des données-&gt;qualif. '!H56</f>
        <v>18.106999999999999</v>
      </c>
      <c r="E29" s="211"/>
      <c r="F29" s="186">
        <f>D29-D21</f>
        <v>0.94200000000000017</v>
      </c>
      <c r="G29" s="78">
        <v>9</v>
      </c>
      <c r="H29" s="171" t="str">
        <f>'saisie des données-&gt;qualif. '!B55</f>
        <v>REP. TCHEQUE</v>
      </c>
      <c r="I29" s="393"/>
      <c r="J29" s="394" t="str">
        <f>'saisie des données-&gt;qualif. '!E57</f>
        <v>KELEMEN Pavel</v>
      </c>
      <c r="K29" s="394">
        <f>'saisie des données-&gt;qualif. '!H58</f>
        <v>12.970000000000002</v>
      </c>
      <c r="L29" s="395">
        <f>K29-K21</f>
        <v>0.13200000000000145</v>
      </c>
      <c r="M29" s="396">
        <v>9</v>
      </c>
      <c r="N29" s="171" t="str">
        <f>'saisie des données-&gt;qualif. '!B55</f>
        <v>REP. TCHEQUE</v>
      </c>
      <c r="O29" s="397">
        <f>'saisie des données-&gt;qualif. '!F58</f>
        <v>31.077000000000002</v>
      </c>
      <c r="P29" s="395">
        <f>O29-O21</f>
        <v>1.0740000000000016</v>
      </c>
      <c r="Q29" s="398">
        <v>9</v>
      </c>
      <c r="R29" s="171" t="str">
        <f>'saisie des données-&gt;qualif. '!B55</f>
        <v>REP. TCHEQUE</v>
      </c>
      <c r="S29" s="399" t="str">
        <f>'saisie des données-&gt;qualif. '!E59</f>
        <v>SOJKA David</v>
      </c>
      <c r="T29" s="400"/>
      <c r="U29" s="401">
        <f>'saisie des données-&gt;qualif. '!H60</f>
        <v>13.529</v>
      </c>
      <c r="V29" s="402"/>
      <c r="W29" s="403">
        <f>U29-U21</f>
        <v>0.26499999999999702</v>
      </c>
      <c r="X29" s="404">
        <v>9</v>
      </c>
      <c r="Y29" s="171" t="str">
        <f>'saisie des données-&gt;qualif. '!B55</f>
        <v>REP. TCHEQUE</v>
      </c>
      <c r="Z29" s="405"/>
      <c r="AA29" s="406">
        <f>'saisie des données-&gt;qualif. '!F60</f>
        <v>44.606000000000002</v>
      </c>
      <c r="AB29" s="395">
        <f>AA29-AA21</f>
        <v>1.3389999999999986</v>
      </c>
      <c r="AC29" s="1"/>
      <c r="AD29" s="1">
        <f t="shared" si="5"/>
        <v>44.606000000000002</v>
      </c>
      <c r="AE29" s="1"/>
    </row>
    <row r="30" spans="1:31" ht="13.5" thickBot="1">
      <c r="A30" s="21">
        <v>10</v>
      </c>
      <c r="B30" s="100"/>
      <c r="C30" s="116"/>
      <c r="D30" s="217"/>
      <c r="E30" s="212"/>
      <c r="F30" s="199"/>
      <c r="G30" s="79"/>
      <c r="H30" s="100"/>
      <c r="I30" s="220"/>
      <c r="J30" s="116"/>
      <c r="K30" s="116"/>
      <c r="L30" s="117"/>
      <c r="M30" s="21"/>
      <c r="N30" s="100"/>
      <c r="O30" s="82"/>
      <c r="P30" s="117"/>
      <c r="Q30" s="30"/>
      <c r="R30" s="100"/>
      <c r="S30" s="98"/>
      <c r="T30" s="201"/>
      <c r="U30" s="203"/>
      <c r="V30" s="204"/>
      <c r="W30" s="207"/>
      <c r="X30" s="81"/>
      <c r="Y30" s="100"/>
      <c r="Z30" s="197"/>
      <c r="AA30" s="118"/>
      <c r="AB30" s="117"/>
      <c r="AC30" s="1"/>
      <c r="AD30" s="1">
        <f t="shared" si="5"/>
        <v>0</v>
      </c>
      <c r="AE30" s="1"/>
    </row>
    <row r="31" spans="1:31" ht="12.75" customHeight="1">
      <c r="A31" s="1110"/>
      <c r="B31" s="1110"/>
      <c r="C31" s="1110"/>
      <c r="D31" s="1110"/>
      <c r="E31" s="1110"/>
      <c r="F31" s="1110"/>
      <c r="G31" s="1110"/>
      <c r="H31" s="1110"/>
      <c r="I31" s="1110"/>
      <c r="J31" s="1110"/>
      <c r="K31" s="1110"/>
      <c r="L31" s="1110"/>
      <c r="M31" s="1110"/>
      <c r="N31" s="1110"/>
      <c r="O31" s="1110"/>
      <c r="P31" s="1110"/>
      <c r="Q31" s="1110"/>
      <c r="R31" s="1110"/>
      <c r="S31" s="1110"/>
      <c r="T31" s="1110"/>
      <c r="U31" s="1110"/>
      <c r="V31" s="1110"/>
      <c r="W31" s="1110"/>
      <c r="X31" s="1110"/>
      <c r="Y31" s="1110"/>
      <c r="Z31" s="1110"/>
      <c r="AA31" s="1110"/>
      <c r="AB31" s="1110"/>
    </row>
    <row r="32" spans="1:31" ht="13.5" customHeight="1" thickBot="1">
      <c r="A32" s="1111"/>
      <c r="B32" s="1111"/>
      <c r="C32" s="1111"/>
      <c r="D32" s="1111"/>
      <c r="E32" s="1111"/>
      <c r="F32" s="1111"/>
      <c r="G32" s="1111"/>
      <c r="H32" s="1111"/>
      <c r="I32" s="1111"/>
      <c r="J32" s="1111"/>
      <c r="K32" s="1111"/>
      <c r="L32" s="1111"/>
      <c r="M32" s="1111"/>
      <c r="N32" s="1111"/>
      <c r="O32" s="1111"/>
      <c r="P32" s="1111"/>
      <c r="Q32" s="1111"/>
      <c r="R32" s="1111"/>
      <c r="S32" s="1111"/>
      <c r="T32" s="1111"/>
      <c r="U32" s="1111"/>
      <c r="V32" s="1111"/>
      <c r="W32" s="1111"/>
      <c r="X32" s="1111"/>
      <c r="Y32" s="1111"/>
      <c r="Z32" s="1111"/>
      <c r="AA32" s="1111"/>
      <c r="AB32" s="1111"/>
    </row>
    <row r="33" spans="1:28">
      <c r="A33" s="43"/>
      <c r="B33" s="27"/>
      <c r="C33" s="182"/>
      <c r="D33" s="27"/>
      <c r="E33" s="182"/>
      <c r="F33" s="22"/>
      <c r="G33" s="22"/>
      <c r="H33" s="22"/>
      <c r="I33" s="22"/>
      <c r="J33" s="22"/>
      <c r="K33" s="3"/>
      <c r="L33" s="3"/>
      <c r="M33" s="3"/>
      <c r="N33" s="20"/>
      <c r="O33" s="3"/>
      <c r="P33" s="3"/>
      <c r="Q33" s="3"/>
      <c r="R33" s="3"/>
      <c r="S33" s="4"/>
      <c r="T33" s="3"/>
      <c r="U33" s="3"/>
      <c r="V33" s="3"/>
      <c r="W33" s="3"/>
      <c r="X33" s="3"/>
      <c r="Y33" s="3"/>
      <c r="Z33" s="3"/>
      <c r="AA33" s="3"/>
      <c r="AB33" s="3"/>
    </row>
    <row r="34" spans="1:28" ht="15">
      <c r="A34" s="11"/>
      <c r="B34" s="152" t="s">
        <v>39</v>
      </c>
      <c r="C34" s="474" t="s">
        <v>47</v>
      </c>
      <c r="D34" s="9"/>
      <c r="E34" s="9"/>
      <c r="F34" s="9"/>
      <c r="G34" s="9"/>
      <c r="H34" s="9"/>
      <c r="I34" s="9"/>
      <c r="J34" s="9"/>
      <c r="K34" s="3"/>
      <c r="L34" s="3"/>
      <c r="M34" s="9"/>
      <c r="N34" s="9"/>
      <c r="O34" s="9"/>
      <c r="P34" s="9"/>
      <c r="Q34" s="9"/>
      <c r="R34" s="9"/>
      <c r="S34" s="9"/>
      <c r="T34" s="9"/>
      <c r="U34" s="9"/>
      <c r="V34" s="9"/>
      <c r="W34" s="9"/>
      <c r="X34" s="9"/>
      <c r="Y34" s="9"/>
      <c r="Z34" s="9"/>
      <c r="AA34" s="9"/>
      <c r="AB34" s="9"/>
    </row>
    <row r="35" spans="1:28" ht="14.25">
      <c r="A35" s="11"/>
      <c r="B35" s="44"/>
      <c r="C35" s="151" t="s">
        <v>40</v>
      </c>
      <c r="D35" s="9"/>
      <c r="E35" s="9"/>
      <c r="F35" s="9"/>
      <c r="G35" s="9"/>
      <c r="H35" s="9"/>
      <c r="I35" s="9"/>
      <c r="J35" s="9"/>
      <c r="K35" s="3"/>
      <c r="L35" s="3"/>
      <c r="M35" s="9"/>
      <c r="N35" s="9"/>
      <c r="O35" s="9"/>
      <c r="P35" s="9"/>
      <c r="Q35" s="9"/>
      <c r="R35" s="9"/>
      <c r="S35" s="9"/>
      <c r="T35" s="9"/>
      <c r="U35" s="9"/>
      <c r="V35" s="9"/>
      <c r="W35" s="9"/>
      <c r="X35" s="9"/>
      <c r="Y35" s="9"/>
      <c r="Z35" s="9"/>
      <c r="AA35" s="9"/>
      <c r="AB35" s="9"/>
    </row>
    <row r="36" spans="1:28" ht="14.25">
      <c r="A36" s="11"/>
      <c r="B36" s="45"/>
      <c r="C36" s="474" t="s">
        <v>48</v>
      </c>
      <c r="D36" s="23"/>
      <c r="E36" s="23"/>
      <c r="F36" s="23"/>
      <c r="G36" s="23"/>
      <c r="H36" s="23"/>
      <c r="I36" s="23"/>
      <c r="J36" s="23"/>
      <c r="K36" s="3"/>
      <c r="L36" s="3"/>
      <c r="M36" s="23"/>
      <c r="N36" s="23"/>
      <c r="O36" s="23"/>
      <c r="P36" s="23"/>
      <c r="Q36" s="23"/>
      <c r="R36" s="23"/>
      <c r="S36" s="23"/>
      <c r="T36" s="23"/>
      <c r="U36" s="23"/>
      <c r="V36" s="23"/>
      <c r="W36" s="23"/>
      <c r="X36" s="23"/>
      <c r="Y36" s="23"/>
      <c r="Z36" s="23"/>
      <c r="AA36" s="23"/>
      <c r="AB36" s="23"/>
    </row>
    <row r="37" spans="1:28" ht="14.25">
      <c r="A37" s="11"/>
      <c r="B37" s="44"/>
      <c r="C37" s="512" t="s">
        <v>49</v>
      </c>
      <c r="D37" s="28"/>
      <c r="E37" s="24"/>
      <c r="F37" s="24"/>
      <c r="G37" s="24"/>
      <c r="H37" s="24"/>
      <c r="I37" s="24"/>
      <c r="J37" s="24"/>
      <c r="K37" s="3"/>
      <c r="L37" s="3"/>
      <c r="M37" s="23"/>
      <c r="N37" s="23"/>
      <c r="O37" s="23"/>
      <c r="P37" s="23"/>
      <c r="Q37" s="23"/>
      <c r="R37" s="23"/>
      <c r="S37" s="23"/>
      <c r="T37" s="23"/>
      <c r="U37" s="23"/>
      <c r="V37" s="23"/>
      <c r="W37" s="23"/>
      <c r="X37" s="23"/>
      <c r="Y37" s="23"/>
      <c r="Z37" s="23"/>
      <c r="AA37" s="23"/>
      <c r="AB37" s="23"/>
    </row>
    <row r="38" spans="1:28">
      <c r="B38" s="9"/>
      <c r="C38" s="474" t="s">
        <v>46</v>
      </c>
      <c r="D38" s="9"/>
      <c r="E38" s="9"/>
      <c r="F38" s="9"/>
      <c r="G38" s="9"/>
      <c r="H38" s="9"/>
      <c r="I38" s="9"/>
      <c r="J38" s="9"/>
      <c r="K38" s="3"/>
      <c r="L38" s="3"/>
      <c r="M38" s="9"/>
      <c r="N38" s="9"/>
      <c r="O38" s="9"/>
      <c r="P38" s="9"/>
      <c r="Q38" s="9"/>
      <c r="R38" s="9"/>
      <c r="S38" s="9"/>
      <c r="T38" s="9"/>
      <c r="U38" s="9"/>
      <c r="V38" s="9"/>
      <c r="W38" s="9"/>
      <c r="X38" s="9"/>
      <c r="Y38" s="9"/>
      <c r="Z38" s="9"/>
      <c r="AA38" s="9"/>
      <c r="AB38" s="9"/>
    </row>
    <row r="39" spans="1:28">
      <c r="B39" s="9"/>
      <c r="C39" s="11"/>
      <c r="D39" s="9"/>
      <c r="E39" s="9"/>
      <c r="F39" s="9"/>
      <c r="G39" s="9"/>
      <c r="H39" s="9"/>
      <c r="I39" s="9"/>
      <c r="J39" s="9"/>
      <c r="K39" s="3"/>
      <c r="L39" s="3"/>
      <c r="M39" s="9"/>
      <c r="N39" s="9"/>
      <c r="O39" s="9"/>
      <c r="P39" s="9"/>
      <c r="Q39" s="9"/>
      <c r="R39" s="9"/>
      <c r="S39" s="9"/>
      <c r="T39" s="9"/>
      <c r="U39" s="9"/>
      <c r="V39" s="9"/>
      <c r="W39" s="9"/>
      <c r="X39" s="9"/>
      <c r="Y39" s="9"/>
      <c r="Z39" s="9"/>
      <c r="AA39" s="9"/>
      <c r="AB39" s="9"/>
    </row>
    <row r="40" spans="1:28">
      <c r="A40" s="9"/>
      <c r="B40" s="11"/>
      <c r="C40" s="151"/>
      <c r="D40" s="9"/>
      <c r="E40" s="9"/>
      <c r="F40" s="9"/>
      <c r="G40" s="9"/>
      <c r="H40" s="9"/>
      <c r="I40" s="9"/>
      <c r="J40" s="9"/>
      <c r="K40" s="3"/>
      <c r="L40" s="3"/>
      <c r="M40" s="9"/>
      <c r="N40" s="9"/>
      <c r="O40" s="9"/>
      <c r="P40" s="9"/>
      <c r="Q40" s="9"/>
      <c r="R40" s="9"/>
      <c r="S40" s="9"/>
      <c r="T40" s="9"/>
      <c r="U40" s="9"/>
      <c r="V40" s="9"/>
      <c r="W40" s="9"/>
      <c r="X40" s="9"/>
      <c r="Y40" s="9"/>
      <c r="Z40" s="9"/>
      <c r="AA40" s="9"/>
      <c r="AB40" s="9"/>
    </row>
    <row r="41" spans="1:28">
      <c r="A41" s="9"/>
      <c r="B41" s="25"/>
      <c r="C41" s="25"/>
      <c r="D41" s="25"/>
      <c r="E41" s="25"/>
      <c r="F41" s="25"/>
      <c r="G41" s="25"/>
      <c r="H41" s="25"/>
      <c r="I41" s="25"/>
      <c r="J41" s="25"/>
      <c r="K41" s="3"/>
      <c r="L41" s="3"/>
      <c r="M41" s="25"/>
      <c r="N41" s="25"/>
      <c r="O41" s="25"/>
      <c r="P41" s="25"/>
      <c r="Q41" s="25"/>
      <c r="R41" s="25"/>
      <c r="S41" s="25"/>
      <c r="T41" s="25"/>
      <c r="U41" s="25"/>
      <c r="V41" s="25"/>
      <c r="W41" s="25"/>
      <c r="X41" s="25"/>
      <c r="Y41" s="25"/>
      <c r="Z41" s="25"/>
      <c r="AA41" s="25"/>
      <c r="AB41" s="25"/>
    </row>
    <row r="42" spans="1:28">
      <c r="A42" s="25"/>
      <c r="B42" s="25"/>
      <c r="C42" s="25"/>
      <c r="D42" s="25"/>
      <c r="E42" s="25"/>
      <c r="F42" s="25"/>
      <c r="G42" s="25"/>
      <c r="H42" s="25"/>
      <c r="I42" s="25"/>
      <c r="J42" s="25"/>
      <c r="K42" s="3"/>
      <c r="L42" s="3"/>
      <c r="M42" s="25"/>
      <c r="N42" s="25"/>
      <c r="O42" s="25"/>
      <c r="P42" s="25"/>
      <c r="Q42" s="25"/>
      <c r="R42" s="25"/>
      <c r="S42" s="25"/>
      <c r="T42" s="25"/>
      <c r="U42" s="25"/>
      <c r="V42" s="25"/>
      <c r="W42" s="25"/>
      <c r="X42" s="25"/>
      <c r="Y42" s="25"/>
      <c r="Z42" s="25"/>
      <c r="AA42" s="25"/>
      <c r="AB42" s="25"/>
    </row>
    <row r="43" spans="1:28">
      <c r="A43" s="25"/>
      <c r="B43" s="25"/>
      <c r="C43" s="25"/>
      <c r="D43" s="25"/>
      <c r="E43" s="25"/>
      <c r="F43" s="25"/>
      <c r="G43" s="25"/>
      <c r="H43" s="25"/>
      <c r="I43" s="25"/>
      <c r="J43" s="25"/>
      <c r="K43" s="9"/>
      <c r="L43" s="9"/>
      <c r="M43" s="25"/>
      <c r="N43" s="25"/>
      <c r="O43" s="25"/>
      <c r="P43" s="25"/>
      <c r="Q43" s="25"/>
      <c r="R43" s="25"/>
      <c r="S43" s="25"/>
      <c r="T43" s="25"/>
      <c r="U43" s="25"/>
      <c r="V43" s="25"/>
      <c r="W43" s="25"/>
      <c r="X43" s="25"/>
      <c r="Y43" s="25"/>
      <c r="Z43" s="25"/>
      <c r="AA43" s="25"/>
      <c r="AB43" s="25"/>
    </row>
    <row r="44" spans="1:28">
      <c r="A44" s="25"/>
      <c r="B44" s="26"/>
      <c r="C44" s="26"/>
      <c r="D44" s="26"/>
      <c r="E44" s="26"/>
      <c r="F44" s="26"/>
      <c r="G44" s="26"/>
      <c r="H44" s="26"/>
      <c r="I44" s="26"/>
      <c r="J44" s="26"/>
      <c r="K44" s="9"/>
      <c r="L44" s="9"/>
      <c r="M44" s="3"/>
      <c r="N44" s="3"/>
      <c r="O44" s="3"/>
      <c r="P44" s="3"/>
      <c r="Q44" s="3"/>
      <c r="R44" s="3"/>
      <c r="S44" s="3"/>
      <c r="T44" s="3"/>
      <c r="U44" s="3"/>
      <c r="V44" s="3"/>
      <c r="W44" s="3"/>
      <c r="X44" s="3"/>
      <c r="Y44" s="3"/>
      <c r="Z44" s="3"/>
      <c r="AA44" s="3"/>
      <c r="AB44" s="3"/>
    </row>
    <row r="45" spans="1:28">
      <c r="A45" s="26"/>
      <c r="B45" s="3"/>
      <c r="C45" s="3"/>
      <c r="D45" s="3"/>
      <c r="E45" s="3"/>
      <c r="F45" s="3"/>
      <c r="G45" s="3"/>
      <c r="H45" s="3"/>
      <c r="I45" s="3"/>
      <c r="J45" s="3"/>
      <c r="K45" s="9"/>
      <c r="L45" s="9"/>
      <c r="M45" s="3"/>
      <c r="N45" s="3"/>
      <c r="O45" s="3"/>
      <c r="P45" s="3"/>
      <c r="Q45" s="3"/>
      <c r="R45" s="3"/>
      <c r="S45" s="3"/>
      <c r="T45" s="3"/>
      <c r="U45" s="3"/>
      <c r="V45" s="3"/>
      <c r="W45" s="3"/>
      <c r="X45" s="3"/>
      <c r="Y45" s="3"/>
      <c r="Z45" s="3"/>
      <c r="AA45" s="3"/>
      <c r="AB45" s="3"/>
    </row>
    <row r="46" spans="1:28">
      <c r="A46" s="3"/>
      <c r="B46" s="3"/>
      <c r="C46" s="3"/>
      <c r="D46" s="3"/>
      <c r="E46" s="3"/>
      <c r="F46" s="3"/>
      <c r="G46" s="3"/>
      <c r="H46" s="3"/>
      <c r="I46" s="3"/>
      <c r="J46" s="3"/>
      <c r="K46" s="23"/>
      <c r="L46" s="23"/>
      <c r="M46" s="3"/>
      <c r="N46" s="3"/>
      <c r="O46" s="3"/>
      <c r="P46" s="3"/>
      <c r="Q46" s="3"/>
      <c r="R46" s="3"/>
      <c r="S46" s="3"/>
      <c r="T46" s="3"/>
      <c r="U46" s="3"/>
      <c r="V46" s="3"/>
      <c r="W46" s="3"/>
      <c r="X46" s="3"/>
      <c r="Y46" s="3"/>
      <c r="Z46" s="3"/>
      <c r="AA46" s="3"/>
      <c r="AB46" s="3"/>
    </row>
    <row r="47" spans="1:28">
      <c r="A47" s="3"/>
      <c r="B47" s="3"/>
      <c r="C47" s="3"/>
      <c r="D47" s="3"/>
      <c r="E47" s="3"/>
      <c r="F47" s="3"/>
      <c r="G47" s="3"/>
      <c r="H47" s="3"/>
      <c r="I47" s="3"/>
      <c r="J47" s="3"/>
      <c r="K47" s="23"/>
      <c r="L47" s="23"/>
      <c r="M47" s="3"/>
      <c r="N47" s="3"/>
      <c r="O47" s="3"/>
      <c r="P47" s="3"/>
      <c r="Q47" s="3"/>
      <c r="R47" s="3"/>
      <c r="S47" s="3"/>
      <c r="T47" s="3"/>
      <c r="U47" s="3"/>
      <c r="V47" s="3"/>
      <c r="W47" s="3"/>
      <c r="X47" s="3"/>
      <c r="Y47" s="3"/>
      <c r="Z47" s="3"/>
      <c r="AA47" s="3"/>
      <c r="AB47" s="3"/>
    </row>
    <row r="48" spans="1:28">
      <c r="A48" s="3"/>
      <c r="B48" s="3"/>
      <c r="C48" s="3"/>
      <c r="D48" s="3"/>
      <c r="E48" s="3"/>
      <c r="F48" s="3"/>
      <c r="G48" s="3"/>
      <c r="H48" s="3"/>
      <c r="I48" s="3"/>
      <c r="J48" s="3"/>
      <c r="K48" s="9"/>
      <c r="L48" s="9"/>
      <c r="M48" s="3"/>
      <c r="N48" s="3"/>
      <c r="O48" s="3"/>
      <c r="P48" s="3"/>
      <c r="Q48" s="3"/>
      <c r="R48" s="3"/>
      <c r="S48" s="3"/>
      <c r="T48" s="3"/>
      <c r="U48" s="3"/>
      <c r="V48" s="3"/>
      <c r="W48" s="3"/>
      <c r="X48" s="3"/>
      <c r="Y48" s="3"/>
      <c r="Z48" s="3"/>
      <c r="AA48" s="3"/>
      <c r="AB48" s="3"/>
    </row>
    <row r="49" spans="1:28">
      <c r="A49" s="3"/>
      <c r="B49" s="3"/>
      <c r="C49" s="3"/>
      <c r="D49" s="3"/>
      <c r="E49" s="3"/>
      <c r="F49" s="3"/>
      <c r="G49" s="3"/>
      <c r="H49" s="3"/>
      <c r="I49" s="3"/>
      <c r="J49" s="3"/>
      <c r="K49" s="9"/>
      <c r="L49" s="9"/>
      <c r="M49" s="3"/>
      <c r="N49" s="3"/>
      <c r="O49" s="3"/>
      <c r="P49" s="3"/>
      <c r="Q49" s="3"/>
      <c r="R49" s="3"/>
      <c r="S49" s="3"/>
      <c r="T49" s="3"/>
      <c r="U49" s="3"/>
      <c r="V49" s="3"/>
      <c r="W49" s="3"/>
      <c r="X49" s="3"/>
      <c r="Y49" s="3"/>
      <c r="Z49" s="3"/>
      <c r="AA49" s="3"/>
      <c r="AB49" s="3"/>
    </row>
    <row r="50" spans="1:28">
      <c r="K50" s="25"/>
      <c r="L50" s="25"/>
    </row>
    <row r="51" spans="1:28">
      <c r="K51" s="25"/>
      <c r="L51" s="25"/>
    </row>
    <row r="52" spans="1:28">
      <c r="K52" s="25"/>
      <c r="L52" s="25"/>
    </row>
    <row r="53" spans="1:28">
      <c r="K53" s="3"/>
      <c r="L53" s="3"/>
    </row>
    <row r="54" spans="1:28">
      <c r="K54" s="3"/>
      <c r="L54" s="3"/>
    </row>
    <row r="55" spans="1:28">
      <c r="K55" s="3"/>
      <c r="L55" s="3"/>
    </row>
    <row r="56" spans="1:28">
      <c r="K56" s="3"/>
      <c r="L56" s="3"/>
    </row>
    <row r="57" spans="1:28">
      <c r="K57" s="3"/>
      <c r="L57" s="3"/>
    </row>
    <row r="58" spans="1:28">
      <c r="K58" s="3"/>
      <c r="L58" s="3"/>
    </row>
  </sheetData>
  <mergeCells count="30">
    <mergeCell ref="AD19:AE19"/>
    <mergeCell ref="D20:E20"/>
    <mergeCell ref="H20:I20"/>
    <mergeCell ref="S20:T20"/>
    <mergeCell ref="Y20:Z20"/>
    <mergeCell ref="A31:AB32"/>
    <mergeCell ref="V7:W7"/>
    <mergeCell ref="A18:AB18"/>
    <mergeCell ref="A19:F19"/>
    <mergeCell ref="G19:L19"/>
    <mergeCell ref="M19:P19"/>
    <mergeCell ref="Q19:W19"/>
    <mergeCell ref="X19:AB19"/>
    <mergeCell ref="A5:H5"/>
    <mergeCell ref="I5:P5"/>
    <mergeCell ref="Q5:Y5"/>
    <mergeCell ref="A6:D6"/>
    <mergeCell ref="E6:H6"/>
    <mergeCell ref="I6:L6"/>
    <mergeCell ref="M6:P6"/>
    <mergeCell ref="Q6:T6"/>
    <mergeCell ref="U6:Y6"/>
    <mergeCell ref="A4:AB4"/>
    <mergeCell ref="J1:O1"/>
    <mergeCell ref="Q1:R1"/>
    <mergeCell ref="F2:S2"/>
    <mergeCell ref="F3:S3"/>
    <mergeCell ref="A2:E2"/>
    <mergeCell ref="A3:E3"/>
    <mergeCell ref="D1:I1"/>
  </mergeCells>
  <printOptions horizontalCentered="1"/>
  <pageMargins left="0" right="0" top="0.19685039370078741" bottom="0" header="0" footer="0"/>
  <pageSetup paperSize="9" scale="75" orientation="landscape" horizontalDpi="4294967295" r:id="rId1"/>
  <headerFooter alignWithMargins="0"/>
</worksheet>
</file>

<file path=xl/worksheets/sheet6.xml><?xml version="1.0" encoding="utf-8"?>
<worksheet xmlns="http://schemas.openxmlformats.org/spreadsheetml/2006/main" xmlns:r="http://schemas.openxmlformats.org/officeDocument/2006/relationships">
  <sheetPr>
    <tabColor rgb="FF0000FF"/>
    <pageSetUpPr fitToPage="1"/>
  </sheetPr>
  <dimension ref="A1:AE58"/>
  <sheetViews>
    <sheetView topLeftCell="A4" zoomScale="85" zoomScaleNormal="85" workbookViewId="0">
      <selection activeCell="C38" sqref="C38:AB38"/>
    </sheetView>
  </sheetViews>
  <sheetFormatPr baseColWidth="10" defaultRowHeight="12.75"/>
  <cols>
    <col min="1" max="1" width="2.42578125" customWidth="1"/>
    <col min="2" max="2" width="12.42578125" customWidth="1"/>
    <col min="3" max="4" width="6.42578125" customWidth="1"/>
    <col min="5" max="5" width="2.42578125" customWidth="1"/>
    <col min="6" max="6" width="11.5703125" customWidth="1"/>
    <col min="7" max="8" width="6.42578125" customWidth="1"/>
    <col min="9" max="9" width="6" customWidth="1"/>
    <col min="10" max="10" width="13.140625" customWidth="1"/>
    <col min="11" max="11" width="7.28515625" customWidth="1"/>
    <col min="12" max="12" width="6.42578125" customWidth="1"/>
    <col min="13" max="13" width="2.42578125" customWidth="1"/>
    <col min="14" max="14" width="13.140625" customWidth="1"/>
    <col min="15" max="16" width="6.42578125" customWidth="1"/>
    <col min="17" max="17" width="2.5703125" customWidth="1"/>
    <col min="18" max="18" width="13.140625" customWidth="1"/>
    <col min="19" max="19" width="9.5703125" style="5" customWidth="1"/>
    <col min="20" max="20" width="6.42578125" style="5" customWidth="1"/>
    <col min="21" max="21" width="6.85546875" customWidth="1"/>
    <col min="22" max="22" width="1.7109375" customWidth="1"/>
    <col min="23" max="23" width="12" customWidth="1"/>
    <col min="24" max="24" width="7" customWidth="1"/>
    <col min="25" max="25" width="5.85546875" customWidth="1"/>
    <col min="26" max="26" width="7.42578125" customWidth="1"/>
    <col min="27" max="27" width="6.42578125" customWidth="1"/>
    <col min="28" max="28" width="5.7109375" customWidth="1"/>
    <col min="29" max="29" width="0.5703125" customWidth="1"/>
  </cols>
  <sheetData>
    <row r="1" spans="1:31" ht="27.75" customHeight="1">
      <c r="A1" s="235"/>
      <c r="B1" s="235"/>
      <c r="C1" s="235"/>
      <c r="D1" s="1089" t="str">
        <f>'saisie des données 1er Tour'!A2</f>
        <v>Championnats du monde</v>
      </c>
      <c r="E1" s="1089"/>
      <c r="F1" s="1089"/>
      <c r="G1" s="1089"/>
      <c r="H1" s="1089"/>
      <c r="I1" s="1089"/>
      <c r="J1" s="1089" t="str">
        <f>'saisie des données 1er Tour'!E2</f>
        <v>HONG KONG</v>
      </c>
      <c r="K1" s="1089"/>
      <c r="L1" s="1089"/>
      <c r="M1" s="1089"/>
      <c r="N1" s="1089"/>
      <c r="O1" s="1089"/>
      <c r="P1" s="449">
        <f>'saisie des données 1er Tour'!G2</f>
        <v>12</v>
      </c>
      <c r="Q1" s="1090" t="str">
        <f>'saisie des données 1er Tour'!H2</f>
        <v>Avril</v>
      </c>
      <c r="R1" s="1090"/>
      <c r="S1" s="450">
        <f>'saisie des données 1er Tour'!I2</f>
        <v>2017</v>
      </c>
      <c r="T1" s="447"/>
      <c r="U1" s="236"/>
      <c r="V1" s="236"/>
      <c r="W1" s="236"/>
      <c r="X1" s="235"/>
      <c r="Y1" s="235"/>
      <c r="Z1" s="235"/>
      <c r="AA1" s="235"/>
      <c r="AB1" s="235"/>
    </row>
    <row r="2" spans="1:31" ht="23.25" customHeight="1">
      <c r="A2" s="1093" t="s">
        <v>53</v>
      </c>
      <c r="B2" s="1093"/>
      <c r="C2" s="1093"/>
      <c r="D2" s="1093"/>
      <c r="E2" s="1093"/>
      <c r="F2" s="1091" t="s">
        <v>41</v>
      </c>
      <c r="G2" s="1091"/>
      <c r="H2" s="1091"/>
      <c r="I2" s="1091"/>
      <c r="J2" s="1091"/>
      <c r="K2" s="1091"/>
      <c r="L2" s="1091"/>
      <c r="M2" s="1091"/>
      <c r="N2" s="1091"/>
      <c r="O2" s="1091"/>
      <c r="P2" s="1091"/>
      <c r="Q2" s="1091"/>
      <c r="R2" s="1091"/>
      <c r="S2" s="1091"/>
      <c r="T2" s="491"/>
      <c r="U2" s="491"/>
      <c r="V2" s="491"/>
      <c r="W2" s="491"/>
      <c r="X2" s="491"/>
      <c r="Y2" s="491"/>
      <c r="Z2" s="491"/>
      <c r="AA2" s="491"/>
      <c r="AB2" s="491"/>
    </row>
    <row r="3" spans="1:31" ht="15" customHeight="1" thickBot="1">
      <c r="A3" s="1094"/>
      <c r="B3" s="1094"/>
      <c r="C3" s="1094"/>
      <c r="D3" s="1094"/>
      <c r="E3" s="1094"/>
      <c r="F3" s="555" t="s">
        <v>71</v>
      </c>
      <c r="G3" s="555"/>
      <c r="H3" s="555"/>
      <c r="I3" s="555"/>
      <c r="J3" s="555"/>
      <c r="K3" s="555"/>
      <c r="L3" s="555"/>
      <c r="M3" s="555"/>
      <c r="N3" s="555"/>
      <c r="O3" s="555"/>
      <c r="P3" s="555"/>
      <c r="Q3" s="555"/>
      <c r="R3" s="555"/>
      <c r="S3" s="555"/>
      <c r="T3" s="492"/>
      <c r="U3" s="99"/>
      <c r="V3" s="99"/>
      <c r="W3" s="99"/>
      <c r="X3" s="99"/>
      <c r="Y3" s="99"/>
      <c r="Z3" s="99"/>
      <c r="AA3" s="99"/>
      <c r="AB3" s="99"/>
    </row>
    <row r="4" spans="1:31" ht="21" customHeight="1" thickBot="1">
      <c r="A4" s="1086" t="s">
        <v>14</v>
      </c>
      <c r="B4" s="1087"/>
      <c r="C4" s="1087"/>
      <c r="D4" s="1087"/>
      <c r="E4" s="1087"/>
      <c r="F4" s="1087"/>
      <c r="G4" s="1087"/>
      <c r="H4" s="1087"/>
      <c r="I4" s="1087"/>
      <c r="J4" s="1087"/>
      <c r="K4" s="1087"/>
      <c r="L4" s="1087"/>
      <c r="M4" s="1087"/>
      <c r="N4" s="1087"/>
      <c r="O4" s="1087"/>
      <c r="P4" s="1087"/>
      <c r="Q4" s="1087"/>
      <c r="R4" s="1087"/>
      <c r="S4" s="1087"/>
      <c r="T4" s="1087"/>
      <c r="U4" s="1087"/>
      <c r="V4" s="1087"/>
      <c r="W4" s="1087"/>
      <c r="X4" s="1087"/>
      <c r="Y4" s="1087"/>
      <c r="Z4" s="1087"/>
      <c r="AA4" s="1087"/>
      <c r="AB4" s="1088"/>
      <c r="AD4" s="1132" t="s">
        <v>42</v>
      </c>
      <c r="AE4" s="1132"/>
    </row>
    <row r="5" spans="1:31" ht="15" customHeight="1" thickBot="1">
      <c r="A5" s="1095" t="s">
        <v>5</v>
      </c>
      <c r="B5" s="1096"/>
      <c r="C5" s="1096"/>
      <c r="D5" s="1096"/>
      <c r="E5" s="1096"/>
      <c r="F5" s="1096"/>
      <c r="G5" s="1096"/>
      <c r="H5" s="1097"/>
      <c r="I5" s="1098" t="s">
        <v>12</v>
      </c>
      <c r="J5" s="1099"/>
      <c r="K5" s="1099"/>
      <c r="L5" s="1099"/>
      <c r="M5" s="1099"/>
      <c r="N5" s="1099"/>
      <c r="O5" s="1099"/>
      <c r="P5" s="1099"/>
      <c r="Q5" s="1095" t="s">
        <v>13</v>
      </c>
      <c r="R5" s="1096"/>
      <c r="S5" s="1096"/>
      <c r="T5" s="1096"/>
      <c r="U5" s="1096"/>
      <c r="V5" s="1096"/>
      <c r="W5" s="1096"/>
      <c r="X5" s="1096"/>
      <c r="Y5" s="1097"/>
      <c r="Z5" s="218"/>
      <c r="AA5" s="218"/>
      <c r="AB5" s="218"/>
    </row>
    <row r="6" spans="1:31" ht="12.75" customHeight="1">
      <c r="A6" s="1100" t="s">
        <v>35</v>
      </c>
      <c r="B6" s="1101"/>
      <c r="C6" s="1101"/>
      <c r="D6" s="1101"/>
      <c r="E6" s="1102" t="s">
        <v>36</v>
      </c>
      <c r="F6" s="1103"/>
      <c r="G6" s="1103"/>
      <c r="H6" s="1104"/>
      <c r="I6" s="1105" t="s">
        <v>35</v>
      </c>
      <c r="J6" s="1103"/>
      <c r="K6" s="1103"/>
      <c r="L6" s="1103"/>
      <c r="M6" s="1102" t="s">
        <v>36</v>
      </c>
      <c r="N6" s="1103"/>
      <c r="O6" s="1103"/>
      <c r="P6" s="1103"/>
      <c r="Q6" s="1106" t="s">
        <v>35</v>
      </c>
      <c r="R6" s="1107"/>
      <c r="S6" s="1107"/>
      <c r="T6" s="1107"/>
      <c r="U6" s="1108" t="s">
        <v>36</v>
      </c>
      <c r="V6" s="1101"/>
      <c r="W6" s="1101"/>
      <c r="X6" s="1101"/>
      <c r="Y6" s="1109"/>
      <c r="Z6" s="219"/>
      <c r="AA6" s="219"/>
      <c r="AB6" s="219"/>
    </row>
    <row r="7" spans="1:31" ht="13.5" thickBot="1">
      <c r="A7" s="83" t="s">
        <v>9</v>
      </c>
      <c r="B7" s="649" t="s">
        <v>11</v>
      </c>
      <c r="C7" s="649" t="s">
        <v>6</v>
      </c>
      <c r="D7" s="654" t="s">
        <v>31</v>
      </c>
      <c r="E7" s="84" t="s">
        <v>9</v>
      </c>
      <c r="F7" s="649" t="s">
        <v>11</v>
      </c>
      <c r="G7" s="649" t="s">
        <v>6</v>
      </c>
      <c r="H7" s="74" t="s">
        <v>31</v>
      </c>
      <c r="I7" s="83" t="s">
        <v>9</v>
      </c>
      <c r="J7" s="649" t="s">
        <v>11</v>
      </c>
      <c r="K7" s="649" t="s">
        <v>6</v>
      </c>
      <c r="L7" s="654" t="s">
        <v>31</v>
      </c>
      <c r="M7" s="84" t="s">
        <v>9</v>
      </c>
      <c r="N7" s="649" t="s">
        <v>11</v>
      </c>
      <c r="O7" s="649" t="s">
        <v>6</v>
      </c>
      <c r="P7" s="654" t="s">
        <v>31</v>
      </c>
      <c r="Q7" s="83" t="s">
        <v>9</v>
      </c>
      <c r="R7" s="649" t="s">
        <v>11</v>
      </c>
      <c r="S7" s="649" t="s">
        <v>6</v>
      </c>
      <c r="T7" s="654" t="s">
        <v>31</v>
      </c>
      <c r="U7" s="84" t="s">
        <v>9</v>
      </c>
      <c r="V7" s="1112" t="s">
        <v>11</v>
      </c>
      <c r="W7" s="1112"/>
      <c r="X7" s="649" t="s">
        <v>6</v>
      </c>
      <c r="Y7" s="74" t="s">
        <v>31</v>
      </c>
      <c r="Z7" s="32"/>
      <c r="AA7" s="238"/>
      <c r="AB7" s="238"/>
    </row>
    <row r="8" spans="1:31">
      <c r="A8" s="101">
        <v>1</v>
      </c>
      <c r="B8" s="133" t="str">
        <f>'saisie des données-&gt;qualif. '!E7</f>
        <v>WEBSTER Sam</v>
      </c>
      <c r="C8" s="134">
        <f>'saisie des données-&gt;qualif. '!F7</f>
        <v>10.521000000000001</v>
      </c>
      <c r="D8" s="89"/>
      <c r="E8" s="102">
        <v>1</v>
      </c>
      <c r="F8" s="133" t="str">
        <f>'saisie des données-&gt;qualif. '!E7</f>
        <v>WEBSTER Sam</v>
      </c>
      <c r="G8" s="135">
        <f>'saisie des données-&gt;qualif. '!G8</f>
        <v>6.6439999999999984</v>
      </c>
      <c r="H8" s="90"/>
      <c r="I8" s="103">
        <v>1</v>
      </c>
      <c r="J8" s="657" t="str">
        <f>'saisie des données-&gt;qualif. '!E21</f>
        <v>OWENS Ryan</v>
      </c>
      <c r="K8" s="658">
        <f>'saisie des données-&gt;qualif. '!G21</f>
        <v>6.1620000000000026</v>
      </c>
      <c r="L8" s="91"/>
      <c r="M8" s="128">
        <v>1</v>
      </c>
      <c r="N8" s="522" t="str">
        <f>'saisie des données-&gt;qualif. '!E15</f>
        <v>VIGIER Sébastien</v>
      </c>
      <c r="O8" s="661">
        <f>'saisie des données-&gt;qualif. '!G16</f>
        <v>6.3449999999999989</v>
      </c>
      <c r="P8" s="96"/>
      <c r="Q8" s="104">
        <v>1</v>
      </c>
      <c r="R8" s="659" t="str">
        <f>'saisie des données-&gt;qualif. '!E29</f>
        <v>RUDYK Mateusz</v>
      </c>
      <c r="S8" s="663">
        <f>'saisie des données-&gt;qualif. '!G29</f>
        <v>6.4600000000000044</v>
      </c>
      <c r="T8" s="92"/>
      <c r="U8" s="105">
        <v>1</v>
      </c>
      <c r="V8" s="577" t="str">
        <f>'saisie des données-&gt;qualif. '!E17</f>
        <v>LAFARGUE Quentin</v>
      </c>
      <c r="W8" s="666"/>
      <c r="X8" s="523">
        <f>'saisie des données-&gt;qualif. '!G18</f>
        <v>6.6060000000000016</v>
      </c>
      <c r="Y8" s="90"/>
      <c r="Z8" s="31"/>
      <c r="AA8" s="80"/>
      <c r="AB8" s="7"/>
      <c r="AC8" s="1"/>
      <c r="AD8" s="1"/>
      <c r="AE8" s="579"/>
    </row>
    <row r="9" spans="1:31">
      <c r="A9" s="17">
        <v>2</v>
      </c>
      <c r="B9" s="222" t="str">
        <f>'saisie des données-&gt;qualif. '!E19</f>
        <v>CARLIN Jack</v>
      </c>
      <c r="C9" s="223">
        <f>'saisie des données-&gt;qualif. '!F19</f>
        <v>10.574999999999999</v>
      </c>
      <c r="D9" s="106">
        <f>C9-C8</f>
        <v>5.3999999999998494E-2</v>
      </c>
      <c r="E9" s="85">
        <v>2</v>
      </c>
      <c r="F9" s="142" t="str">
        <f>'saisie des données-&gt;qualif. '!E31</f>
        <v>LI Jianxin</v>
      </c>
      <c r="G9" s="144">
        <f>'saisie des données-&gt;qualif. '!G32</f>
        <v>6.724000000000002</v>
      </c>
      <c r="H9" s="107">
        <f>G9-G8</f>
        <v>8.0000000000003624E-2</v>
      </c>
      <c r="I9" s="78">
        <f>I8+1</f>
        <v>2</v>
      </c>
      <c r="J9" s="156" t="str">
        <f>'saisie des données-&gt;qualif. '!E27</f>
        <v>MAKSEL Krzysztof</v>
      </c>
      <c r="K9" s="159">
        <f>'saisie des données-&gt;qualif. '!G27</f>
        <v>6.2870000000000026</v>
      </c>
      <c r="L9" s="106">
        <f>K9-K8</f>
        <v>0.125</v>
      </c>
      <c r="M9" s="129">
        <f>M8+1</f>
        <v>2</v>
      </c>
      <c r="N9" s="160" t="str">
        <f>'saisie des données-&gt;qualif. '!E27</f>
        <v>MAKSEL Krzysztof</v>
      </c>
      <c r="O9" s="161">
        <f>'saisie des données-&gt;qualif. '!G28</f>
        <v>6.3729999999999976</v>
      </c>
      <c r="P9" s="130">
        <f>O9-O8</f>
        <v>2.7999999999998693E-2</v>
      </c>
      <c r="Q9" s="18">
        <f>Q8+1</f>
        <v>2</v>
      </c>
      <c r="R9" s="245" t="str">
        <f>'saisie des données-&gt;qualif. '!E17</f>
        <v>LAFARGUE Quentin</v>
      </c>
      <c r="S9" s="247">
        <f>'saisie des données-&gt;qualif. '!G17</f>
        <v>6.468</v>
      </c>
      <c r="T9" s="106">
        <f>S9-S8</f>
        <v>7.9999999999955662E-3</v>
      </c>
      <c r="U9" s="87">
        <f>U8+1</f>
        <v>2</v>
      </c>
      <c r="V9" s="188" t="str">
        <f>'saisie des données-&gt;qualif. '!E29</f>
        <v>RUDYK Mateusz</v>
      </c>
      <c r="W9" s="189"/>
      <c r="X9" s="162">
        <f>'saisie des données-&gt;qualif. '!G30</f>
        <v>6.7069999999999936</v>
      </c>
      <c r="Y9" s="488">
        <f>X9-X8</f>
        <v>0.10099999999999199</v>
      </c>
      <c r="Z9" s="31"/>
      <c r="AA9" s="20"/>
      <c r="AB9" s="7"/>
      <c r="AC9" s="1"/>
      <c r="AD9" s="1"/>
    </row>
    <row r="10" spans="1:31">
      <c r="A10" s="17">
        <v>3</v>
      </c>
      <c r="B10" s="266" t="str">
        <f>'saisie des données-&gt;qualif. '!E43</f>
        <v>GLAETZER Matthew</v>
      </c>
      <c r="C10" s="477">
        <f>'saisie des données-&gt;qualif. '!F43</f>
        <v>10.618</v>
      </c>
      <c r="D10" s="106">
        <f>C10-C8</f>
        <v>9.6999999999999531E-2</v>
      </c>
      <c r="E10" s="85">
        <v>3</v>
      </c>
      <c r="F10" s="222" t="str">
        <f>'saisie des données-&gt;qualif. '!E19</f>
        <v>CARLIN Jack</v>
      </c>
      <c r="G10" s="224">
        <f>'saisie des données-&gt;qualif. '!G20</f>
        <v>6.7259999999999991</v>
      </c>
      <c r="H10" s="107">
        <f>G10-G8</f>
        <v>8.2000000000000739E-2</v>
      </c>
      <c r="I10" s="78">
        <f t="shared" ref="I10:I16" si="0">I9+1</f>
        <v>3</v>
      </c>
      <c r="J10" s="241" t="str">
        <f>'saisie des données-&gt;qualif. '!E15</f>
        <v>VIGIER Sébastien</v>
      </c>
      <c r="K10" s="244">
        <f>'saisie des données-&gt;qualif. '!G15</f>
        <v>6.3339999999999996</v>
      </c>
      <c r="L10" s="106">
        <f>K10-K8</f>
        <v>0.17199999999999704</v>
      </c>
      <c r="M10" s="129">
        <f t="shared" ref="M10:M16" si="1">M9+1</f>
        <v>3</v>
      </c>
      <c r="N10" s="226" t="str">
        <f>'saisie des données-&gt;qualif. '!E21</f>
        <v>OWENS Ryan</v>
      </c>
      <c r="O10" s="227">
        <f>'saisie des données-&gt;qualif. '!G22</f>
        <v>6.411999999999999</v>
      </c>
      <c r="P10" s="130">
        <f>O10-O8</f>
        <v>6.7000000000000171E-2</v>
      </c>
      <c r="Q10" s="18">
        <f t="shared" ref="Q10:Q16" si="2">Q9+1</f>
        <v>3</v>
      </c>
      <c r="R10" s="662" t="str">
        <f>'saisie des données-&gt;qualif. '!E11</f>
        <v>DAWKINS Edward</v>
      </c>
      <c r="S10" s="504">
        <f>'saisie des données-&gt;qualif. '!G11</f>
        <v>6.5050000000000026</v>
      </c>
      <c r="T10" s="106">
        <f>S10-S8</f>
        <v>4.4999999999998153E-2</v>
      </c>
      <c r="U10" s="87">
        <f t="shared" ref="U10:U16" si="3">U9+1</f>
        <v>3</v>
      </c>
      <c r="V10" s="190" t="str">
        <f>'saisie des données-&gt;qualif. '!E53</f>
        <v>WATANABE Kazurani</v>
      </c>
      <c r="W10" s="191"/>
      <c r="X10" s="178">
        <f>'saisie des données-&gt;qualif. '!G54</f>
        <v>6.7479999999999976</v>
      </c>
      <c r="Y10" s="488">
        <f>X10-X8</f>
        <v>0.14199999999999591</v>
      </c>
      <c r="Z10" s="31"/>
      <c r="AA10" s="20"/>
      <c r="AB10" s="7"/>
      <c r="AC10" s="1"/>
      <c r="AD10" s="1"/>
    </row>
    <row r="11" spans="1:31">
      <c r="A11" s="17">
        <v>4</v>
      </c>
      <c r="B11" s="259" t="str">
        <f>'saisie des données-&gt;qualif. '!E37</f>
        <v>BOS Théo</v>
      </c>
      <c r="C11" s="476">
        <f>'saisie des données-&gt;qualif. '!F37</f>
        <v>10.654999999999999</v>
      </c>
      <c r="D11" s="106">
        <f>C11-C8</f>
        <v>0.13399999999999856</v>
      </c>
      <c r="E11" s="85">
        <v>4</v>
      </c>
      <c r="F11" s="259" t="str">
        <f>'saisie des données-&gt;qualif. '!E37</f>
        <v>BOS Théo</v>
      </c>
      <c r="G11" s="260">
        <f>'saisie des données-&gt;qualif. '!G38</f>
        <v>6.7910000000000021</v>
      </c>
      <c r="H11" s="107">
        <f>G11-G8</f>
        <v>0.14700000000000379</v>
      </c>
      <c r="I11" s="78">
        <f t="shared" si="0"/>
        <v>4</v>
      </c>
      <c r="J11" s="490" t="str">
        <f>'saisie des données-&gt;qualif. '!E9</f>
        <v>MITCHELL Ethan</v>
      </c>
      <c r="K11" s="543">
        <f>'saisie des données-&gt;qualif. '!G9</f>
        <v>6.3590000000000018</v>
      </c>
      <c r="L11" s="106">
        <f>K11-K8</f>
        <v>0.19699999999999918</v>
      </c>
      <c r="M11" s="129">
        <f t="shared" si="1"/>
        <v>4</v>
      </c>
      <c r="N11" s="486" t="str">
        <f>'saisie des données-&gt;qualif. '!E9</f>
        <v>MITCHELL Ethan</v>
      </c>
      <c r="O11" s="660">
        <f>'saisie des données-&gt;qualif. '!G10</f>
        <v>6.4789999999999992</v>
      </c>
      <c r="P11" s="130">
        <f>O11-O8</f>
        <v>0.13400000000000034</v>
      </c>
      <c r="Q11" s="18">
        <f t="shared" si="2"/>
        <v>4</v>
      </c>
      <c r="R11" s="176" t="str">
        <f>'saisie des données-&gt;qualif. '!E53</f>
        <v>WATANABE Kazurani</v>
      </c>
      <c r="S11" s="178">
        <f>'saisie des données-&gt;qualif. '!G53</f>
        <v>6.5200000000000031</v>
      </c>
      <c r="T11" s="106">
        <f>S11-S8</f>
        <v>5.9999999999998721E-2</v>
      </c>
      <c r="U11" s="87">
        <f t="shared" si="3"/>
        <v>4</v>
      </c>
      <c r="V11" s="154" t="str">
        <f>'saisie des données-&gt;qualif. '!E35</f>
        <v>XU Chao</v>
      </c>
      <c r="W11" s="155"/>
      <c r="X11" s="148">
        <f>'saisie des données-&gt;qualif. '!G36</f>
        <v>6.7490000000000023</v>
      </c>
      <c r="Y11" s="488">
        <f>X11-X8</f>
        <v>0.14300000000000068</v>
      </c>
      <c r="Z11" s="31"/>
      <c r="AA11" s="20"/>
      <c r="AB11" s="7"/>
      <c r="AC11" s="1"/>
      <c r="AD11" s="1"/>
      <c r="AE11" s="579"/>
    </row>
    <row r="12" spans="1:31">
      <c r="A12" s="17">
        <v>5</v>
      </c>
      <c r="B12" s="142" t="str">
        <f>'saisie des données-&gt;qualif. '!E31</f>
        <v>LI Jianxin</v>
      </c>
      <c r="C12" s="143">
        <f>'saisie des données-&gt;qualif. '!F31</f>
        <v>10.718999999999999</v>
      </c>
      <c r="D12" s="106">
        <f>C12-C8</f>
        <v>0.19799999999999862</v>
      </c>
      <c r="E12" s="85">
        <v>5</v>
      </c>
      <c r="F12" s="165" t="str">
        <f>'saisie des données-&gt;qualif. '!E55</f>
        <v>BABEK Thomas</v>
      </c>
      <c r="G12" s="166">
        <f>'saisie des données-&gt;qualif. '!G56</f>
        <v>6.831999999999999</v>
      </c>
      <c r="H12" s="107">
        <f>G12-G8</f>
        <v>0.18800000000000061</v>
      </c>
      <c r="I12" s="78">
        <f t="shared" si="0"/>
        <v>5</v>
      </c>
      <c r="J12" s="266" t="str">
        <f>'saisie des données-&gt;qualif. '!E45</f>
        <v>HART Nathan</v>
      </c>
      <c r="K12" s="268">
        <f>'saisie des données-&gt;qualif. '!G45</f>
        <v>6.3689999999999998</v>
      </c>
      <c r="L12" s="106">
        <f>K12-K8</f>
        <v>0.20699999999999719</v>
      </c>
      <c r="M12" s="129">
        <f t="shared" si="1"/>
        <v>5</v>
      </c>
      <c r="N12" s="269" t="str">
        <f>'saisie des données-&gt;qualif. '!E45</f>
        <v>HART Nathan</v>
      </c>
      <c r="O12" s="270">
        <f>'saisie des données-&gt;qualif. '!G46</f>
        <v>6.5070000000000014</v>
      </c>
      <c r="P12" s="130">
        <f>O12-O8</f>
        <v>0.16200000000000259</v>
      </c>
      <c r="Q12" s="18">
        <f t="shared" si="2"/>
        <v>5</v>
      </c>
      <c r="R12" s="146" t="str">
        <f>'saisie des données-&gt;qualif. '!E35</f>
        <v>XU Chao</v>
      </c>
      <c r="S12" s="148">
        <f>'saisie des données-&gt;qualif. '!G35</f>
        <v>6.5489999999999995</v>
      </c>
      <c r="T12" s="106">
        <f>S12-S8</f>
        <v>8.8999999999995083E-2</v>
      </c>
      <c r="U12" s="87">
        <f t="shared" si="3"/>
        <v>5</v>
      </c>
      <c r="V12" s="664" t="str">
        <f>'saisie des données-&gt;qualif. '!E11</f>
        <v>DAWKINS Edward</v>
      </c>
      <c r="W12" s="665"/>
      <c r="X12" s="504">
        <f>'saisie des données-&gt;qualif. '!G12</f>
        <v>6.7590000000000003</v>
      </c>
      <c r="Y12" s="488">
        <f>X12-X8</f>
        <v>0.15299999999999869</v>
      </c>
      <c r="Z12" s="31"/>
      <c r="AA12" s="20"/>
      <c r="AB12" s="7"/>
      <c r="AC12" s="1"/>
      <c r="AD12" s="1"/>
    </row>
    <row r="13" spans="1:31">
      <c r="A13" s="17">
        <v>6</v>
      </c>
      <c r="B13" s="156" t="str">
        <f>'saisie des données-&gt;qualif. '!E25</f>
        <v>BIELECKI Maciej</v>
      </c>
      <c r="C13" s="157">
        <f>'saisie des données-&gt;qualif. '!F25</f>
        <v>10.759</v>
      </c>
      <c r="D13" s="106">
        <f>C13-C8</f>
        <v>0.23799999999999955</v>
      </c>
      <c r="E13" s="85">
        <v>6</v>
      </c>
      <c r="F13" s="156" t="str">
        <f>'saisie des données-&gt;qualif. '!E25</f>
        <v>BIELECKI Maciej</v>
      </c>
      <c r="G13" s="158">
        <f>'saisie des données-&gt;qualif. '!G26</f>
        <v>6.8329999999999984</v>
      </c>
      <c r="H13" s="107">
        <f>G13-G8</f>
        <v>0.18900000000000006</v>
      </c>
      <c r="I13" s="78">
        <f t="shared" si="0"/>
        <v>6</v>
      </c>
      <c r="J13" s="259" t="str">
        <f>'saisie des données-&gt;qualif. '!E39</f>
        <v>HOOGLAND Jeffrey</v>
      </c>
      <c r="K13" s="261">
        <f>'saisie des données-&gt;qualif. '!G39</f>
        <v>6.411999999999999</v>
      </c>
      <c r="L13" s="106">
        <f>K13-K8</f>
        <v>0.24999999999999645</v>
      </c>
      <c r="M13" s="129">
        <f t="shared" si="1"/>
        <v>6</v>
      </c>
      <c r="N13" s="262" t="str">
        <f>'saisie des données-&gt;qualif. '!E39</f>
        <v>HOOGLAND Jeffrey</v>
      </c>
      <c r="O13" s="258">
        <f>'saisie des données-&gt;qualif. '!G40</f>
        <v>6.5210000000000008</v>
      </c>
      <c r="P13" s="130">
        <f>O13-O8</f>
        <v>0.17600000000000193</v>
      </c>
      <c r="Q13" s="18">
        <f t="shared" si="2"/>
        <v>6</v>
      </c>
      <c r="R13" s="542" t="str">
        <f>'saisie des données-&gt;qualif. '!E23</f>
        <v>TRUMAN Joseph</v>
      </c>
      <c r="S13" s="228">
        <f>'saisie des données-&gt;qualif. '!G23</f>
        <v>6.6009999999999991</v>
      </c>
      <c r="T13" s="106">
        <f>S13-S8</f>
        <v>0.14099999999999469</v>
      </c>
      <c r="U13" s="87">
        <f t="shared" si="3"/>
        <v>6</v>
      </c>
      <c r="V13" s="192" t="str">
        <f>'saisie des données-&gt;qualif. '!E59</f>
        <v>SOJKA David</v>
      </c>
      <c r="W13" s="193"/>
      <c r="X13" s="170">
        <f>'saisie des données-&gt;qualif. '!G60</f>
        <v>6.8730000000000047</v>
      </c>
      <c r="Y13" s="488">
        <f>X13-X8</f>
        <v>0.26700000000000301</v>
      </c>
      <c r="Z13" s="31"/>
      <c r="AA13" s="20"/>
      <c r="AB13" s="7"/>
      <c r="AC13" s="1"/>
      <c r="AD13" s="1"/>
    </row>
    <row r="14" spans="1:31">
      <c r="A14" s="17">
        <v>7</v>
      </c>
      <c r="B14" s="241" t="str">
        <f>'saisie des données-&gt;qualif. '!E13</f>
        <v>EDELIN Benjamin</v>
      </c>
      <c r="C14" s="242">
        <f>'saisie des données-&gt;qualif. '!F13</f>
        <v>10.79</v>
      </c>
      <c r="D14" s="106">
        <f>C14-C8</f>
        <v>0.26899999999999835</v>
      </c>
      <c r="E14" s="85">
        <v>7</v>
      </c>
      <c r="F14" s="241" t="str">
        <f>'saisie des données-&gt;qualif. '!E13</f>
        <v>EDELIN Benjamin</v>
      </c>
      <c r="G14" s="243">
        <f>'saisie des données-&gt;qualif. '!G14</f>
        <v>6.8470000000000013</v>
      </c>
      <c r="H14" s="107">
        <f>G14-G8</f>
        <v>0.20300000000000296</v>
      </c>
      <c r="I14" s="78">
        <f t="shared" si="0"/>
        <v>7</v>
      </c>
      <c r="J14" s="165" t="str">
        <f>'saisie des données-&gt;qualif. '!E57</f>
        <v>KELEMEN Pavel</v>
      </c>
      <c r="K14" s="167">
        <f>'saisie des données-&gt;qualif. '!G57</f>
        <v>6.4430000000000014</v>
      </c>
      <c r="L14" s="106">
        <f>K14-K8</f>
        <v>0.28099999999999881</v>
      </c>
      <c r="M14" s="129">
        <f t="shared" si="1"/>
        <v>7</v>
      </c>
      <c r="N14" s="168" t="str">
        <f>'saisie des données-&gt;qualif. '!E57</f>
        <v>KELEMEN Pavel</v>
      </c>
      <c r="O14" s="169">
        <f>'saisie des données-&gt;qualif. '!G58</f>
        <v>6.527000000000001</v>
      </c>
      <c r="P14" s="130">
        <f>O14-O8</f>
        <v>0.18200000000000216</v>
      </c>
      <c r="Q14" s="18">
        <f t="shared" si="2"/>
        <v>7</v>
      </c>
      <c r="R14" s="269" t="str">
        <f>'saisie des données-&gt;qualif. '!E47</f>
        <v>SCHMID Jacob</v>
      </c>
      <c r="S14" s="271">
        <f>'saisie des données-&gt;qualif. '!G47</f>
        <v>6.6389999999999958</v>
      </c>
      <c r="T14" s="106">
        <f>S14-S8</f>
        <v>0.17899999999999139</v>
      </c>
      <c r="U14" s="87">
        <f t="shared" si="3"/>
        <v>7</v>
      </c>
      <c r="V14" s="264" t="str">
        <f>'saisie des données-&gt;qualif. '!E41</f>
        <v>VAN T'HOENDERDAAL</v>
      </c>
      <c r="W14" s="265"/>
      <c r="X14" s="263">
        <f>'saisie des données-&gt;qualif. '!G42</f>
        <v>6.9249999999999972</v>
      </c>
      <c r="Y14" s="488">
        <f>X14-X8</f>
        <v>0.31899999999999551</v>
      </c>
      <c r="Z14" s="31"/>
      <c r="AA14" s="20"/>
      <c r="AB14" s="7"/>
      <c r="AC14" s="1"/>
      <c r="AD14" s="1"/>
    </row>
    <row r="15" spans="1:31">
      <c r="A15" s="17">
        <v>8</v>
      </c>
      <c r="B15" s="173" t="str">
        <f>'saisie des données-&gt;qualif. '!E49</f>
        <v>NAGASAKO Yoshitaku</v>
      </c>
      <c r="C15" s="478">
        <f>'saisie des données-&gt;qualif. '!F49</f>
        <v>11.015000000000001</v>
      </c>
      <c r="D15" s="106">
        <f>C15-C8</f>
        <v>0.49399999999999977</v>
      </c>
      <c r="E15" s="85">
        <v>8</v>
      </c>
      <c r="F15" s="266" t="str">
        <f>'saisie des données-&gt;qualif. '!E43</f>
        <v>GLAETZER Matthew</v>
      </c>
      <c r="G15" s="267">
        <f>'saisie des données-&gt;qualif. '!G44</f>
        <v>6.9049999999999994</v>
      </c>
      <c r="H15" s="107">
        <f>G15-G8</f>
        <v>0.26100000000000101</v>
      </c>
      <c r="I15" s="78">
        <f t="shared" si="0"/>
        <v>8</v>
      </c>
      <c r="J15" s="142" t="str">
        <f>'saisie des données-&gt;qualif. '!E33</f>
        <v>LUO Yongjia</v>
      </c>
      <c r="K15" s="145">
        <f>'saisie des données-&gt;qualif. '!G33</f>
        <v>6.4849999999999994</v>
      </c>
      <c r="L15" s="106">
        <f>K15-K8</f>
        <v>0.32299999999999685</v>
      </c>
      <c r="M15" s="129">
        <f t="shared" si="1"/>
        <v>8</v>
      </c>
      <c r="N15" s="176" t="str">
        <f>'saisie des données-&gt;qualif. '!E51</f>
        <v>NITTA Yudai</v>
      </c>
      <c r="O15" s="177">
        <f>'saisie des données-&gt;qualif. '!G52</f>
        <v>6.5549999999999997</v>
      </c>
      <c r="P15" s="130">
        <f>O15-O8</f>
        <v>0.21000000000000085</v>
      </c>
      <c r="Q15" s="18">
        <f t="shared" si="2"/>
        <v>8</v>
      </c>
      <c r="R15" s="168" t="str">
        <f>'saisie des données-&gt;qualif. '!E59</f>
        <v>SOJKA David</v>
      </c>
      <c r="S15" s="170">
        <f>'saisie des données-&gt;qualif. '!G59</f>
        <v>6.6559999999999953</v>
      </c>
      <c r="T15" s="106">
        <f>S15-S8</f>
        <v>0.19599999999999085</v>
      </c>
      <c r="U15" s="87">
        <f t="shared" si="3"/>
        <v>8</v>
      </c>
      <c r="V15" s="229" t="str">
        <f>'saisie des données-&gt;qualif. '!E23</f>
        <v>TRUMAN Joseph</v>
      </c>
      <c r="W15" s="230"/>
      <c r="X15" s="228">
        <f>'saisie des données-&gt;qualif. '!G24</f>
        <v>6.9399999999999977</v>
      </c>
      <c r="Y15" s="488">
        <f>X15-X8</f>
        <v>0.33399999999999608</v>
      </c>
      <c r="Z15" s="31"/>
      <c r="AA15" s="20"/>
      <c r="AB15" s="7"/>
      <c r="AC15" s="1"/>
      <c r="AD15" s="1"/>
    </row>
    <row r="16" spans="1:31">
      <c r="A16" s="17">
        <v>9</v>
      </c>
      <c r="B16" s="165" t="str">
        <f>'saisie des données-&gt;qualif. '!E55</f>
        <v>BABEK Thomas</v>
      </c>
      <c r="C16" s="479">
        <f>'saisie des données-&gt;qualif. '!F55</f>
        <v>11.275</v>
      </c>
      <c r="D16" s="106">
        <f>C16-C8</f>
        <v>0.75399999999999956</v>
      </c>
      <c r="E16" s="85">
        <v>9</v>
      </c>
      <c r="F16" s="173" t="str">
        <f>'saisie des données-&gt;qualif. '!E49</f>
        <v>NAGASAKO Yoshitaku</v>
      </c>
      <c r="G16" s="174">
        <f>'saisie des données-&gt;qualif. '!G50</f>
        <v>6.9199999999999982</v>
      </c>
      <c r="H16" s="107">
        <f>G16-G8</f>
        <v>0.2759999999999998</v>
      </c>
      <c r="I16" s="78">
        <f t="shared" si="0"/>
        <v>9</v>
      </c>
      <c r="J16" s="173" t="str">
        <f>'saisie des données-&gt;qualif. '!E51</f>
        <v>NITTA Yudai</v>
      </c>
      <c r="K16" s="175">
        <f>'saisie des données-&gt;qualif. '!G51</f>
        <v>6.6050000000000004</v>
      </c>
      <c r="L16" s="106">
        <f>K16-K8</f>
        <v>0.44299999999999784</v>
      </c>
      <c r="M16" s="129">
        <f t="shared" si="1"/>
        <v>9</v>
      </c>
      <c r="N16" s="146" t="str">
        <f>'saisie des données-&gt;qualif. '!E33</f>
        <v>LUO Yongjia</v>
      </c>
      <c r="O16" s="147">
        <f>'saisie des données-&gt;qualif. '!G34</f>
        <v>6.6519999999999975</v>
      </c>
      <c r="P16" s="130">
        <f>O16-O8</f>
        <v>0.30699999999999861</v>
      </c>
      <c r="Q16" s="18">
        <f t="shared" si="2"/>
        <v>9</v>
      </c>
      <c r="R16" s="262" t="str">
        <f>'saisie des données-&gt;qualif. '!E41</f>
        <v>VAN T'HOENDERDAAL</v>
      </c>
      <c r="S16" s="263">
        <f>'saisie des données-&gt;qualif. '!G41</f>
        <v>6.6660000000000004</v>
      </c>
      <c r="T16" s="106">
        <f>S16-S8</f>
        <v>0.20599999999999596</v>
      </c>
      <c r="U16" s="87">
        <f t="shared" si="3"/>
        <v>9</v>
      </c>
      <c r="V16" s="272" t="str">
        <f>'saisie des données-&gt;qualif. '!E47</f>
        <v>SCHMID Jacob</v>
      </c>
      <c r="W16" s="273"/>
      <c r="X16" s="271">
        <f>'saisie des données-&gt;qualif. '!G48</f>
        <v>7.0980000000000061</v>
      </c>
      <c r="Y16" s="488">
        <f>X16-X8</f>
        <v>0.49200000000000443</v>
      </c>
      <c r="Z16" s="31"/>
      <c r="AA16" s="20"/>
      <c r="AB16" s="7"/>
      <c r="AC16" s="1"/>
      <c r="AD16" s="1"/>
    </row>
    <row r="17" spans="1:31" ht="13.5" thickBot="1">
      <c r="A17" s="30">
        <v>10</v>
      </c>
      <c r="B17" s="75"/>
      <c r="C17" s="480"/>
      <c r="D17" s="108"/>
      <c r="E17" s="86"/>
      <c r="F17" s="75"/>
      <c r="G17" s="109"/>
      <c r="H17" s="110"/>
      <c r="I17" s="79"/>
      <c r="J17" s="75"/>
      <c r="K17" s="111"/>
      <c r="L17" s="108"/>
      <c r="M17" s="131"/>
      <c r="N17" s="112"/>
      <c r="O17" s="82"/>
      <c r="P17" s="132"/>
      <c r="Q17" s="21"/>
      <c r="R17" s="112"/>
      <c r="S17" s="76"/>
      <c r="T17" s="108"/>
      <c r="U17" s="88"/>
      <c r="V17" s="194"/>
      <c r="W17" s="195"/>
      <c r="X17" s="76"/>
      <c r="Y17" s="489"/>
      <c r="Z17" s="31"/>
      <c r="AA17" s="20"/>
      <c r="AB17" s="7"/>
      <c r="AC17" s="1"/>
      <c r="AD17" s="1"/>
    </row>
    <row r="18" spans="1:31" ht="6" customHeight="1" thickBot="1">
      <c r="A18" s="1111"/>
      <c r="B18" s="1111"/>
      <c r="C18" s="1111"/>
      <c r="D18" s="1111"/>
      <c r="E18" s="1111"/>
      <c r="F18" s="1111"/>
      <c r="G18" s="1111"/>
      <c r="H18" s="1111"/>
      <c r="I18" s="1111"/>
      <c r="J18" s="1111"/>
      <c r="K18" s="1111"/>
      <c r="L18" s="1111"/>
      <c r="M18" s="1111"/>
      <c r="N18" s="1111"/>
      <c r="O18" s="1111"/>
      <c r="P18" s="1111"/>
      <c r="Q18" s="1111"/>
      <c r="R18" s="1111"/>
      <c r="S18" s="1111"/>
      <c r="T18" s="1111"/>
      <c r="U18" s="1111"/>
      <c r="V18" s="1111"/>
      <c r="W18" s="1111"/>
      <c r="X18" s="1111"/>
      <c r="Y18" s="1111"/>
      <c r="Z18" s="1111"/>
      <c r="AA18" s="1111"/>
      <c r="AB18" s="1111"/>
    </row>
    <row r="19" spans="1:31">
      <c r="A19" s="1113" t="s">
        <v>4</v>
      </c>
      <c r="B19" s="1114"/>
      <c r="C19" s="1114"/>
      <c r="D19" s="1114"/>
      <c r="E19" s="1114"/>
      <c r="F19" s="1115"/>
      <c r="G19" s="1116" t="s">
        <v>32</v>
      </c>
      <c r="H19" s="1117"/>
      <c r="I19" s="1117"/>
      <c r="J19" s="1117"/>
      <c r="K19" s="1117"/>
      <c r="L19" s="1118"/>
      <c r="M19" s="1119" t="s">
        <v>7</v>
      </c>
      <c r="N19" s="1120"/>
      <c r="O19" s="1120"/>
      <c r="P19" s="1121"/>
      <c r="Q19" s="1116" t="s">
        <v>33</v>
      </c>
      <c r="R19" s="1117"/>
      <c r="S19" s="1117"/>
      <c r="T19" s="1117"/>
      <c r="U19" s="1117"/>
      <c r="V19" s="1117"/>
      <c r="W19" s="1118"/>
      <c r="X19" s="1122" t="s">
        <v>37</v>
      </c>
      <c r="Y19" s="1123"/>
      <c r="Z19" s="1123"/>
      <c r="AA19" s="1123"/>
      <c r="AB19" s="1124"/>
      <c r="AD19" s="1125"/>
      <c r="AE19" s="1125"/>
    </row>
    <row r="20" spans="1:31" ht="13.5" thickBot="1">
      <c r="A20" s="83" t="s">
        <v>9</v>
      </c>
      <c r="B20" s="651" t="s">
        <v>10</v>
      </c>
      <c r="C20" s="653" t="s">
        <v>11</v>
      </c>
      <c r="D20" s="1126" t="s">
        <v>6</v>
      </c>
      <c r="E20" s="1127"/>
      <c r="F20" s="183" t="s">
        <v>31</v>
      </c>
      <c r="G20" s="83" t="s">
        <v>9</v>
      </c>
      <c r="H20" s="1128" t="s">
        <v>10</v>
      </c>
      <c r="I20" s="1129"/>
      <c r="J20" s="653" t="s">
        <v>11</v>
      </c>
      <c r="K20" s="653" t="s">
        <v>6</v>
      </c>
      <c r="L20" s="653" t="s">
        <v>31</v>
      </c>
      <c r="M20" s="83" t="s">
        <v>9</v>
      </c>
      <c r="N20" s="125" t="s">
        <v>10</v>
      </c>
      <c r="O20" s="653" t="s">
        <v>6</v>
      </c>
      <c r="P20" s="124" t="s">
        <v>31</v>
      </c>
      <c r="Q20" s="83" t="s">
        <v>9</v>
      </c>
      <c r="R20" s="653" t="s">
        <v>10</v>
      </c>
      <c r="S20" s="1126" t="s">
        <v>11</v>
      </c>
      <c r="T20" s="1127"/>
      <c r="U20" s="200" t="s">
        <v>6</v>
      </c>
      <c r="V20" s="198"/>
      <c r="W20" s="126" t="s">
        <v>31</v>
      </c>
      <c r="X20" s="652" t="s">
        <v>34</v>
      </c>
      <c r="Y20" s="1112" t="s">
        <v>10</v>
      </c>
      <c r="Z20" s="1112"/>
      <c r="AA20" s="649" t="s">
        <v>6</v>
      </c>
      <c r="AB20" s="74" t="s">
        <v>31</v>
      </c>
    </row>
    <row r="21" spans="1:31">
      <c r="A21" s="113">
        <v>1</v>
      </c>
      <c r="B21" s="140" t="str">
        <f>'saisie des données-&gt;qualif. '!B7</f>
        <v>Nouv. ZELANDE</v>
      </c>
      <c r="C21" s="141" t="str">
        <f>'saisie des données-&gt;qualif. '!E7</f>
        <v>WEBSTER Sam</v>
      </c>
      <c r="D21" s="213">
        <f>'saisie des données-&gt;qualif. '!H8</f>
        <v>17.164999999999999</v>
      </c>
      <c r="E21" s="184"/>
      <c r="F21" s="185"/>
      <c r="G21" s="114">
        <v>1</v>
      </c>
      <c r="H21" s="667" t="str">
        <f>'saisie des données-&gt;qualif. '!B19</f>
        <v>Gde BRETAGNE</v>
      </c>
      <c r="I21" s="670"/>
      <c r="J21" s="674" t="str">
        <f>'saisie des données-&gt;qualif. '!E21</f>
        <v>OWENS Ryan</v>
      </c>
      <c r="K21" s="676">
        <f>'saisie des données-&gt;qualif. '!H22</f>
        <v>12.574000000000002</v>
      </c>
      <c r="L21" s="281"/>
      <c r="M21" s="282">
        <v>1</v>
      </c>
      <c r="N21" s="667" t="str">
        <f>'saisie des données-&gt;qualif. '!B19</f>
        <v>Gde BRETAGNE</v>
      </c>
      <c r="O21" s="677">
        <f>'saisie des données-&gt;qualif. '!F22</f>
        <v>29.875</v>
      </c>
      <c r="P21" s="285"/>
      <c r="Q21" s="286">
        <v>1</v>
      </c>
      <c r="R21" s="546" t="str">
        <f>'saisie des données-&gt;qualif. '!B13</f>
        <v>FRANCE</v>
      </c>
      <c r="S21" s="682" t="str">
        <f>'saisie des données-&gt;qualif. '!E17</f>
        <v>LAFARGUE Quentin</v>
      </c>
      <c r="T21" s="685"/>
      <c r="U21" s="688">
        <f>'saisie des données-&gt;qualif. '!H18</f>
        <v>13.074000000000002</v>
      </c>
      <c r="V21" s="690"/>
      <c r="W21" s="206"/>
      <c r="X21" s="289">
        <v>1</v>
      </c>
      <c r="Y21" s="140" t="str">
        <f>'saisie des données-&gt;qualif. '!B7</f>
        <v>Nouv. ZELANDE</v>
      </c>
      <c r="Z21" s="291"/>
      <c r="AA21" s="292">
        <f>'saisie des données-&gt;qualif. '!F12</f>
        <v>43.267000000000003</v>
      </c>
      <c r="AB21" s="293"/>
      <c r="AC21" s="1"/>
      <c r="AD21" s="1"/>
      <c r="AE21" s="579"/>
    </row>
    <row r="22" spans="1:31">
      <c r="A22" s="18">
        <v>2</v>
      </c>
      <c r="B22" s="231" t="str">
        <f>'saisie des données-&gt;qualif. '!B19</f>
        <v>Gde BRETAGNE</v>
      </c>
      <c r="C22" s="232" t="str">
        <f>'saisie des données-&gt;qualif. '!E19</f>
        <v>CARLIN Jack</v>
      </c>
      <c r="D22" s="233">
        <f>'saisie des données-&gt;qualif. '!H20</f>
        <v>17.300999999999998</v>
      </c>
      <c r="E22" s="234"/>
      <c r="F22" s="186">
        <f>D22-D21</f>
        <v>0.13599999999999923</v>
      </c>
      <c r="G22" s="78">
        <v>2</v>
      </c>
      <c r="H22" s="163" t="str">
        <f>'saisie des données-&gt;qualif. '!B25</f>
        <v>POLOGNE</v>
      </c>
      <c r="I22" s="669"/>
      <c r="J22" s="673" t="str">
        <f>'saisie des données-&gt;qualif. '!E27</f>
        <v>MAKSEL Krzysztof</v>
      </c>
      <c r="K22" s="673">
        <f>'saisie des données-&gt;qualif. '!H28</f>
        <v>12.66</v>
      </c>
      <c r="L22" s="297">
        <f>K22-K21</f>
        <v>8.5999999999998522E-2</v>
      </c>
      <c r="M22" s="298">
        <v>2</v>
      </c>
      <c r="N22" s="545" t="str">
        <f>'saisie des données-&gt;qualif. '!B7</f>
        <v>Nouv. ZELANDE</v>
      </c>
      <c r="O22" s="549">
        <f>'saisie des données-&gt;qualif. '!F10</f>
        <v>30.003</v>
      </c>
      <c r="P22" s="297">
        <f>O22-O21</f>
        <v>0.12800000000000011</v>
      </c>
      <c r="Q22" s="301">
        <v>2</v>
      </c>
      <c r="R22" s="163" t="str">
        <f>'saisie des données-&gt;qualif. '!B25</f>
        <v>POLOGNE</v>
      </c>
      <c r="S22" s="160" t="str">
        <f>'saisie des données-&gt;qualif. '!E29</f>
        <v>RUDYK Mateusz</v>
      </c>
      <c r="T22" s="684"/>
      <c r="U22" s="687">
        <f>'saisie des données-&gt;qualif. '!H30</f>
        <v>13.166999999999998</v>
      </c>
      <c r="V22" s="689"/>
      <c r="W22" s="307">
        <f>U22-U21</f>
        <v>9.2999999999996419E-2</v>
      </c>
      <c r="X22" s="308">
        <v>2</v>
      </c>
      <c r="Y22" s="250" t="str">
        <f>'saisie des données-&gt;qualif. '!B13</f>
        <v>FRANCE</v>
      </c>
      <c r="Z22" s="310"/>
      <c r="AA22" s="311">
        <f>'saisie des données-&gt;qualif. '!F18</f>
        <v>43.39</v>
      </c>
      <c r="AB22" s="297">
        <f>AA22-AA21</f>
        <v>0.12299999999999756</v>
      </c>
      <c r="AC22" s="1"/>
      <c r="AD22" s="1"/>
      <c r="AE22" s="1"/>
    </row>
    <row r="23" spans="1:31">
      <c r="A23" s="18">
        <v>3</v>
      </c>
      <c r="B23" s="149" t="str">
        <f>'saisie des données-&gt;qualif. '!B31</f>
        <v>CHINE</v>
      </c>
      <c r="C23" s="150" t="str">
        <f>'saisie des données-&gt;qualif. '!E31</f>
        <v>LI Jianxin</v>
      </c>
      <c r="D23" s="214">
        <f>'saisie des données-&gt;qualif. '!H32</f>
        <v>17.443000000000001</v>
      </c>
      <c r="E23" s="209"/>
      <c r="F23" s="186">
        <f>D23-D21</f>
        <v>0.27800000000000225</v>
      </c>
      <c r="G23" s="78">
        <v>3</v>
      </c>
      <c r="H23" s="250" t="str">
        <f>'saisie des données-&gt;qualif. '!B13</f>
        <v>FRANCE</v>
      </c>
      <c r="I23" s="441"/>
      <c r="J23" s="444" t="str">
        <f>'saisie des données-&gt;qualif. '!E15</f>
        <v>VIGIER Sébastien</v>
      </c>
      <c r="K23" s="444">
        <f>'saisie des données-&gt;qualif. '!H16</f>
        <v>12.678999999999998</v>
      </c>
      <c r="L23" s="315">
        <f>K23-K21</f>
        <v>0.10499999999999687</v>
      </c>
      <c r="M23" s="316">
        <v>3</v>
      </c>
      <c r="N23" s="163" t="str">
        <f>'saisie des données-&gt;qualif. '!B25</f>
        <v>POLOGNE</v>
      </c>
      <c r="O23" s="334">
        <f>'saisie des données-&gt;qualif. '!F28</f>
        <v>30.251999999999999</v>
      </c>
      <c r="P23" s="315">
        <f>O23-O21</f>
        <v>0.37699999999999889</v>
      </c>
      <c r="Q23" s="319">
        <v>3</v>
      </c>
      <c r="R23" s="545" t="str">
        <f>'saisie des données-&gt;qualif. '!B7</f>
        <v>Nouv. ZELANDE</v>
      </c>
      <c r="S23" s="680" t="str">
        <f>'saisie des données-&gt;qualif. '!E11</f>
        <v>DAWKINS Edward</v>
      </c>
      <c r="T23" s="683"/>
      <c r="U23" s="686">
        <f>'saisie des données-&gt;qualif. '!H12</f>
        <v>13.264000000000003</v>
      </c>
      <c r="V23" s="683"/>
      <c r="W23" s="325">
        <f>U23-U21</f>
        <v>0.19000000000000128</v>
      </c>
      <c r="X23" s="326">
        <v>3</v>
      </c>
      <c r="Y23" s="231" t="str">
        <f>'saisie des données-&gt;qualif. '!B19</f>
        <v>Gde BRETAGNE</v>
      </c>
      <c r="Z23" s="328"/>
      <c r="AA23" s="329">
        <f>'saisie des données-&gt;qualif. '!F24</f>
        <v>43.415999999999997</v>
      </c>
      <c r="AB23" s="315">
        <f>AA23-AA21</f>
        <v>0.1489999999999938</v>
      </c>
      <c r="AC23" s="1"/>
      <c r="AD23" s="1"/>
      <c r="AE23" s="1"/>
    </row>
    <row r="24" spans="1:31">
      <c r="A24" s="18">
        <v>4</v>
      </c>
      <c r="B24" s="254" t="str">
        <f>'saisie des données-&gt;qualif. '!B37</f>
        <v>HOLLANDE</v>
      </c>
      <c r="C24" s="255" t="str">
        <f>'saisie des données-&gt;qualif. '!E37</f>
        <v>BOS Théo</v>
      </c>
      <c r="D24" s="256">
        <f>'saisie des données-&gt;qualif. '!H38</f>
        <v>17.446000000000002</v>
      </c>
      <c r="E24" s="257"/>
      <c r="F24" s="186">
        <f>D24-D21</f>
        <v>0.28100000000000236</v>
      </c>
      <c r="G24" s="78">
        <v>4</v>
      </c>
      <c r="H24" s="545" t="str">
        <f>'saisie des données-&gt;qualif. '!B7</f>
        <v>Nouv. ZELANDE</v>
      </c>
      <c r="I24" s="668"/>
      <c r="J24" s="672" t="str">
        <f>'saisie des données-&gt;qualif. '!E9</f>
        <v>MITCHELL Ethan</v>
      </c>
      <c r="K24" s="672">
        <f>'saisie des données-&gt;qualif. '!H10</f>
        <v>12.838000000000001</v>
      </c>
      <c r="L24" s="315">
        <f>K24-K21</f>
        <v>0.26399999999999935</v>
      </c>
      <c r="M24" s="316">
        <v>4</v>
      </c>
      <c r="N24" s="250" t="str">
        <f>'saisie des données-&gt;qualif. '!B13</f>
        <v>FRANCE</v>
      </c>
      <c r="O24" s="419">
        <f>'saisie des données-&gt;qualif. '!F16</f>
        <v>30.315999999999999</v>
      </c>
      <c r="P24" s="315">
        <f>O24-O21</f>
        <v>0.44099999999999895</v>
      </c>
      <c r="Q24" s="319">
        <v>4</v>
      </c>
      <c r="R24" s="179" t="str">
        <f>'saisie des données-&gt;qualif. '!B49</f>
        <v>JAPON</v>
      </c>
      <c r="S24" s="681" t="str">
        <f>'saisie des données-&gt;qualif. '!E53</f>
        <v>WATANABE Kazurani</v>
      </c>
      <c r="T24" s="387"/>
      <c r="U24" s="388">
        <f>'saisie des données-&gt;qualif. '!H54</f>
        <v>13.268000000000001</v>
      </c>
      <c r="V24" s="389"/>
      <c r="W24" s="325">
        <f>U24-U21</f>
        <v>0.19399999999999906</v>
      </c>
      <c r="X24" s="326">
        <v>4</v>
      </c>
      <c r="Y24" s="163" t="str">
        <f>'saisie des données-&gt;qualif. '!B25</f>
        <v>POLOGNE</v>
      </c>
      <c r="Z24" s="339"/>
      <c r="AA24" s="340">
        <f>'saisie des données-&gt;qualif. '!F30</f>
        <v>43.418999999999997</v>
      </c>
      <c r="AB24" s="315">
        <f>AA24-AA21</f>
        <v>0.15199999999999392</v>
      </c>
      <c r="AC24" s="1"/>
      <c r="AD24" s="1"/>
      <c r="AE24" s="579"/>
    </row>
    <row r="25" spans="1:31">
      <c r="A25" s="18">
        <v>5</v>
      </c>
      <c r="B25" s="274" t="str">
        <f>'saisie des données-&gt;qualif. '!B43</f>
        <v>AUSTRALIE</v>
      </c>
      <c r="C25" s="275" t="str">
        <f>'saisie des données-&gt;qualif. '!E43</f>
        <v>GLAETZER Matthew</v>
      </c>
      <c r="D25" s="276">
        <f>'saisie des données-&gt;qualif. '!H44</f>
        <v>17.523</v>
      </c>
      <c r="E25" s="277"/>
      <c r="F25" s="186">
        <f>D25-D21</f>
        <v>0.35800000000000054</v>
      </c>
      <c r="G25" s="78">
        <v>5</v>
      </c>
      <c r="H25" s="274" t="str">
        <f>'saisie des données-&gt;qualif. '!B43</f>
        <v>AUSTRALIE</v>
      </c>
      <c r="I25" s="368"/>
      <c r="J25" s="369" t="str">
        <f>'saisie des données-&gt;qualif. '!E45</f>
        <v>HART Nathan</v>
      </c>
      <c r="K25" s="369">
        <f>'saisie des données-&gt;qualif. '!H46</f>
        <v>12.876000000000001</v>
      </c>
      <c r="L25" s="315">
        <f>K25-K21</f>
        <v>0.3019999999999996</v>
      </c>
      <c r="M25" s="316">
        <v>5</v>
      </c>
      <c r="N25" s="254" t="str">
        <f>'saisie des données-&gt;qualif. '!B37</f>
        <v>HOLLANDE</v>
      </c>
      <c r="O25" s="358">
        <f>'saisie des données-&gt;qualif. '!F40</f>
        <v>30.379000000000001</v>
      </c>
      <c r="P25" s="315">
        <f>O25-O21</f>
        <v>0.50400000000000134</v>
      </c>
      <c r="Q25" s="319">
        <v>5</v>
      </c>
      <c r="R25" s="149" t="str">
        <f>'saisie des données-&gt;qualif. '!B31</f>
        <v>CHINE</v>
      </c>
      <c r="S25" s="347" t="str">
        <f>'saisie des données-&gt;qualif. '!E35</f>
        <v>XU Chao</v>
      </c>
      <c r="T25" s="348"/>
      <c r="U25" s="349">
        <f>'saisie des données-&gt;qualif. '!H36</f>
        <v>13.298000000000002</v>
      </c>
      <c r="V25" s="350"/>
      <c r="W25" s="325">
        <f>U25-U21</f>
        <v>0.2240000000000002</v>
      </c>
      <c r="X25" s="326">
        <v>5</v>
      </c>
      <c r="Y25" s="149" t="str">
        <f>'saisie des données-&gt;qualif. '!B31</f>
        <v>CHINE</v>
      </c>
      <c r="Z25" s="352"/>
      <c r="AA25" s="353">
        <f>'saisie des données-&gt;qualif. '!F36</f>
        <v>43.878</v>
      </c>
      <c r="AB25" s="315">
        <f>AA25-AA21</f>
        <v>0.6109999999999971</v>
      </c>
      <c r="AC25" s="1"/>
      <c r="AD25" s="1"/>
      <c r="AE25" s="1"/>
    </row>
    <row r="26" spans="1:31">
      <c r="A26" s="18">
        <v>6</v>
      </c>
      <c r="B26" s="163" t="str">
        <f>'saisie des données-&gt;qualif. '!B25</f>
        <v>POLOGNE</v>
      </c>
      <c r="C26" s="164" t="str">
        <f>'saisie des données-&gt;qualif. '!E25</f>
        <v>BIELECKI Maciej</v>
      </c>
      <c r="D26" s="221">
        <f>'saisie des données-&gt;qualif. '!H26</f>
        <v>17.591999999999999</v>
      </c>
      <c r="E26" s="208"/>
      <c r="F26" s="186">
        <f>D26-D21</f>
        <v>0.4269999999999996</v>
      </c>
      <c r="G26" s="78">
        <v>6</v>
      </c>
      <c r="H26" s="254" t="str">
        <f>'saisie des données-&gt;qualif. '!B37</f>
        <v>HOLLANDE</v>
      </c>
      <c r="I26" s="355"/>
      <c r="J26" s="356" t="str">
        <f>'saisie des données-&gt;qualif. '!E39</f>
        <v>HOOGLAND Jeffrey</v>
      </c>
      <c r="K26" s="356">
        <f>'saisie des données-&gt;qualif. '!H40</f>
        <v>12.933</v>
      </c>
      <c r="L26" s="315">
        <f>K26-K21</f>
        <v>0.35899999999999821</v>
      </c>
      <c r="M26" s="316">
        <v>6</v>
      </c>
      <c r="N26" s="274" t="str">
        <f>'saisie des données-&gt;qualif. '!B43</f>
        <v>AUSTRALIE</v>
      </c>
      <c r="O26" s="371">
        <f>'saisie des données-&gt;qualif. '!F46</f>
        <v>30.399000000000001</v>
      </c>
      <c r="P26" s="315">
        <f>O26-O21</f>
        <v>0.52400000000000091</v>
      </c>
      <c r="Q26" s="319">
        <v>6</v>
      </c>
      <c r="R26" s="171" t="str">
        <f>'saisie des données-&gt;qualif. '!B55</f>
        <v>REP. TCHEQUE</v>
      </c>
      <c r="S26" s="692" t="str">
        <f>'saisie des données-&gt;qualif. '!E59</f>
        <v>SOJKA David</v>
      </c>
      <c r="T26" s="694"/>
      <c r="U26" s="696">
        <f>'saisie des données-&gt;qualif. '!H60</f>
        <v>13.529</v>
      </c>
      <c r="V26" s="698"/>
      <c r="W26" s="325">
        <f>U26-U21</f>
        <v>0.45499999999999829</v>
      </c>
      <c r="X26" s="326">
        <v>6</v>
      </c>
      <c r="Y26" s="254" t="str">
        <f>'saisie des données-&gt;qualif. '!B37</f>
        <v>HOLLANDE</v>
      </c>
      <c r="Z26" s="365"/>
      <c r="AA26" s="366">
        <f>'saisie des données-&gt;qualif. '!F42</f>
        <v>43.97</v>
      </c>
      <c r="AB26" s="315">
        <f>AA26-AA21</f>
        <v>0.70299999999999585</v>
      </c>
      <c r="AC26" s="1"/>
      <c r="AD26" s="1"/>
      <c r="AE26" s="1"/>
    </row>
    <row r="27" spans="1:31">
      <c r="A27" s="18">
        <v>7</v>
      </c>
      <c r="B27" s="250" t="str">
        <f>'saisie des données-&gt;qualif. '!B13</f>
        <v>FRANCE</v>
      </c>
      <c r="C27" s="251" t="str">
        <f>'saisie des données-&gt;qualif. '!E13</f>
        <v>EDELIN Benjamin</v>
      </c>
      <c r="D27" s="252">
        <f>'saisie des données-&gt;qualif. '!H14</f>
        <v>17.637</v>
      </c>
      <c r="E27" s="253"/>
      <c r="F27" s="186">
        <f>D27-D21</f>
        <v>0.47200000000000131</v>
      </c>
      <c r="G27" s="78">
        <v>7</v>
      </c>
      <c r="H27" s="171" t="str">
        <f>'saisie des données-&gt;qualif. '!B55</f>
        <v>REP. TCHEQUE</v>
      </c>
      <c r="I27" s="547"/>
      <c r="J27" s="548" t="str">
        <f>'saisie des données-&gt;qualif. '!E57</f>
        <v>KELEMEN Pavel</v>
      </c>
      <c r="K27" s="548">
        <f>'saisie des données-&gt;qualif. '!H58</f>
        <v>12.970000000000002</v>
      </c>
      <c r="L27" s="315">
        <f>K27-K21</f>
        <v>0.3960000000000008</v>
      </c>
      <c r="M27" s="316">
        <v>7</v>
      </c>
      <c r="N27" s="149" t="str">
        <f>'saisie des données-&gt;qualif. '!B31</f>
        <v>CHINE</v>
      </c>
      <c r="O27" s="345">
        <f>'saisie des données-&gt;qualif. '!F34</f>
        <v>30.58</v>
      </c>
      <c r="P27" s="315">
        <f>O27-O21</f>
        <v>0.70499999999999829</v>
      </c>
      <c r="Q27" s="319">
        <v>7</v>
      </c>
      <c r="R27" s="231" t="str">
        <f>'saisie des données-&gt;qualif. '!B19</f>
        <v>Gde BRETAGNE</v>
      </c>
      <c r="S27" s="446" t="str">
        <f>'saisie des données-&gt;qualif. '!E23</f>
        <v>TRUMAN Joseph</v>
      </c>
      <c r="T27" s="322"/>
      <c r="U27" s="323">
        <f>'saisie des données-&gt;qualif. '!H24</f>
        <v>13.540999999999997</v>
      </c>
      <c r="V27" s="324"/>
      <c r="W27" s="325">
        <f>U27-U21</f>
        <v>0.4669999999999952</v>
      </c>
      <c r="X27" s="326">
        <v>7</v>
      </c>
      <c r="Y27" s="274" t="str">
        <f>'saisie des données-&gt;qualif. '!B43</f>
        <v>AUSTRALIE</v>
      </c>
      <c r="Z27" s="378"/>
      <c r="AA27" s="379">
        <f>'saisie des données-&gt;qualif. '!F48</f>
        <v>44.136000000000003</v>
      </c>
      <c r="AB27" s="315">
        <f>AA27-AA21</f>
        <v>0.86899999999999977</v>
      </c>
      <c r="AC27" s="1"/>
      <c r="AD27" s="1"/>
      <c r="AE27" s="1"/>
    </row>
    <row r="28" spans="1:31">
      <c r="A28" s="18">
        <v>8</v>
      </c>
      <c r="B28" s="179" t="str">
        <f>'saisie des données-&gt;qualif. '!B49</f>
        <v>JAPON</v>
      </c>
      <c r="C28" s="180" t="str">
        <f>'saisie des données-&gt;qualif. '!E49</f>
        <v>NAGASAKO Yoshitaku</v>
      </c>
      <c r="D28" s="215">
        <f>'saisie des données-&gt;qualif. '!H50</f>
        <v>17.934999999999999</v>
      </c>
      <c r="E28" s="210"/>
      <c r="F28" s="186">
        <f>D28-D21</f>
        <v>0.76999999999999957</v>
      </c>
      <c r="G28" s="78">
        <v>8</v>
      </c>
      <c r="H28" s="149" t="str">
        <f>'saisie des données-&gt;qualif. '!B31</f>
        <v>CHINE</v>
      </c>
      <c r="I28" s="342"/>
      <c r="J28" s="343" t="str">
        <f>'saisie des données-&gt;qualif. '!E33</f>
        <v>LUO Yongjia</v>
      </c>
      <c r="K28" s="343">
        <f>'saisie des données-&gt;qualif. '!H34</f>
        <v>13.136999999999997</v>
      </c>
      <c r="L28" s="315">
        <f>K28-K21</f>
        <v>0.56299999999999528</v>
      </c>
      <c r="M28" s="316">
        <v>8</v>
      </c>
      <c r="N28" s="171" t="str">
        <f>'saisie des données-&gt;qualif. '!B55</f>
        <v>REP. TCHEQUE</v>
      </c>
      <c r="O28" s="679">
        <f>'saisie des données-&gt;qualif. '!F58</f>
        <v>31.077000000000002</v>
      </c>
      <c r="P28" s="315">
        <f>O28-O21</f>
        <v>1.2020000000000017</v>
      </c>
      <c r="Q28" s="319">
        <v>8</v>
      </c>
      <c r="R28" s="254" t="str">
        <f>'saisie des données-&gt;qualif. '!B37</f>
        <v>HOLLANDE</v>
      </c>
      <c r="S28" s="360" t="str">
        <f>'saisie des données-&gt;qualif. '!E41</f>
        <v>VAN T'HOENDERDAAL</v>
      </c>
      <c r="T28" s="361"/>
      <c r="U28" s="362">
        <f>'saisie des données-&gt;qualif. '!H42</f>
        <v>13.590999999999998</v>
      </c>
      <c r="V28" s="363"/>
      <c r="W28" s="325">
        <f>U28-U21</f>
        <v>0.51699999999999591</v>
      </c>
      <c r="X28" s="326">
        <v>8</v>
      </c>
      <c r="Y28" s="179" t="str">
        <f>'saisie des données-&gt;qualif. '!B49</f>
        <v>JAPON</v>
      </c>
      <c r="Z28" s="391"/>
      <c r="AA28" s="392">
        <f>'saisie des données-&gt;qualif. '!F54</f>
        <v>44.363</v>
      </c>
      <c r="AB28" s="315">
        <f>AA28-AA21</f>
        <v>1.0959999999999965</v>
      </c>
      <c r="AC28" s="1"/>
      <c r="AD28" s="1"/>
      <c r="AE28" s="1"/>
    </row>
    <row r="29" spans="1:31">
      <c r="A29" s="18">
        <v>9</v>
      </c>
      <c r="B29" s="171" t="str">
        <f>'saisie des données-&gt;qualif. '!B55</f>
        <v>REP. TCHEQUE</v>
      </c>
      <c r="C29" s="172" t="str">
        <f>'saisie des données-&gt;qualif. '!E55</f>
        <v>BABEK Thomas</v>
      </c>
      <c r="D29" s="216">
        <f>'saisie des données-&gt;qualif. '!H56</f>
        <v>18.106999999999999</v>
      </c>
      <c r="E29" s="211"/>
      <c r="F29" s="186">
        <f>D29-D21</f>
        <v>0.94200000000000017</v>
      </c>
      <c r="G29" s="78">
        <v>9</v>
      </c>
      <c r="H29" s="179" t="str">
        <f>'saisie des données-&gt;qualif. '!B49</f>
        <v>JAPON</v>
      </c>
      <c r="I29" s="671"/>
      <c r="J29" s="675" t="str">
        <f>'saisie des données-&gt;qualif. '!E51</f>
        <v>NITTA Yudai</v>
      </c>
      <c r="K29" s="675">
        <f>'saisie des données-&gt;qualif. '!H52</f>
        <v>13.16</v>
      </c>
      <c r="L29" s="395">
        <f>K29-K21</f>
        <v>0.58599999999999852</v>
      </c>
      <c r="M29" s="396">
        <v>9</v>
      </c>
      <c r="N29" s="179" t="str">
        <f>'saisie des données-&gt;qualif. '!B49</f>
        <v>JAPON</v>
      </c>
      <c r="O29" s="678">
        <f>'saisie des données-&gt;qualif. '!F52</f>
        <v>31.094999999999999</v>
      </c>
      <c r="P29" s="395">
        <f>O29-O21</f>
        <v>1.2199999999999989</v>
      </c>
      <c r="Q29" s="398">
        <v>9</v>
      </c>
      <c r="R29" s="274" t="str">
        <f>'saisie des données-&gt;qualif. '!B43</f>
        <v>AUSTRALIE</v>
      </c>
      <c r="S29" s="691" t="str">
        <f>'saisie des données-&gt;qualif. '!E47</f>
        <v>SCHMID Jacob</v>
      </c>
      <c r="T29" s="693"/>
      <c r="U29" s="695">
        <f>'saisie des données-&gt;qualif. '!H48</f>
        <v>13.737000000000002</v>
      </c>
      <c r="V29" s="697"/>
      <c r="W29" s="403">
        <f>U29-U21</f>
        <v>0.66300000000000026</v>
      </c>
      <c r="X29" s="404">
        <v>9</v>
      </c>
      <c r="Y29" s="171" t="str">
        <f>'saisie des données-&gt;qualif. '!B55</f>
        <v>REP. TCHEQUE</v>
      </c>
      <c r="Z29" s="405"/>
      <c r="AA29" s="406">
        <f>'saisie des données-&gt;qualif. '!F60</f>
        <v>44.606000000000002</v>
      </c>
      <c r="AB29" s="395">
        <f>AA29-AA21</f>
        <v>1.3389999999999986</v>
      </c>
      <c r="AC29" s="1"/>
      <c r="AD29" s="1"/>
      <c r="AE29" s="1"/>
    </row>
    <row r="30" spans="1:31" ht="13.5" thickBot="1">
      <c r="A30" s="21">
        <v>10</v>
      </c>
      <c r="B30" s="100"/>
      <c r="C30" s="116"/>
      <c r="D30" s="217"/>
      <c r="E30" s="212"/>
      <c r="F30" s="199"/>
      <c r="G30" s="79"/>
      <c r="H30" s="100"/>
      <c r="I30" s="220"/>
      <c r="J30" s="116"/>
      <c r="K30" s="116"/>
      <c r="L30" s="117"/>
      <c r="M30" s="21"/>
      <c r="N30" s="100"/>
      <c r="O30" s="82"/>
      <c r="P30" s="117"/>
      <c r="Q30" s="30"/>
      <c r="R30" s="100"/>
      <c r="S30" s="98"/>
      <c r="T30" s="201"/>
      <c r="U30" s="203"/>
      <c r="V30" s="204"/>
      <c r="W30" s="207"/>
      <c r="X30" s="81"/>
      <c r="Y30" s="100"/>
      <c r="Z30" s="197"/>
      <c r="AA30" s="118"/>
      <c r="AB30" s="117"/>
      <c r="AC30" s="1"/>
      <c r="AD30" s="1"/>
      <c r="AE30" s="1"/>
    </row>
    <row r="31" spans="1:31" ht="12.75" customHeight="1">
      <c r="A31" s="1110"/>
      <c r="B31" s="1110"/>
      <c r="C31" s="1110"/>
      <c r="D31" s="1110"/>
      <c r="E31" s="1110"/>
      <c r="F31" s="1110"/>
      <c r="G31" s="1110"/>
      <c r="H31" s="1110"/>
      <c r="I31" s="1110"/>
      <c r="J31" s="1110"/>
      <c r="K31" s="1110"/>
      <c r="L31" s="1110"/>
      <c r="M31" s="1110"/>
      <c r="N31" s="1110"/>
      <c r="O31" s="1110"/>
      <c r="P31" s="1110"/>
      <c r="Q31" s="1110"/>
      <c r="R31" s="1110"/>
      <c r="S31" s="1110"/>
      <c r="T31" s="1110"/>
      <c r="U31" s="1110"/>
      <c r="V31" s="1110"/>
      <c r="W31" s="1110"/>
      <c r="X31" s="1110"/>
      <c r="Y31" s="1110"/>
      <c r="Z31" s="1110"/>
      <c r="AA31" s="1110"/>
      <c r="AB31" s="1110"/>
    </row>
    <row r="32" spans="1:31" ht="13.5" customHeight="1">
      <c r="A32" s="1131"/>
      <c r="B32" s="1131"/>
      <c r="C32" s="1131"/>
      <c r="D32" s="1131"/>
      <c r="E32" s="1131"/>
      <c r="F32" s="1131"/>
      <c r="G32" s="1131"/>
      <c r="H32" s="1131"/>
      <c r="I32" s="1131"/>
      <c r="J32" s="1131"/>
      <c r="K32" s="1131"/>
      <c r="L32" s="1131"/>
      <c r="M32" s="1131"/>
      <c r="N32" s="1131"/>
      <c r="O32" s="1131"/>
      <c r="P32" s="1131"/>
      <c r="Q32" s="1131"/>
      <c r="R32" s="1131"/>
      <c r="S32" s="1131"/>
      <c r="T32" s="1131"/>
      <c r="U32" s="1131"/>
      <c r="V32" s="1131"/>
      <c r="W32" s="1131"/>
      <c r="X32" s="1131"/>
      <c r="Y32" s="1131"/>
      <c r="Z32" s="1131"/>
      <c r="AA32" s="1131"/>
      <c r="AB32" s="1131"/>
    </row>
    <row r="33" spans="1:28">
      <c r="A33" s="43"/>
      <c r="B33" s="27"/>
      <c r="C33" s="182"/>
      <c r="D33" s="27"/>
      <c r="E33" s="182"/>
      <c r="F33" s="22"/>
      <c r="G33" s="22"/>
      <c r="H33" s="22"/>
      <c r="I33" s="22"/>
      <c r="J33" s="22"/>
      <c r="K33" s="3"/>
      <c r="L33" s="3"/>
      <c r="M33" s="3"/>
      <c r="N33" s="20"/>
      <c r="O33" s="3"/>
      <c r="P33" s="3"/>
      <c r="Q33" s="3"/>
      <c r="R33" s="3"/>
      <c r="S33" s="4"/>
      <c r="T33" s="3"/>
      <c r="U33" s="3"/>
      <c r="V33" s="3"/>
      <c r="W33" s="3"/>
      <c r="X33" s="3"/>
      <c r="Y33" s="3"/>
      <c r="Z33" s="3"/>
      <c r="AA33" s="3"/>
      <c r="AB33" s="3"/>
    </row>
    <row r="34" spans="1:28" ht="15">
      <c r="A34" s="1130" t="s">
        <v>82</v>
      </c>
      <c r="B34" s="1130"/>
      <c r="C34" s="474"/>
      <c r="D34" s="9"/>
      <c r="E34" s="9"/>
      <c r="F34" s="9"/>
      <c r="G34" s="9"/>
      <c r="H34" s="9"/>
      <c r="I34" s="9"/>
      <c r="J34" s="9"/>
      <c r="K34" s="3"/>
      <c r="L34" s="3"/>
      <c r="M34" s="9"/>
      <c r="N34" s="9"/>
      <c r="O34" s="9"/>
      <c r="P34" s="9"/>
      <c r="Q34" s="9"/>
      <c r="R34" s="9"/>
      <c r="S34" s="9"/>
      <c r="T34" s="9"/>
      <c r="U34" s="9"/>
      <c r="V34" s="9"/>
      <c r="W34" s="9"/>
      <c r="X34" s="9"/>
      <c r="Y34" s="9"/>
      <c r="Z34" s="9"/>
      <c r="AA34" s="9"/>
      <c r="AB34" s="9"/>
    </row>
    <row r="35" spans="1:28">
      <c r="B35" s="566" t="s">
        <v>73</v>
      </c>
      <c r="C35" s="1133" t="s">
        <v>132</v>
      </c>
      <c r="D35" s="1133"/>
      <c r="E35" s="1133"/>
      <c r="F35" s="1133"/>
      <c r="G35" s="1133"/>
      <c r="H35" s="1133"/>
      <c r="I35" s="1133"/>
      <c r="J35" s="1133"/>
      <c r="K35" s="1133"/>
      <c r="L35" s="1133"/>
      <c r="M35" s="1133"/>
      <c r="N35" s="1133"/>
      <c r="O35" s="1133"/>
      <c r="P35" s="1133"/>
      <c r="Q35" s="1133"/>
      <c r="R35" s="1133"/>
      <c r="S35" s="1133"/>
      <c r="T35" s="1133"/>
      <c r="U35" s="1133"/>
      <c r="V35" s="1133"/>
      <c r="W35" s="1133"/>
      <c r="X35" s="1133"/>
      <c r="Y35" s="1133"/>
      <c r="Z35" s="1133"/>
      <c r="AA35" s="1133"/>
      <c r="AB35" s="1133"/>
    </row>
    <row r="36" spans="1:28" ht="14.25">
      <c r="A36" s="11"/>
      <c r="B36" s="45"/>
      <c r="C36" s="1133" t="s">
        <v>157</v>
      </c>
      <c r="D36" s="1133"/>
      <c r="E36" s="1133"/>
      <c r="F36" s="1133"/>
      <c r="G36" s="1133"/>
      <c r="H36" s="1133"/>
      <c r="I36" s="1133"/>
      <c r="J36" s="1133"/>
      <c r="K36" s="1133"/>
      <c r="L36" s="1133"/>
      <c r="M36" s="1133"/>
      <c r="N36" s="1133"/>
      <c r="O36" s="1133"/>
      <c r="P36" s="1133"/>
      <c r="Q36" s="1133"/>
      <c r="R36" s="1133"/>
      <c r="S36" s="1133"/>
      <c r="T36" s="1133"/>
      <c r="U36" s="1133"/>
      <c r="V36" s="1133"/>
      <c r="W36" s="1133"/>
      <c r="X36" s="1133"/>
      <c r="Y36" s="1133"/>
      <c r="Z36" s="1133"/>
      <c r="AA36" s="1133"/>
      <c r="AB36" s="1133"/>
    </row>
    <row r="37" spans="1:28" ht="14.25">
      <c r="A37" s="11"/>
      <c r="B37" s="44"/>
      <c r="C37" s="1133" t="s">
        <v>158</v>
      </c>
      <c r="D37" s="1133"/>
      <c r="E37" s="1133"/>
      <c r="F37" s="1133"/>
      <c r="G37" s="1133"/>
      <c r="H37" s="1133"/>
      <c r="I37" s="1133"/>
      <c r="J37" s="1133"/>
      <c r="K37" s="1133"/>
      <c r="L37" s="1133"/>
      <c r="M37" s="1133"/>
      <c r="N37" s="1133"/>
      <c r="O37" s="1133"/>
      <c r="P37" s="1133"/>
      <c r="Q37" s="1133"/>
      <c r="R37" s="1133"/>
      <c r="S37" s="1133"/>
      <c r="T37" s="1133"/>
      <c r="U37" s="1133"/>
      <c r="V37" s="1133"/>
      <c r="W37" s="1133"/>
      <c r="X37" s="1133"/>
      <c r="Y37" s="1133"/>
      <c r="Z37" s="1133"/>
      <c r="AA37" s="1133"/>
      <c r="AB37" s="1133"/>
    </row>
    <row r="38" spans="1:28">
      <c r="B38" s="9"/>
      <c r="C38" s="1133" t="s">
        <v>133</v>
      </c>
      <c r="D38" s="1133"/>
      <c r="E38" s="1133"/>
      <c r="F38" s="1133"/>
      <c r="G38" s="1133"/>
      <c r="H38" s="1133"/>
      <c r="I38" s="1133"/>
      <c r="J38" s="1133"/>
      <c r="K38" s="1133"/>
      <c r="L38" s="1133"/>
      <c r="M38" s="1133"/>
      <c r="N38" s="1133"/>
      <c r="O38" s="1133"/>
      <c r="P38" s="1133"/>
      <c r="Q38" s="1133"/>
      <c r="R38" s="1133"/>
      <c r="S38" s="1133"/>
      <c r="T38" s="1133"/>
      <c r="U38" s="1133"/>
      <c r="V38" s="1133"/>
      <c r="W38" s="1133"/>
      <c r="X38" s="1133"/>
      <c r="Y38" s="1133"/>
      <c r="Z38" s="1133"/>
      <c r="AA38" s="1133"/>
      <c r="AB38" s="1133"/>
    </row>
    <row r="39" spans="1:28">
      <c r="B39" s="9"/>
      <c r="C39" s="474" t="s">
        <v>134</v>
      </c>
      <c r="D39" s="23"/>
      <c r="E39" s="9"/>
      <c r="F39" s="9"/>
      <c r="G39" s="9"/>
      <c r="H39" s="9"/>
      <c r="I39" s="9"/>
      <c r="J39" s="9"/>
      <c r="K39" s="3"/>
      <c r="L39" s="3"/>
      <c r="M39" s="9"/>
      <c r="N39" s="9"/>
      <c r="O39" s="9"/>
      <c r="P39" s="9"/>
      <c r="Q39" s="9"/>
      <c r="R39" s="9"/>
      <c r="S39" s="9"/>
      <c r="T39" s="9"/>
      <c r="U39" s="9"/>
      <c r="V39" s="9"/>
      <c r="W39" s="9"/>
      <c r="X39" s="9"/>
      <c r="Y39" s="9"/>
      <c r="Z39" s="9"/>
      <c r="AA39" s="9"/>
      <c r="AB39" s="9"/>
    </row>
    <row r="40" spans="1:28">
      <c r="A40" s="9"/>
      <c r="B40" s="11"/>
      <c r="C40" s="474"/>
      <c r="D40" s="9"/>
      <c r="E40" s="9"/>
      <c r="F40" s="9"/>
      <c r="G40" s="9"/>
      <c r="H40" s="9"/>
      <c r="I40" s="9"/>
      <c r="J40" s="9"/>
      <c r="K40" s="3"/>
      <c r="L40" s="3"/>
      <c r="M40" s="9"/>
      <c r="N40" s="9"/>
      <c r="O40" s="9"/>
      <c r="P40" s="9"/>
      <c r="Q40" s="9"/>
      <c r="R40" s="9"/>
      <c r="S40" s="9"/>
      <c r="T40" s="9"/>
      <c r="U40" s="9"/>
      <c r="V40" s="9"/>
      <c r="W40" s="9"/>
      <c r="X40" s="9"/>
      <c r="Y40" s="9"/>
      <c r="Z40" s="9"/>
      <c r="AA40" s="9"/>
      <c r="AB40" s="9"/>
    </row>
    <row r="41" spans="1:28">
      <c r="A41" s="9"/>
      <c r="B41" s="25"/>
      <c r="C41" s="474"/>
      <c r="D41" s="25"/>
      <c r="E41" s="25"/>
      <c r="F41" s="25"/>
      <c r="G41" s="25"/>
      <c r="H41" s="25"/>
      <c r="I41" s="25"/>
      <c r="J41" s="25"/>
      <c r="K41" s="3"/>
      <c r="L41" s="3"/>
      <c r="M41" s="25"/>
      <c r="N41" s="25"/>
      <c r="O41" s="25"/>
      <c r="P41" s="25"/>
      <c r="Q41" s="25"/>
      <c r="R41" s="25"/>
      <c r="S41" s="25"/>
      <c r="T41" s="25"/>
      <c r="U41" s="25"/>
      <c r="V41" s="25"/>
      <c r="W41" s="25"/>
      <c r="X41" s="25"/>
      <c r="Y41" s="25"/>
      <c r="Z41" s="25"/>
      <c r="AA41" s="25"/>
      <c r="AB41" s="25"/>
    </row>
    <row r="42" spans="1:28">
      <c r="A42" s="25"/>
      <c r="B42" s="25"/>
      <c r="C42" s="25"/>
      <c r="D42" s="25"/>
      <c r="E42" s="25"/>
      <c r="F42" s="25"/>
      <c r="G42" s="25"/>
      <c r="H42" s="25"/>
      <c r="I42" s="25"/>
      <c r="J42" s="25"/>
      <c r="K42" s="3"/>
      <c r="L42" s="3"/>
      <c r="M42" s="25"/>
      <c r="N42" s="25"/>
      <c r="O42" s="25"/>
      <c r="P42" s="25"/>
      <c r="Q42" s="25"/>
      <c r="R42" s="25"/>
      <c r="S42" s="25"/>
      <c r="T42" s="25"/>
      <c r="U42" s="25"/>
      <c r="V42" s="25"/>
      <c r="W42" s="25"/>
      <c r="X42" s="25"/>
      <c r="Y42" s="25"/>
      <c r="Z42" s="25"/>
      <c r="AA42" s="25"/>
      <c r="AB42" s="25"/>
    </row>
    <row r="43" spans="1:28">
      <c r="A43" s="25"/>
      <c r="B43" s="25"/>
      <c r="C43" s="25"/>
      <c r="D43" s="25"/>
      <c r="E43" s="25"/>
      <c r="F43" s="25"/>
      <c r="G43" s="25"/>
      <c r="H43" s="25"/>
      <c r="I43" s="25"/>
      <c r="J43" s="25"/>
      <c r="K43" s="9"/>
      <c r="L43" s="9"/>
      <c r="M43" s="25"/>
      <c r="N43" s="25"/>
      <c r="O43" s="25"/>
      <c r="P43" s="25"/>
      <c r="Q43" s="25"/>
      <c r="R43" s="25"/>
      <c r="S43" s="25"/>
      <c r="T43" s="25"/>
      <c r="U43" s="25"/>
      <c r="V43" s="25"/>
      <c r="W43" s="25"/>
      <c r="X43" s="25"/>
      <c r="Y43" s="25"/>
      <c r="Z43" s="25"/>
      <c r="AA43" s="25"/>
      <c r="AB43" s="25"/>
    </row>
    <row r="44" spans="1:28">
      <c r="A44" s="25"/>
      <c r="B44" s="26"/>
      <c r="C44" s="26"/>
      <c r="D44" s="26"/>
      <c r="E44" s="26"/>
      <c r="F44" s="26"/>
      <c r="G44" s="26"/>
      <c r="H44" s="26"/>
      <c r="I44" s="26"/>
      <c r="J44" s="26"/>
      <c r="K44" s="9"/>
      <c r="L44" s="9"/>
      <c r="M44" s="3"/>
      <c r="N44" s="3"/>
      <c r="O44" s="3"/>
      <c r="P44" s="3"/>
      <c r="Q44" s="3"/>
      <c r="R44" s="3"/>
      <c r="S44" s="3"/>
      <c r="T44" s="3"/>
      <c r="U44" s="3"/>
      <c r="V44" s="3"/>
      <c r="W44" s="3"/>
      <c r="X44" s="3"/>
      <c r="Y44" s="3"/>
      <c r="Z44" s="3"/>
      <c r="AA44" s="3"/>
      <c r="AB44" s="3"/>
    </row>
    <row r="45" spans="1:28">
      <c r="A45" s="26"/>
      <c r="B45" s="3"/>
      <c r="C45" s="3"/>
      <c r="D45" s="3"/>
      <c r="E45" s="3"/>
      <c r="F45" s="3"/>
      <c r="G45" s="3"/>
      <c r="H45" s="3"/>
      <c r="I45" s="3"/>
      <c r="J45" s="3"/>
      <c r="K45" s="9"/>
      <c r="L45" s="9"/>
      <c r="M45" s="3"/>
      <c r="N45" s="3"/>
      <c r="O45" s="3"/>
      <c r="P45" s="3"/>
      <c r="Q45" s="3"/>
      <c r="R45" s="3"/>
      <c r="S45" s="3"/>
      <c r="T45" s="3"/>
      <c r="U45" s="3"/>
      <c r="V45" s="3"/>
      <c r="W45" s="3"/>
      <c r="X45" s="3"/>
      <c r="Y45" s="3"/>
      <c r="Z45" s="3"/>
      <c r="AA45" s="3"/>
      <c r="AB45" s="3"/>
    </row>
    <row r="46" spans="1:28">
      <c r="A46" s="3"/>
      <c r="B46" s="3"/>
      <c r="C46" s="3"/>
      <c r="D46" s="3"/>
      <c r="E46" s="3"/>
      <c r="F46" s="3"/>
      <c r="G46" s="3"/>
      <c r="H46" s="3"/>
      <c r="I46" s="3"/>
      <c r="J46" s="3"/>
      <c r="K46" s="23"/>
      <c r="L46" s="23"/>
      <c r="M46" s="3"/>
      <c r="N46" s="3"/>
      <c r="O46" s="3"/>
      <c r="P46" s="3"/>
      <c r="Q46" s="3"/>
      <c r="R46" s="3"/>
      <c r="S46" s="3"/>
      <c r="T46" s="3"/>
      <c r="U46" s="3"/>
      <c r="V46" s="3"/>
      <c r="W46" s="3"/>
      <c r="X46" s="3"/>
      <c r="Y46" s="3"/>
      <c r="Z46" s="3"/>
      <c r="AA46" s="3"/>
      <c r="AB46" s="3"/>
    </row>
    <row r="47" spans="1:28">
      <c r="A47" s="3"/>
      <c r="B47" s="3"/>
      <c r="C47" s="3"/>
      <c r="D47" s="3"/>
      <c r="E47" s="3"/>
      <c r="F47" s="3"/>
      <c r="G47" s="3"/>
      <c r="H47" s="3"/>
      <c r="I47" s="3"/>
      <c r="J47" s="3"/>
      <c r="K47" s="23"/>
      <c r="L47" s="23"/>
      <c r="M47" s="3"/>
      <c r="N47" s="3"/>
      <c r="O47" s="3"/>
      <c r="P47" s="3"/>
      <c r="Q47" s="3"/>
      <c r="R47" s="3"/>
      <c r="S47" s="3"/>
      <c r="T47" s="3"/>
      <c r="U47" s="3"/>
      <c r="V47" s="3"/>
      <c r="W47" s="3"/>
      <c r="X47" s="3"/>
      <c r="Y47" s="3"/>
      <c r="Z47" s="3"/>
      <c r="AA47" s="3"/>
      <c r="AB47" s="3"/>
    </row>
    <row r="48" spans="1:28">
      <c r="A48" s="3"/>
      <c r="B48" s="3"/>
      <c r="C48" s="3"/>
      <c r="D48" s="3"/>
      <c r="E48" s="3"/>
      <c r="F48" s="3"/>
      <c r="G48" s="3"/>
      <c r="H48" s="3"/>
      <c r="I48" s="3"/>
      <c r="J48" s="3"/>
      <c r="K48" s="9"/>
      <c r="L48" s="9"/>
      <c r="M48" s="3"/>
      <c r="N48" s="3"/>
      <c r="O48" s="3"/>
      <c r="P48" s="3"/>
      <c r="Q48" s="3"/>
      <c r="R48" s="3"/>
      <c r="S48" s="3"/>
      <c r="T48" s="3"/>
      <c r="U48" s="3"/>
      <c r="V48" s="3"/>
      <c r="W48" s="3"/>
      <c r="X48" s="3"/>
      <c r="Y48" s="3"/>
      <c r="Z48" s="3"/>
      <c r="AA48" s="3"/>
      <c r="AB48" s="3"/>
    </row>
    <row r="49" spans="1:28">
      <c r="A49" s="3"/>
      <c r="B49" s="3"/>
      <c r="C49" s="3"/>
      <c r="D49" s="3"/>
      <c r="E49" s="3"/>
      <c r="F49" s="3"/>
      <c r="G49" s="3"/>
      <c r="H49" s="3"/>
      <c r="I49" s="3"/>
      <c r="J49" s="3"/>
      <c r="K49" s="9"/>
      <c r="L49" s="9"/>
      <c r="M49" s="3"/>
      <c r="N49" s="3"/>
      <c r="O49" s="3"/>
      <c r="P49" s="3"/>
      <c r="Q49" s="3"/>
      <c r="R49" s="3"/>
      <c r="S49" s="3"/>
      <c r="T49" s="3"/>
      <c r="U49" s="3"/>
      <c r="V49" s="3"/>
      <c r="W49" s="3"/>
      <c r="X49" s="3"/>
      <c r="Y49" s="3"/>
      <c r="Z49" s="3"/>
      <c r="AA49" s="3"/>
      <c r="AB49" s="3"/>
    </row>
    <row r="50" spans="1:28">
      <c r="K50" s="25"/>
      <c r="L50" s="25"/>
    </row>
    <row r="51" spans="1:28">
      <c r="K51" s="25"/>
      <c r="L51" s="25"/>
    </row>
    <row r="52" spans="1:28">
      <c r="K52" s="25"/>
      <c r="L52" s="25"/>
    </row>
    <row r="53" spans="1:28">
      <c r="K53" s="3"/>
      <c r="L53" s="3"/>
    </row>
    <row r="54" spans="1:28">
      <c r="K54" s="3"/>
      <c r="L54" s="3"/>
    </row>
    <row r="55" spans="1:28">
      <c r="K55" s="3"/>
      <c r="L55" s="3"/>
    </row>
    <row r="56" spans="1:28">
      <c r="K56" s="3"/>
      <c r="L56" s="3"/>
    </row>
    <row r="57" spans="1:28">
      <c r="K57" s="3"/>
      <c r="L57" s="3"/>
    </row>
    <row r="58" spans="1:28">
      <c r="K58" s="3"/>
      <c r="L58" s="3"/>
    </row>
  </sheetData>
  <sortState ref="Y21:AA29">
    <sortCondition ref="AA21:AA29"/>
  </sortState>
  <mergeCells count="35">
    <mergeCell ref="AD4:AE4"/>
    <mergeCell ref="C35:AB35"/>
    <mergeCell ref="C36:AB36"/>
    <mergeCell ref="C37:AB37"/>
    <mergeCell ref="C38:AB38"/>
    <mergeCell ref="V7:W7"/>
    <mergeCell ref="A18:AB18"/>
    <mergeCell ref="A4:AB4"/>
    <mergeCell ref="A5:H5"/>
    <mergeCell ref="I5:P5"/>
    <mergeCell ref="Q5:Y5"/>
    <mergeCell ref="A6:D6"/>
    <mergeCell ref="E6:H6"/>
    <mergeCell ref="I6:L6"/>
    <mergeCell ref="M6:P6"/>
    <mergeCell ref="Q6:T6"/>
    <mergeCell ref="A34:B34"/>
    <mergeCell ref="AD19:AE19"/>
    <mergeCell ref="D20:E20"/>
    <mergeCell ref="H20:I20"/>
    <mergeCell ref="S20:T20"/>
    <mergeCell ref="Y20:Z20"/>
    <mergeCell ref="A31:AB32"/>
    <mergeCell ref="A19:F19"/>
    <mergeCell ref="G19:L19"/>
    <mergeCell ref="M19:P19"/>
    <mergeCell ref="Q19:W19"/>
    <mergeCell ref="X19:AB19"/>
    <mergeCell ref="U6:Y6"/>
    <mergeCell ref="A3:E3"/>
    <mergeCell ref="J1:O1"/>
    <mergeCell ref="Q1:R1"/>
    <mergeCell ref="A2:E2"/>
    <mergeCell ref="F2:S2"/>
    <mergeCell ref="D1:I1"/>
  </mergeCells>
  <printOptions horizontalCentered="1" verticalCentered="1"/>
  <pageMargins left="0" right="0" top="0" bottom="0"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Feuil7"/>
  <dimension ref="A1:AO70"/>
  <sheetViews>
    <sheetView topLeftCell="A7" zoomScale="84" zoomScaleNormal="84" workbookViewId="0">
      <selection activeCell="F33" sqref="F33"/>
    </sheetView>
  </sheetViews>
  <sheetFormatPr baseColWidth="10" defaultRowHeight="12.75"/>
  <cols>
    <col min="1" max="1" width="2.42578125" customWidth="1"/>
    <col min="2" max="2" width="12.42578125" customWidth="1"/>
    <col min="3" max="4" width="6.42578125" customWidth="1"/>
    <col min="5" max="5" width="2.42578125" customWidth="1"/>
    <col min="6" max="6" width="11.5703125" customWidth="1"/>
    <col min="7" max="8" width="6.42578125" customWidth="1"/>
    <col min="9" max="9" width="6" customWidth="1"/>
    <col min="10" max="10" width="13.140625" customWidth="1"/>
    <col min="11" max="11" width="6.5703125" customWidth="1"/>
    <col min="12" max="12" width="6.140625" customWidth="1"/>
    <col min="13" max="13" width="2.42578125" customWidth="1"/>
    <col min="14" max="14" width="13.140625" customWidth="1"/>
    <col min="15" max="15" width="6.42578125" customWidth="1"/>
    <col min="16" max="16" width="6.28515625" customWidth="1"/>
    <col min="17" max="17" width="2.5703125" customWidth="1"/>
    <col min="18" max="18" width="13.140625" customWidth="1"/>
    <col min="19" max="19" width="10.28515625" style="5" customWidth="1"/>
    <col min="20" max="20" width="6.42578125" style="5" customWidth="1"/>
    <col min="21" max="21" width="7" customWidth="1"/>
    <col min="22" max="22" width="1.7109375" customWidth="1"/>
    <col min="23" max="23" width="12" customWidth="1"/>
    <col min="24" max="24" width="5.5703125" customWidth="1"/>
    <col min="25" max="25" width="6.42578125" customWidth="1"/>
    <col min="26" max="26" width="6.7109375" customWidth="1"/>
    <col min="27" max="27" width="6.42578125" customWidth="1"/>
    <col min="28" max="28" width="6.140625" customWidth="1"/>
    <col min="29" max="29" width="0.5703125" customWidth="1"/>
    <col min="40" max="40" width="14.5703125" bestFit="1" customWidth="1"/>
    <col min="41" max="41" width="18.140625" bestFit="1" customWidth="1"/>
  </cols>
  <sheetData>
    <row r="1" spans="1:31" ht="27.75" customHeight="1">
      <c r="A1" s="235"/>
      <c r="B1" s="235"/>
      <c r="C1" s="235"/>
      <c r="D1" s="1089" t="str">
        <f>'saisie des données 1er Tour'!A2</f>
        <v>Championnats du monde</v>
      </c>
      <c r="E1" s="1089"/>
      <c r="F1" s="1089"/>
      <c r="G1" s="1089"/>
      <c r="H1" s="1089"/>
      <c r="I1" s="1089"/>
      <c r="J1" s="1089" t="str">
        <f>'saisie des données 1er Tour'!E2</f>
        <v>HONG KONG</v>
      </c>
      <c r="K1" s="1089"/>
      <c r="L1" s="1089"/>
      <c r="M1" s="1089"/>
      <c r="N1" s="1089"/>
      <c r="O1" s="1089"/>
      <c r="P1" s="449">
        <f>'saisie des données 1er Tour'!G2</f>
        <v>12</v>
      </c>
      <c r="Q1" s="1090" t="str">
        <f>'saisie des données 1er Tour'!H2</f>
        <v>Avril</v>
      </c>
      <c r="R1" s="1090"/>
      <c r="S1" s="450">
        <f>'saisie des données 1er Tour'!I2</f>
        <v>2017</v>
      </c>
      <c r="T1" s="447"/>
      <c r="U1" s="236"/>
      <c r="V1" s="236"/>
      <c r="W1" s="236"/>
      <c r="Y1" s="235"/>
      <c r="Z1" s="235"/>
      <c r="AA1" s="235"/>
      <c r="AB1" s="235"/>
    </row>
    <row r="2" spans="1:31" ht="23.25" customHeight="1">
      <c r="A2" s="1150" t="s">
        <v>92</v>
      </c>
      <c r="B2" s="1150"/>
      <c r="C2" s="1150"/>
      <c r="D2" s="1150"/>
      <c r="E2" s="1150"/>
      <c r="F2" s="1091" t="s">
        <v>41</v>
      </c>
      <c r="G2" s="1091"/>
      <c r="H2" s="1091"/>
      <c r="I2" s="1091"/>
      <c r="J2" s="1091"/>
      <c r="K2" s="1091"/>
      <c r="L2" s="1091"/>
      <c r="M2" s="1091"/>
      <c r="N2" s="1091"/>
      <c r="O2" s="1091"/>
      <c r="P2" s="1091"/>
      <c r="Q2" s="1091"/>
      <c r="R2" s="1091"/>
      <c r="S2" s="1091"/>
      <c r="T2" s="491"/>
      <c r="U2" s="491"/>
      <c r="V2" s="491"/>
      <c r="W2" s="491"/>
      <c r="X2" s="491"/>
      <c r="Y2" s="491"/>
      <c r="Z2" s="491"/>
      <c r="AA2" s="491"/>
      <c r="AB2" s="491"/>
    </row>
    <row r="3" spans="1:31" ht="15" customHeight="1" thickBot="1">
      <c r="A3" s="1151"/>
      <c r="B3" s="1151"/>
      <c r="C3" s="1151"/>
      <c r="D3" s="1151"/>
      <c r="E3" s="1151"/>
      <c r="F3" s="1092" t="s">
        <v>72</v>
      </c>
      <c r="G3" s="1092"/>
      <c r="H3" s="1092"/>
      <c r="I3" s="1092"/>
      <c r="J3" s="1092"/>
      <c r="K3" s="1092"/>
      <c r="L3" s="1092"/>
      <c r="M3" s="1092"/>
      <c r="N3" s="1092"/>
      <c r="O3" s="1092"/>
      <c r="P3" s="1092"/>
      <c r="Q3" s="1092"/>
      <c r="R3" s="1092"/>
      <c r="S3" s="1092"/>
      <c r="T3" s="492"/>
      <c r="U3" s="99"/>
      <c r="V3" s="99"/>
      <c r="W3" s="99"/>
      <c r="X3" s="99"/>
      <c r="Y3" s="99"/>
      <c r="Z3" s="99"/>
      <c r="AA3" s="99"/>
      <c r="AB3" s="99"/>
    </row>
    <row r="4" spans="1:31" ht="21" customHeight="1" thickBot="1">
      <c r="A4" s="1086" t="s">
        <v>69</v>
      </c>
      <c r="B4" s="1087"/>
      <c r="C4" s="1087"/>
      <c r="D4" s="1087"/>
      <c r="E4" s="1087"/>
      <c r="F4" s="1087"/>
      <c r="G4" s="1087"/>
      <c r="H4" s="1087"/>
      <c r="I4" s="1087"/>
      <c r="J4" s="1087"/>
      <c r="K4" s="1087"/>
      <c r="L4" s="1087"/>
      <c r="M4" s="1087"/>
      <c r="N4" s="1087"/>
      <c r="O4" s="1087"/>
      <c r="P4" s="1087"/>
      <c r="Q4" s="1087"/>
      <c r="R4" s="1087"/>
      <c r="S4" s="1087"/>
      <c r="T4" s="1087"/>
      <c r="U4" s="1087"/>
      <c r="V4" s="1087"/>
      <c r="W4" s="1087"/>
      <c r="X4" s="1087"/>
      <c r="Y4" s="1087"/>
      <c r="Z4" s="1087"/>
      <c r="AA4" s="1087"/>
      <c r="AB4" s="1088"/>
      <c r="AD4" s="19"/>
    </row>
    <row r="5" spans="1:31" ht="15" customHeight="1" thickBot="1">
      <c r="A5" s="1139" t="s">
        <v>5</v>
      </c>
      <c r="B5" s="1140"/>
      <c r="C5" s="1140"/>
      <c r="D5" s="1140"/>
      <c r="E5" s="1140"/>
      <c r="F5" s="1140"/>
      <c r="G5" s="1140"/>
      <c r="H5" s="1141"/>
      <c r="I5" s="1139" t="s">
        <v>12</v>
      </c>
      <c r="J5" s="1140"/>
      <c r="K5" s="1140"/>
      <c r="L5" s="1140"/>
      <c r="M5" s="1140"/>
      <c r="N5" s="1140"/>
      <c r="O5" s="1140"/>
      <c r="P5" s="1140"/>
      <c r="Q5" s="1139" t="s">
        <v>13</v>
      </c>
      <c r="R5" s="1140"/>
      <c r="S5" s="1140"/>
      <c r="T5" s="1140"/>
      <c r="U5" s="1140"/>
      <c r="V5" s="1140"/>
      <c r="W5" s="1140"/>
      <c r="X5" s="1140"/>
      <c r="Y5" s="1141"/>
      <c r="Z5" s="218"/>
      <c r="AA5" s="218"/>
      <c r="AB5" s="218"/>
    </row>
    <row r="6" spans="1:31" ht="12.75" customHeight="1">
      <c r="A6" s="1100" t="s">
        <v>35</v>
      </c>
      <c r="B6" s="1101"/>
      <c r="C6" s="1101"/>
      <c r="D6" s="1101"/>
      <c r="E6" s="1102" t="s">
        <v>36</v>
      </c>
      <c r="F6" s="1103"/>
      <c r="G6" s="1103"/>
      <c r="H6" s="1104"/>
      <c r="I6" s="1105" t="s">
        <v>35</v>
      </c>
      <c r="J6" s="1103"/>
      <c r="K6" s="1103"/>
      <c r="L6" s="1103"/>
      <c r="M6" s="1102" t="s">
        <v>36</v>
      </c>
      <c r="N6" s="1103"/>
      <c r="O6" s="1103"/>
      <c r="P6" s="1103"/>
      <c r="Q6" s="1106" t="s">
        <v>35</v>
      </c>
      <c r="R6" s="1107"/>
      <c r="S6" s="1107"/>
      <c r="T6" s="1107"/>
      <c r="U6" s="1108" t="s">
        <v>36</v>
      </c>
      <c r="V6" s="1101"/>
      <c r="W6" s="1101"/>
      <c r="X6" s="1101"/>
      <c r="Y6" s="1109"/>
      <c r="Z6" s="219"/>
      <c r="AA6" s="219"/>
      <c r="AB6" s="219"/>
    </row>
    <row r="7" spans="1:31" ht="13.5" thickBot="1">
      <c r="A7" s="83" t="s">
        <v>9</v>
      </c>
      <c r="B7" s="72" t="s">
        <v>11</v>
      </c>
      <c r="C7" s="72" t="s">
        <v>6</v>
      </c>
      <c r="D7" s="73" t="s">
        <v>31</v>
      </c>
      <c r="E7" s="84" t="s">
        <v>9</v>
      </c>
      <c r="F7" s="72" t="s">
        <v>11</v>
      </c>
      <c r="G7" s="72" t="s">
        <v>6</v>
      </c>
      <c r="H7" s="74" t="s">
        <v>31</v>
      </c>
      <c r="I7" s="83" t="s">
        <v>9</v>
      </c>
      <c r="J7" s="72" t="s">
        <v>11</v>
      </c>
      <c r="K7" s="72" t="s">
        <v>6</v>
      </c>
      <c r="L7" s="73" t="s">
        <v>31</v>
      </c>
      <c r="M7" s="84" t="s">
        <v>9</v>
      </c>
      <c r="N7" s="72" t="s">
        <v>11</v>
      </c>
      <c r="O7" s="72" t="s">
        <v>6</v>
      </c>
      <c r="P7" s="73" t="s">
        <v>31</v>
      </c>
      <c r="Q7" s="83" t="s">
        <v>9</v>
      </c>
      <c r="R7" s="72" t="s">
        <v>11</v>
      </c>
      <c r="S7" s="72" t="s">
        <v>6</v>
      </c>
      <c r="T7" s="73" t="s">
        <v>31</v>
      </c>
      <c r="U7" s="84" t="s">
        <v>9</v>
      </c>
      <c r="V7" s="1112" t="s">
        <v>11</v>
      </c>
      <c r="W7" s="1112"/>
      <c r="X7" s="72" t="s">
        <v>6</v>
      </c>
      <c r="Y7" s="74" t="s">
        <v>31</v>
      </c>
      <c r="Z7" s="32"/>
      <c r="AA7" s="71"/>
      <c r="AB7" s="71"/>
    </row>
    <row r="8" spans="1:31">
      <c r="A8" s="101">
        <v>1</v>
      </c>
      <c r="B8" s="133" t="str">
        <f>'saisie des données 1er Tour'!E7</f>
        <v>WEBSTER Sam</v>
      </c>
      <c r="C8" s="134">
        <f>'saisie des données 1er Tour'!F7</f>
        <v>10.507999999999999</v>
      </c>
      <c r="D8" s="89"/>
      <c r="E8" s="102">
        <v>1</v>
      </c>
      <c r="F8" s="133" t="str">
        <f>'saisie des données 1er Tour'!E7</f>
        <v>WEBSTER Sam</v>
      </c>
      <c r="G8" s="135">
        <f>'saisie des données 1er Tour'!G8</f>
        <v>6.6460000000000008</v>
      </c>
      <c r="H8" s="90"/>
      <c r="I8" s="103">
        <v>1</v>
      </c>
      <c r="J8" s="133" t="str">
        <f>'saisie des données 1er Tour'!E9</f>
        <v>MITCHELL Ethan</v>
      </c>
      <c r="K8" s="136">
        <f>'saisie des données 1er Tour'!G9</f>
        <v>6.4329999999999998</v>
      </c>
      <c r="L8" s="91"/>
      <c r="M8" s="128">
        <v>1</v>
      </c>
      <c r="N8" s="137" t="str">
        <f>'saisie des données 1er Tour'!E9</f>
        <v>MITCHELL Ethan</v>
      </c>
      <c r="O8" s="138">
        <f>'saisie des données 1er Tour'!G10</f>
        <v>6.43</v>
      </c>
      <c r="P8" s="96"/>
      <c r="Q8" s="104">
        <v>1</v>
      </c>
      <c r="R8" s="137" t="str">
        <f>'saisie des données 1er Tour'!E11</f>
        <v>DAWKINS Edward</v>
      </c>
      <c r="S8" s="139">
        <f>'saisie des données 1er Tour'!G11</f>
        <v>6.4520000000000017</v>
      </c>
      <c r="T8" s="92"/>
      <c r="U8" s="105">
        <v>1</v>
      </c>
      <c r="V8" s="187" t="str">
        <f>'saisie des données 1er Tour'!E11</f>
        <v>DAWKINS Edward</v>
      </c>
      <c r="W8" s="196"/>
      <c r="X8" s="139">
        <f>'saisie des données 1er Tour'!G12</f>
        <v>6.7139999999999986</v>
      </c>
      <c r="Y8" s="90"/>
      <c r="Z8" s="31"/>
      <c r="AA8" s="80"/>
      <c r="AB8" s="7"/>
      <c r="AC8" s="1"/>
      <c r="AD8" s="1">
        <f>C8+G8+K8+O8+S8+X8</f>
        <v>43.183</v>
      </c>
      <c r="AE8">
        <f>'saisie des données 1er Tour'!F12</f>
        <v>43.183</v>
      </c>
    </row>
    <row r="9" spans="1:31">
      <c r="A9" s="17">
        <v>2</v>
      </c>
      <c r="B9" s="241" t="str">
        <f>'saisie des données 1er Tour'!E13</f>
        <v>EDELIN Benjamin</v>
      </c>
      <c r="C9" s="242">
        <f>'saisie des données 1er Tour'!F13</f>
        <v>10.935</v>
      </c>
      <c r="D9" s="106">
        <f>C9-C8</f>
        <v>0.42700000000000138</v>
      </c>
      <c r="E9" s="85">
        <v>2</v>
      </c>
      <c r="F9" s="241" t="str">
        <f>'saisie des données 1er Tour'!E13</f>
        <v>EDELIN Benjamin</v>
      </c>
      <c r="G9" s="243">
        <f>'saisie des données 1er Tour'!G14</f>
        <v>6.8819999999999997</v>
      </c>
      <c r="H9" s="107">
        <f>G9-G8</f>
        <v>0.23599999999999888</v>
      </c>
      <c r="I9" s="78">
        <f>I8+1</f>
        <v>2</v>
      </c>
      <c r="J9" s="241" t="str">
        <f>'saisie des données 1er Tour'!E15</f>
        <v>VIGIER Sébastien</v>
      </c>
      <c r="K9" s="244">
        <f>'saisie des données 1er Tour'!G15</f>
        <v>6.3069999999999986</v>
      </c>
      <c r="L9" s="106">
        <f>K9-K8</f>
        <v>-0.12600000000000122</v>
      </c>
      <c r="M9" s="129">
        <f>M8+1</f>
        <v>2</v>
      </c>
      <c r="N9" s="245" t="str">
        <f>'saisie des données 1er Tour'!E15</f>
        <v>VIGIER Sébastien</v>
      </c>
      <c r="O9" s="246">
        <f>'saisie des données 1er Tour'!G16</f>
        <v>6.3490000000000002</v>
      </c>
      <c r="P9" s="488">
        <f>O9-O8</f>
        <v>-8.0999999999999517E-2</v>
      </c>
      <c r="Q9" s="18">
        <f>Q8+1</f>
        <v>2</v>
      </c>
      <c r="R9" s="245" t="str">
        <f>'saisie des données 1er Tour'!E17</f>
        <v>PERVIS François</v>
      </c>
      <c r="S9" s="247">
        <f>'saisie des données 1er Tour'!G17</f>
        <v>6.4770000000000039</v>
      </c>
      <c r="T9" s="106">
        <f>S9-S8</f>
        <v>2.5000000000002132E-2</v>
      </c>
      <c r="U9" s="87">
        <f>U8+1</f>
        <v>2</v>
      </c>
      <c r="V9" s="248" t="str">
        <f>'saisie des données 1er Tour'!E17</f>
        <v>PERVIS François</v>
      </c>
      <c r="W9" s="249"/>
      <c r="X9" s="247">
        <f>'saisie des données 1er Tour'!G18</f>
        <v>6.6950000000000003</v>
      </c>
      <c r="Y9" s="488">
        <f>X9-X8</f>
        <v>-1.8999999999998352E-2</v>
      </c>
      <c r="Z9" s="31"/>
      <c r="AA9" s="20"/>
      <c r="AB9" s="7"/>
      <c r="AC9" s="1"/>
      <c r="AD9" s="1"/>
    </row>
    <row r="10" spans="1:31">
      <c r="A10" s="17">
        <v>3</v>
      </c>
      <c r="B10" s="222" t="str">
        <f>'saisie des données 1er Tour'!E19</f>
        <v>CARLIN Jack</v>
      </c>
      <c r="C10" s="223">
        <f>'saisie des données 1er Tour'!F19</f>
        <v>10.68</v>
      </c>
      <c r="D10" s="106">
        <f>C10-C8</f>
        <v>0.1720000000000006</v>
      </c>
      <c r="E10" s="85">
        <v>3</v>
      </c>
      <c r="F10" s="222" t="str">
        <f>'saisie des données 1er Tour'!E19</f>
        <v>CARLIN Jack</v>
      </c>
      <c r="G10" s="224">
        <f>'saisie des données 1er Tour'!G20</f>
        <v>6.6690000000000005</v>
      </c>
      <c r="H10" s="107">
        <f>G10-G8</f>
        <v>2.2999999999999687E-2</v>
      </c>
      <c r="I10" s="78">
        <f t="shared" ref="I10:I15" si="0">I9+1</f>
        <v>3</v>
      </c>
      <c r="J10" s="222" t="str">
        <f>'saisie des données 1er Tour'!E21</f>
        <v>OWENS Ryan</v>
      </c>
      <c r="K10" s="225">
        <f>'saisie des données 1er Tour'!G21</f>
        <v>6.3260000000000005</v>
      </c>
      <c r="L10" s="106">
        <f>K10-K8</f>
        <v>-0.10699999999999932</v>
      </c>
      <c r="M10" s="129">
        <f t="shared" ref="M10:M15" si="1">M9+1</f>
        <v>3</v>
      </c>
      <c r="N10" s="226" t="str">
        <f>'saisie des données 1er Tour'!E21</f>
        <v>OWENS Ryan</v>
      </c>
      <c r="O10" s="227">
        <f>'saisie des données 1er Tour'!G22</f>
        <v>6.416999999999998</v>
      </c>
      <c r="P10" s="488">
        <f>O10-O8</f>
        <v>-1.3000000000001677E-2</v>
      </c>
      <c r="Q10" s="18">
        <f t="shared" ref="Q10:Q15" si="2">Q9+1</f>
        <v>3</v>
      </c>
      <c r="R10" s="226" t="str">
        <f>'saisie des données 1er Tour'!E23</f>
        <v>TRUMAN Joseph</v>
      </c>
      <c r="S10" s="228">
        <f>'saisie des données 1er Tour'!G23</f>
        <v>6.6140000000000043</v>
      </c>
      <c r="T10" s="106">
        <f>S10-S8</f>
        <v>0.16200000000000259</v>
      </c>
      <c r="U10" s="87">
        <f t="shared" ref="U10:U15" si="3">U9+1</f>
        <v>3</v>
      </c>
      <c r="V10" s="229" t="str">
        <f>'saisie des données 1er Tour'!E23</f>
        <v>TRUMAN Joseph</v>
      </c>
      <c r="W10" s="230"/>
      <c r="X10" s="228">
        <f>'saisie des données 1er Tour'!G24</f>
        <v>6.9599999999999937</v>
      </c>
      <c r="Y10" s="488">
        <f>X10-X8</f>
        <v>0.24599999999999511</v>
      </c>
      <c r="Z10" s="31"/>
      <c r="AA10" s="20"/>
      <c r="AB10" s="7"/>
      <c r="AC10" s="1"/>
      <c r="AD10" s="1"/>
    </row>
    <row r="11" spans="1:31">
      <c r="A11" s="17">
        <v>4</v>
      </c>
      <c r="B11" s="156" t="str">
        <f>'saisie des données 1er Tour'!E25</f>
        <v>BIELECKI Maciej</v>
      </c>
      <c r="C11" s="157">
        <f>'saisie des données 1er Tour'!F25</f>
        <v>10.727</v>
      </c>
      <c r="D11" s="106">
        <f>C11-C8</f>
        <v>0.21900000000000119</v>
      </c>
      <c r="E11" s="85">
        <v>4</v>
      </c>
      <c r="F11" s="156" t="str">
        <f>'saisie des données 1er Tour'!E25</f>
        <v>BIELECKI Maciej</v>
      </c>
      <c r="G11" s="158">
        <f>'saisie des données 1er Tour'!G26</f>
        <v>6.847999999999999</v>
      </c>
      <c r="H11" s="107">
        <f>G11-G8</f>
        <v>0.20199999999999818</v>
      </c>
      <c r="I11" s="78">
        <f t="shared" si="0"/>
        <v>4</v>
      </c>
      <c r="J11" s="156" t="str">
        <f>'saisie des données 1er Tour'!E27</f>
        <v>MAKSEL Krzysztof</v>
      </c>
      <c r="K11" s="159">
        <f>'saisie des données 1er Tour'!G27</f>
        <v>6.3230000000000004</v>
      </c>
      <c r="L11" s="106">
        <f>K11-K8</f>
        <v>-0.10999999999999943</v>
      </c>
      <c r="M11" s="129">
        <f t="shared" si="1"/>
        <v>4</v>
      </c>
      <c r="N11" s="160" t="str">
        <f>'saisie des données 1er Tour'!E27</f>
        <v>MAKSEL Krzysztof</v>
      </c>
      <c r="O11" s="161">
        <f>'saisie des données 1er Tour'!G28</f>
        <v>6.4520000000000017</v>
      </c>
      <c r="P11" s="130">
        <f>O11-O8</f>
        <v>2.2000000000002018E-2</v>
      </c>
      <c r="Q11" s="18">
        <f t="shared" si="2"/>
        <v>4</v>
      </c>
      <c r="R11" s="160" t="str">
        <f>'saisie des données 1er Tour'!E29</f>
        <v>RUDYK Mateusz</v>
      </c>
      <c r="S11" s="162">
        <f>'saisie des données 1er Tour'!G29</f>
        <v>6.6469999999999985</v>
      </c>
      <c r="T11" s="106">
        <f>S11-S8</f>
        <v>0.19499999999999673</v>
      </c>
      <c r="U11" s="87">
        <f t="shared" si="3"/>
        <v>4</v>
      </c>
      <c r="V11" s="188" t="str">
        <f>'saisie des données 1er Tour'!E29</f>
        <v>RUDYK Mateusz</v>
      </c>
      <c r="W11" s="189"/>
      <c r="X11" s="162">
        <f>'saisie des données 1er Tour'!G30</f>
        <v>6.8370000000000033</v>
      </c>
      <c r="Y11" s="488">
        <f>X11-X8</f>
        <v>0.12300000000000466</v>
      </c>
      <c r="Z11" s="31"/>
      <c r="AA11" s="20"/>
      <c r="AB11" s="7"/>
      <c r="AC11" s="1"/>
      <c r="AD11" s="1"/>
    </row>
    <row r="12" spans="1:31">
      <c r="A12" s="17">
        <v>5</v>
      </c>
      <c r="B12" s="142" t="str">
        <f>'saisie des données 1er Tour'!E31</f>
        <v>LI Jianxin</v>
      </c>
      <c r="C12" s="143">
        <f>'saisie des données 1er Tour'!F31</f>
        <v>10.718999999999999</v>
      </c>
      <c r="D12" s="106">
        <f>C12-C8</f>
        <v>0.2110000000000003</v>
      </c>
      <c r="E12" s="85">
        <v>5</v>
      </c>
      <c r="F12" s="142" t="str">
        <f>'saisie des données 1er Tour'!E31</f>
        <v>LI Jianxin</v>
      </c>
      <c r="G12" s="144">
        <f>'saisie des données 1er Tour'!G32</f>
        <v>6.7750000000000004</v>
      </c>
      <c r="H12" s="107">
        <f>G12-G8</f>
        <v>0.12899999999999956</v>
      </c>
      <c r="I12" s="78">
        <f t="shared" si="0"/>
        <v>5</v>
      </c>
      <c r="J12" s="142" t="str">
        <f>'saisie des données 1er Tour'!E33</f>
        <v>LUO Yongjia</v>
      </c>
      <c r="K12" s="145">
        <f>'saisie des données 1er Tour'!G33</f>
        <v>6.9269999999999996</v>
      </c>
      <c r="L12" s="106">
        <f>K12-K8</f>
        <v>0.49399999999999977</v>
      </c>
      <c r="M12" s="129">
        <f t="shared" si="1"/>
        <v>5</v>
      </c>
      <c r="N12" s="146" t="str">
        <f>'saisie des données 1er Tour'!E33</f>
        <v>LUO Yongjia</v>
      </c>
      <c r="O12" s="147">
        <f>'saisie des données 1er Tour'!G34</f>
        <v>6.8919999999999995</v>
      </c>
      <c r="P12" s="130">
        <f>O12-O8</f>
        <v>0.46199999999999974</v>
      </c>
      <c r="Q12" s="18">
        <f t="shared" si="2"/>
        <v>5</v>
      </c>
      <c r="R12" s="146" t="str">
        <f>'saisie des données 1er Tour'!E35</f>
        <v>XU Chao</v>
      </c>
      <c r="S12" s="148">
        <f>'saisie des données 1er Tour'!G35</f>
        <v>6.6550000000000047</v>
      </c>
      <c r="T12" s="106">
        <f>S12-S8</f>
        <v>0.20300000000000296</v>
      </c>
      <c r="U12" s="87">
        <f t="shared" si="3"/>
        <v>5</v>
      </c>
      <c r="V12" s="154" t="str">
        <f>'saisie des données 1er Tour'!E35</f>
        <v>XU Chao</v>
      </c>
      <c r="W12" s="155"/>
      <c r="X12" s="148">
        <f>'saisie des données 1er Tour'!G36</f>
        <v>6.6859999999999999</v>
      </c>
      <c r="Y12" s="488">
        <f>X12-X8</f>
        <v>-2.7999999999998693E-2</v>
      </c>
      <c r="Z12" s="31"/>
      <c r="AA12" s="20"/>
      <c r="AB12" s="7"/>
      <c r="AC12" s="1"/>
      <c r="AD12" s="1"/>
    </row>
    <row r="13" spans="1:31">
      <c r="A13" s="17">
        <v>6</v>
      </c>
      <c r="B13" s="259" t="str">
        <f>'saisie des données 1er Tour'!E37</f>
        <v>VAN T'HOENDERDAAL</v>
      </c>
      <c r="C13" s="476">
        <f>'saisie des données 1er Tour'!F37</f>
        <v>10.704000000000001</v>
      </c>
      <c r="D13" s="106">
        <f>C13-C8</f>
        <v>0.19600000000000151</v>
      </c>
      <c r="E13" s="85">
        <v>6</v>
      </c>
      <c r="F13" s="259" t="str">
        <f>'saisie des données 1er Tour'!E37</f>
        <v>VAN T'HOENDERDAAL</v>
      </c>
      <c r="G13" s="260">
        <f>'saisie des données 1er Tour'!G38</f>
        <v>6.7829999999999977</v>
      </c>
      <c r="H13" s="107">
        <f>G13-G8</f>
        <v>0.1369999999999969</v>
      </c>
      <c r="I13" s="78">
        <f t="shared" si="0"/>
        <v>6</v>
      </c>
      <c r="J13" s="259" t="str">
        <f>'saisie des données 1er Tour'!E39</f>
        <v>LAVREYSEN Harrie</v>
      </c>
      <c r="K13" s="261">
        <f>'saisie des données 1er Tour'!G39</f>
        <v>6.3120000000000012</v>
      </c>
      <c r="L13" s="106">
        <f>K13-K8</f>
        <v>-0.12099999999999866</v>
      </c>
      <c r="M13" s="129">
        <f t="shared" si="1"/>
        <v>6</v>
      </c>
      <c r="N13" s="262" t="str">
        <f>'saisie des données 1er Tour'!E39</f>
        <v>LAVREYSEN Harrie</v>
      </c>
      <c r="O13" s="258">
        <f>'saisie des données 1er Tour'!G40</f>
        <v>6.3550000000000004</v>
      </c>
      <c r="P13" s="488">
        <f>O13-O8</f>
        <v>-7.4999999999999289E-2</v>
      </c>
      <c r="Q13" s="18">
        <f t="shared" si="2"/>
        <v>6</v>
      </c>
      <c r="R13" s="262" t="str">
        <f>'saisie des données 1er Tour'!E41</f>
        <v>BUCHLI Matthijs</v>
      </c>
      <c r="S13" s="263">
        <f>'saisie des données 1er Tour'!G41</f>
        <v>6.522000000000002</v>
      </c>
      <c r="T13" s="106">
        <f>S13-S8</f>
        <v>7.0000000000000284E-2</v>
      </c>
      <c r="U13" s="87">
        <f t="shared" si="3"/>
        <v>6</v>
      </c>
      <c r="V13" s="264" t="str">
        <f>'saisie des données 1er Tour'!E41</f>
        <v>BUCHLI Matthijs</v>
      </c>
      <c r="W13" s="265"/>
      <c r="X13" s="263">
        <f>'saisie des données 1er Tour'!G42</f>
        <v>6.8049999999999997</v>
      </c>
      <c r="Y13" s="488">
        <f>X13-X8</f>
        <v>9.100000000000108E-2</v>
      </c>
      <c r="Z13" s="31"/>
      <c r="AA13" s="20"/>
      <c r="AB13" s="7"/>
      <c r="AC13" s="1"/>
      <c r="AD13" s="1"/>
    </row>
    <row r="14" spans="1:31">
      <c r="A14" s="17">
        <v>7</v>
      </c>
      <c r="B14" s="266" t="str">
        <f>'saisie des données 1er Tour'!E43</f>
        <v>GLAETZER Matthew</v>
      </c>
      <c r="C14" s="477">
        <f>'saisie des données 1er Tour'!F43</f>
        <v>10.644</v>
      </c>
      <c r="D14" s="106">
        <f>C14-C8</f>
        <v>0.13600000000000101</v>
      </c>
      <c r="E14" s="85">
        <v>7</v>
      </c>
      <c r="F14" s="266" t="str">
        <f>'saisie des données 1er Tour'!E43</f>
        <v>GLAETZER Matthew</v>
      </c>
      <c r="G14" s="267">
        <f>'saisie des données 1er Tour'!G44</f>
        <v>6.8989999999999991</v>
      </c>
      <c r="H14" s="107">
        <f>G14-G8</f>
        <v>0.25299999999999834</v>
      </c>
      <c r="I14" s="78">
        <f t="shared" si="0"/>
        <v>7</v>
      </c>
      <c r="J14" s="266" t="str">
        <f>'saisie des données 1er Tour'!E45</f>
        <v>HART Nathan</v>
      </c>
      <c r="K14" s="268">
        <f>'saisie des données 1er Tour'!G45</f>
        <v>6.379999999999999</v>
      </c>
      <c r="L14" s="106">
        <f>K14-K8</f>
        <v>-5.3000000000000824E-2</v>
      </c>
      <c r="M14" s="129">
        <f t="shared" si="1"/>
        <v>7</v>
      </c>
      <c r="N14" s="269" t="str">
        <f>'saisie des données 1er Tour'!E45</f>
        <v>HART Nathan</v>
      </c>
      <c r="O14" s="270">
        <f>'saisie des données 1er Tour'!G46</f>
        <v>6.5390000000000015</v>
      </c>
      <c r="P14" s="130">
        <f>O14-O8</f>
        <v>0.10900000000000176</v>
      </c>
      <c r="Q14" s="18">
        <f t="shared" si="2"/>
        <v>7</v>
      </c>
      <c r="R14" s="269" t="str">
        <f>'saisie des données 1er Tour'!E47</f>
        <v>CONSTABLE Patrick</v>
      </c>
      <c r="S14" s="271">
        <f>'saisie des données 1er Tour'!G47</f>
        <v>6.5259999999999998</v>
      </c>
      <c r="T14" s="106">
        <f>S14-S8</f>
        <v>7.3999999999998067E-2</v>
      </c>
      <c r="U14" s="87">
        <f t="shared" si="3"/>
        <v>7</v>
      </c>
      <c r="V14" s="272" t="str">
        <f>'saisie des données 1er Tour'!E47</f>
        <v>CONSTABLE Patrick</v>
      </c>
      <c r="W14" s="273"/>
      <c r="X14" s="271">
        <f>'saisie des données 1er Tour'!G48</f>
        <v>6.7479999999999976</v>
      </c>
      <c r="Y14" s="488">
        <f>X14-X8</f>
        <v>3.399999999999892E-2</v>
      </c>
      <c r="Z14" s="31"/>
      <c r="AA14" s="20"/>
      <c r="AB14" s="7"/>
      <c r="AC14" s="1"/>
      <c r="AD14" s="1"/>
    </row>
    <row r="15" spans="1:31">
      <c r="A15" s="17">
        <v>8</v>
      </c>
      <c r="B15" s="173" t="str">
        <f>'saisie des données 1er Tour'!E49</f>
        <v>NAGASAKO Yoshitaku</v>
      </c>
      <c r="C15" s="478">
        <f>'saisie des données 1er Tour'!F49</f>
        <v>10.815</v>
      </c>
      <c r="D15" s="106">
        <f>C15-C8</f>
        <v>0.30700000000000038</v>
      </c>
      <c r="E15" s="85">
        <v>8</v>
      </c>
      <c r="F15" s="173" t="str">
        <f>'saisie des données 1er Tour'!E49</f>
        <v>NAGASAKO Yoshitaku</v>
      </c>
      <c r="G15" s="174">
        <f>'saisie des données 1er Tour'!G50</f>
        <v>6.918000000000001</v>
      </c>
      <c r="H15" s="107">
        <f>G15-G8</f>
        <v>0.27200000000000024</v>
      </c>
      <c r="I15" s="78">
        <f t="shared" si="0"/>
        <v>8</v>
      </c>
      <c r="J15" s="173" t="str">
        <f>'saisie des données 1er Tour'!E51</f>
        <v>NITTA Yudai</v>
      </c>
      <c r="K15" s="175">
        <f>'saisie des données 1er Tour'!G51</f>
        <v>6.4920000000000009</v>
      </c>
      <c r="L15" s="106">
        <f>K15-K8</f>
        <v>5.9000000000001052E-2</v>
      </c>
      <c r="M15" s="129">
        <f t="shared" si="1"/>
        <v>8</v>
      </c>
      <c r="N15" s="176" t="str">
        <f>'saisie des données 1er Tour'!E51</f>
        <v>NITTA Yudai</v>
      </c>
      <c r="O15" s="177">
        <f>'saisie des données 1er Tour'!G52</f>
        <v>6.5169999999999995</v>
      </c>
      <c r="P15" s="130">
        <f>O15-O8</f>
        <v>8.6999999999999744E-2</v>
      </c>
      <c r="Q15" s="18">
        <f t="shared" si="2"/>
        <v>8</v>
      </c>
      <c r="R15" s="176" t="str">
        <f>'saisie des données 1er Tour'!E53</f>
        <v>WATANABE Kazurani</v>
      </c>
      <c r="S15" s="178">
        <f>'saisie des données 1er Tour'!G53</f>
        <v>6.6020000000000003</v>
      </c>
      <c r="T15" s="106">
        <f>S15-S8</f>
        <v>0.14999999999999858</v>
      </c>
      <c r="U15" s="87">
        <f t="shared" si="3"/>
        <v>8</v>
      </c>
      <c r="V15" s="190" t="str">
        <f>'saisie des données 1er Tour'!E53</f>
        <v>WATANABE Kazurani</v>
      </c>
      <c r="W15" s="191"/>
      <c r="X15" s="178">
        <f>'saisie des données 1er Tour'!G54</f>
        <v>6.8140000000000001</v>
      </c>
      <c r="Y15" s="488">
        <f>X15-X8</f>
        <v>0.10000000000000142</v>
      </c>
      <c r="Z15" s="31"/>
      <c r="AA15" s="20"/>
      <c r="AB15" s="7"/>
      <c r="AC15" s="1"/>
      <c r="AD15" s="1">
        <f>C15+G15+K15+O15+S15+X15</f>
        <v>44.158000000000001</v>
      </c>
      <c r="AE15">
        <f>'saisie des données 1er Tour'!F54</f>
        <v>44.158000000000001</v>
      </c>
    </row>
    <row r="16" spans="1:31" ht="6" customHeight="1" thickBot="1">
      <c r="A16" s="1111"/>
      <c r="B16" s="1111"/>
      <c r="C16" s="1111"/>
      <c r="D16" s="1111"/>
      <c r="E16" s="1111"/>
      <c r="F16" s="1111"/>
      <c r="G16" s="1111"/>
      <c r="H16" s="1111"/>
      <c r="I16" s="1111"/>
      <c r="J16" s="1111"/>
      <c r="K16" s="1111"/>
      <c r="L16" s="1111"/>
      <c r="M16" s="1111"/>
      <c r="N16" s="1111"/>
      <c r="O16" s="1111"/>
      <c r="P16" s="1111"/>
      <c r="Q16" s="1111"/>
      <c r="R16" s="1111"/>
      <c r="S16" s="1111"/>
      <c r="T16" s="1111"/>
      <c r="U16" s="1111"/>
      <c r="V16" s="1111"/>
      <c r="W16" s="1111"/>
      <c r="X16" s="1111"/>
      <c r="Y16" s="1111"/>
      <c r="Z16" s="1111"/>
      <c r="AA16" s="1111"/>
      <c r="AB16" s="1111"/>
    </row>
    <row r="17" spans="1:41">
      <c r="A17" s="1116" t="s">
        <v>4</v>
      </c>
      <c r="B17" s="1117"/>
      <c r="C17" s="1117"/>
      <c r="D17" s="1117"/>
      <c r="E17" s="1117"/>
      <c r="F17" s="1118"/>
      <c r="G17" s="1116" t="s">
        <v>32</v>
      </c>
      <c r="H17" s="1117"/>
      <c r="I17" s="1117"/>
      <c r="J17" s="1117"/>
      <c r="K17" s="1117"/>
      <c r="L17" s="1118"/>
      <c r="M17" s="1119" t="s">
        <v>7</v>
      </c>
      <c r="N17" s="1120"/>
      <c r="O17" s="1120"/>
      <c r="P17" s="1121"/>
      <c r="Q17" s="1116" t="s">
        <v>33</v>
      </c>
      <c r="R17" s="1117"/>
      <c r="S17" s="1117"/>
      <c r="T17" s="1117"/>
      <c r="U17" s="1117"/>
      <c r="V17" s="1117"/>
      <c r="W17" s="1118"/>
      <c r="X17" s="1122" t="s">
        <v>37</v>
      </c>
      <c r="Y17" s="1123"/>
      <c r="Z17" s="1123"/>
      <c r="AA17" s="1123"/>
      <c r="AB17" s="1124"/>
      <c r="AD17" s="1125" t="s">
        <v>42</v>
      </c>
      <c r="AE17" s="1125"/>
    </row>
    <row r="18" spans="1:41" ht="13.5" thickBot="1">
      <c r="A18" s="83" t="s">
        <v>9</v>
      </c>
      <c r="B18" s="122" t="s">
        <v>10</v>
      </c>
      <c r="C18" s="123" t="s">
        <v>11</v>
      </c>
      <c r="D18" s="1126" t="s">
        <v>6</v>
      </c>
      <c r="E18" s="1127"/>
      <c r="F18" s="183" t="s">
        <v>31</v>
      </c>
      <c r="G18" s="83" t="s">
        <v>9</v>
      </c>
      <c r="H18" s="1128" t="s">
        <v>10</v>
      </c>
      <c r="I18" s="1129"/>
      <c r="J18" s="123" t="s">
        <v>11</v>
      </c>
      <c r="K18" s="123" t="s">
        <v>6</v>
      </c>
      <c r="L18" s="123" t="s">
        <v>31</v>
      </c>
      <c r="M18" s="83" t="s">
        <v>9</v>
      </c>
      <c r="N18" s="125" t="s">
        <v>10</v>
      </c>
      <c r="O18" s="123" t="s">
        <v>6</v>
      </c>
      <c r="P18" s="124" t="s">
        <v>31</v>
      </c>
      <c r="Q18" s="83" t="s">
        <v>9</v>
      </c>
      <c r="R18" s="123" t="s">
        <v>10</v>
      </c>
      <c r="S18" s="1126" t="s">
        <v>11</v>
      </c>
      <c r="T18" s="1127"/>
      <c r="U18" s="200" t="s">
        <v>6</v>
      </c>
      <c r="V18" s="198"/>
      <c r="W18" s="126" t="s">
        <v>31</v>
      </c>
      <c r="X18" s="127" t="s">
        <v>34</v>
      </c>
      <c r="Y18" s="1112" t="s">
        <v>10</v>
      </c>
      <c r="Z18" s="1112"/>
      <c r="AA18" s="72" t="s">
        <v>6</v>
      </c>
      <c r="AB18" s="74" t="s">
        <v>31</v>
      </c>
    </row>
    <row r="19" spans="1:41">
      <c r="A19" s="113">
        <v>1</v>
      </c>
      <c r="B19" s="140" t="str">
        <f>'saisie des données 1er Tour'!B7</f>
        <v>Nouv. ZELANDE</v>
      </c>
      <c r="C19" s="141" t="str">
        <f>'saisie des données 1er Tour'!E7</f>
        <v>WEBSTER Sam</v>
      </c>
      <c r="D19" s="213">
        <f>'saisie des données 1er Tour'!H8</f>
        <v>17.154</v>
      </c>
      <c r="E19" s="184"/>
      <c r="F19" s="185"/>
      <c r="G19" s="114">
        <v>1</v>
      </c>
      <c r="H19" s="278" t="str">
        <f>'saisie des données 1er Tour'!B7</f>
        <v>Nouv. ZELANDE</v>
      </c>
      <c r="I19" s="279"/>
      <c r="J19" s="280" t="str">
        <f>'saisie des données 1er Tour'!E9</f>
        <v>MITCHELL Ethan</v>
      </c>
      <c r="K19" s="280">
        <f>'saisie des données 1er Tour'!H10</f>
        <v>12.863</v>
      </c>
      <c r="L19" s="281"/>
      <c r="M19" s="282">
        <v>1</v>
      </c>
      <c r="N19" s="283" t="str">
        <f>'saisie des données 1er Tour'!B7</f>
        <v>Nouv. ZELANDE</v>
      </c>
      <c r="O19" s="284">
        <f>'saisie des données 1er Tour'!F10</f>
        <v>30.016999999999999</v>
      </c>
      <c r="P19" s="285"/>
      <c r="Q19" s="286">
        <v>1</v>
      </c>
      <c r="R19" s="287" t="str">
        <f>'saisie des données 1er Tour'!B7</f>
        <v>Nouv. ZELANDE</v>
      </c>
      <c r="S19" s="288" t="str">
        <f>'saisie des données 1er Tour'!E11</f>
        <v>DAWKINS Edward</v>
      </c>
      <c r="T19" s="202"/>
      <c r="U19" s="205">
        <f>'saisie des données 1er Tour'!H12</f>
        <v>13.166</v>
      </c>
      <c r="V19" s="202"/>
      <c r="W19" s="206"/>
      <c r="X19" s="289">
        <v>1</v>
      </c>
      <c r="Y19" s="290" t="str">
        <f>'saisie des données 1er Tour'!B7</f>
        <v>Nouv. ZELANDE</v>
      </c>
      <c r="Z19" s="291"/>
      <c r="AA19" s="292">
        <f>'saisie des données 1er Tour'!F12</f>
        <v>43.183</v>
      </c>
      <c r="AB19" s="293"/>
      <c r="AC19" s="1"/>
      <c r="AD19" s="1">
        <f>D19+K19+U19</f>
        <v>43.183</v>
      </c>
      <c r="AE19" s="1"/>
    </row>
    <row r="20" spans="1:41">
      <c r="A20" s="18">
        <v>2</v>
      </c>
      <c r="B20" s="250" t="str">
        <f>'saisie des données 1er Tour'!B13</f>
        <v>FRANCE</v>
      </c>
      <c r="C20" s="251" t="str">
        <f>'saisie des données 1er Tour'!E13</f>
        <v>EDELIN Benjamin</v>
      </c>
      <c r="D20" s="252">
        <f>'saisie des données 1er Tour'!H14</f>
        <v>17.817</v>
      </c>
      <c r="E20" s="253"/>
      <c r="F20" s="186">
        <f>D20-D19</f>
        <v>0.66300000000000026</v>
      </c>
      <c r="G20" s="78">
        <v>2</v>
      </c>
      <c r="H20" s="294" t="str">
        <f>'saisie des données 1er Tour'!B13</f>
        <v>FRANCE</v>
      </c>
      <c r="I20" s="295"/>
      <c r="J20" s="296" t="str">
        <f>'saisie des données 1er Tour'!E15</f>
        <v>VIGIER Sébastien</v>
      </c>
      <c r="K20" s="296">
        <f>'saisie des données 1er Tour'!H16</f>
        <v>12.655999999999999</v>
      </c>
      <c r="L20" s="297">
        <f>K20-K19</f>
        <v>-0.20700000000000074</v>
      </c>
      <c r="M20" s="298">
        <v>2</v>
      </c>
      <c r="N20" s="299" t="str">
        <f>'saisie des données 1er Tour'!B13</f>
        <v>FRANCE</v>
      </c>
      <c r="O20" s="300">
        <f>'saisie des données 1er Tour'!F16</f>
        <v>30.472999999999999</v>
      </c>
      <c r="P20" s="297">
        <f>O20-O19</f>
        <v>0.45599999999999952</v>
      </c>
      <c r="Q20" s="301">
        <v>2</v>
      </c>
      <c r="R20" s="302" t="str">
        <f>'saisie des données 1er Tour'!B13</f>
        <v>FRANCE</v>
      </c>
      <c r="S20" s="303" t="str">
        <f>'saisie des données 1er Tour'!E17</f>
        <v>PERVIS François</v>
      </c>
      <c r="T20" s="304"/>
      <c r="U20" s="305">
        <f>'saisie des données 1er Tour'!H18</f>
        <v>13.172000000000004</v>
      </c>
      <c r="V20" s="306"/>
      <c r="W20" s="307">
        <f>U20-U19</f>
        <v>6.0000000000037801E-3</v>
      </c>
      <c r="X20" s="308">
        <v>2</v>
      </c>
      <c r="Y20" s="309" t="str">
        <f>'saisie des données 1er Tour'!B13</f>
        <v>FRANCE</v>
      </c>
      <c r="Z20" s="310"/>
      <c r="AA20" s="311">
        <f>'saisie des données 1er Tour'!F18</f>
        <v>43.645000000000003</v>
      </c>
      <c r="AB20" s="297">
        <f>AA20-AA19</f>
        <v>0.4620000000000033</v>
      </c>
      <c r="AC20" s="1"/>
      <c r="AD20" s="1"/>
      <c r="AE20" s="1"/>
    </row>
    <row r="21" spans="1:41">
      <c r="A21" s="18">
        <v>3</v>
      </c>
      <c r="B21" s="231" t="str">
        <f>'saisie des données 1er Tour'!B19</f>
        <v>Gde BRETAGNE</v>
      </c>
      <c r="C21" s="232" t="str">
        <f>'saisie des données 1er Tour'!E19</f>
        <v>CARLIN Jack</v>
      </c>
      <c r="D21" s="233">
        <f>'saisie des données 1er Tour'!H20</f>
        <v>17.349</v>
      </c>
      <c r="E21" s="234"/>
      <c r="F21" s="186">
        <f>D21-D19</f>
        <v>0.19500000000000028</v>
      </c>
      <c r="G21" s="78">
        <v>3</v>
      </c>
      <c r="H21" s="312" t="str">
        <f>'saisie des données 1er Tour'!B19</f>
        <v>Gde BRETAGNE</v>
      </c>
      <c r="I21" s="313"/>
      <c r="J21" s="314" t="str">
        <f>'saisie des données 1er Tour'!E21</f>
        <v>OWENS Ryan</v>
      </c>
      <c r="K21" s="314">
        <f>'saisie des données 1er Tour'!H22</f>
        <v>12.742999999999999</v>
      </c>
      <c r="L21" s="315">
        <f>K21-K19</f>
        <v>-0.12000000000000099</v>
      </c>
      <c r="M21" s="316">
        <v>3</v>
      </c>
      <c r="N21" s="317" t="str">
        <f>'saisie des données 1er Tour'!B19</f>
        <v>Gde BRETAGNE</v>
      </c>
      <c r="O21" s="318">
        <f>'saisie des données 1er Tour'!F22</f>
        <v>30.091999999999999</v>
      </c>
      <c r="P21" s="315">
        <f>O21-O19</f>
        <v>7.4999999999999289E-2</v>
      </c>
      <c r="Q21" s="319">
        <v>3</v>
      </c>
      <c r="R21" s="320" t="str">
        <f>'saisie des données 1er Tour'!B19</f>
        <v>Gde BRETAGNE</v>
      </c>
      <c r="S21" s="321" t="str">
        <f>'saisie des données 1er Tour'!E23</f>
        <v>TRUMAN Joseph</v>
      </c>
      <c r="T21" s="322"/>
      <c r="U21" s="323">
        <f>'saisie des données 1er Tour'!H24</f>
        <v>13.573999999999998</v>
      </c>
      <c r="V21" s="324"/>
      <c r="W21" s="325">
        <f>U21-U19</f>
        <v>0.4079999999999977</v>
      </c>
      <c r="X21" s="326">
        <v>3</v>
      </c>
      <c r="Y21" s="327" t="str">
        <f>'saisie des données 1er Tour'!B19</f>
        <v>Gde BRETAGNE</v>
      </c>
      <c r="Z21" s="328"/>
      <c r="AA21" s="329">
        <f>'saisie des données 1er Tour'!F24</f>
        <v>43.665999999999997</v>
      </c>
      <c r="AB21" s="315">
        <f>AA21-AA19</f>
        <v>0.48299999999999699</v>
      </c>
      <c r="AC21" s="1"/>
      <c r="AD21" s="1"/>
      <c r="AE21" s="1"/>
    </row>
    <row r="22" spans="1:41">
      <c r="A22" s="18">
        <v>4</v>
      </c>
      <c r="B22" s="163" t="str">
        <f>'saisie des données 1er Tour'!B25</f>
        <v>POLOGNE</v>
      </c>
      <c r="C22" s="164" t="str">
        <f>'saisie des données 1er Tour'!E25</f>
        <v>BIELECKI Maciej</v>
      </c>
      <c r="D22" s="221">
        <f>'saisie des données 1er Tour'!H26</f>
        <v>17.574999999999999</v>
      </c>
      <c r="E22" s="208"/>
      <c r="F22" s="186">
        <f>D22-D19</f>
        <v>0.42099999999999937</v>
      </c>
      <c r="G22" s="78">
        <v>4</v>
      </c>
      <c r="H22" s="330" t="str">
        <f>'saisie des données 1er Tour'!B25</f>
        <v>POLOGNE</v>
      </c>
      <c r="I22" s="331"/>
      <c r="J22" s="332" t="str">
        <f>'saisie des données 1er Tour'!E27</f>
        <v>MAKSEL Krzysztof</v>
      </c>
      <c r="K22" s="332">
        <f>'saisie des données 1er Tour'!H28</f>
        <v>12.775000000000002</v>
      </c>
      <c r="L22" s="315">
        <f>K22-K19</f>
        <v>-8.7999999999997414E-2</v>
      </c>
      <c r="M22" s="316">
        <v>4</v>
      </c>
      <c r="N22" s="333" t="str">
        <f>'saisie des données 1er Tour'!B25</f>
        <v>POLOGNE</v>
      </c>
      <c r="O22" s="334">
        <f>'saisie des données 1er Tour'!F28</f>
        <v>30.35</v>
      </c>
      <c r="P22" s="315">
        <f>O22-O19</f>
        <v>0.33300000000000196</v>
      </c>
      <c r="Q22" s="319">
        <v>4</v>
      </c>
      <c r="R22" s="335" t="str">
        <f>'saisie des données 1er Tour'!B25</f>
        <v>POLOGNE</v>
      </c>
      <c r="S22" s="336" t="str">
        <f>'saisie des données 1er Tour'!E29</f>
        <v>RUDYK Mateusz</v>
      </c>
      <c r="T22" s="337"/>
      <c r="U22" s="518">
        <f>'saisie des données 1er Tour'!H30</f>
        <v>13.484000000000002</v>
      </c>
      <c r="V22" s="519"/>
      <c r="W22" s="325">
        <f>U22-U19</f>
        <v>0.31800000000000139</v>
      </c>
      <c r="X22" s="326">
        <v>4</v>
      </c>
      <c r="Y22" s="338" t="str">
        <f>'saisie des données 1er Tour'!B25</f>
        <v>POLOGNE</v>
      </c>
      <c r="Z22" s="339"/>
      <c r="AA22" s="340">
        <f>'saisie des données 1er Tour'!F30</f>
        <v>43.834000000000003</v>
      </c>
      <c r="AB22" s="315">
        <f>AA22-AA19</f>
        <v>0.65100000000000335</v>
      </c>
      <c r="AC22" s="1"/>
      <c r="AD22" s="1"/>
      <c r="AE22" s="1"/>
    </row>
    <row r="23" spans="1:41">
      <c r="A23" s="18">
        <v>5</v>
      </c>
      <c r="B23" s="149" t="str">
        <f>'saisie des données 1er Tour'!B31</f>
        <v>CHINE</v>
      </c>
      <c r="C23" s="150" t="str">
        <f>'saisie des données 1er Tour'!E31</f>
        <v>LI Jianxin</v>
      </c>
      <c r="D23" s="214">
        <f>'saisie des données 1er Tour'!H32</f>
        <v>17.494</v>
      </c>
      <c r="E23" s="209"/>
      <c r="F23" s="186">
        <f>D23-D19</f>
        <v>0.33999999999999986</v>
      </c>
      <c r="G23" s="78">
        <v>5</v>
      </c>
      <c r="H23" s="341" t="str">
        <f>'saisie des données 1er Tour'!B31</f>
        <v>CHINE</v>
      </c>
      <c r="I23" s="342"/>
      <c r="J23" s="343" t="str">
        <f>'saisie des données 1er Tour'!E33</f>
        <v>LUO Yongjia</v>
      </c>
      <c r="K23" s="343">
        <f>'saisie des données 1er Tour'!H34</f>
        <v>13.818999999999999</v>
      </c>
      <c r="L23" s="315">
        <f>K23-K19</f>
        <v>0.95599999999999952</v>
      </c>
      <c r="M23" s="316">
        <v>5</v>
      </c>
      <c r="N23" s="344" t="str">
        <f>'saisie des données 1er Tour'!B31</f>
        <v>CHINE</v>
      </c>
      <c r="O23" s="345">
        <f>'saisie des données 1er Tour'!F34</f>
        <v>31.312999999999999</v>
      </c>
      <c r="P23" s="315">
        <f>O23-O19</f>
        <v>1.2959999999999994</v>
      </c>
      <c r="Q23" s="319">
        <v>5</v>
      </c>
      <c r="R23" s="346" t="str">
        <f>'saisie des données 1er Tour'!B31</f>
        <v>CHINE</v>
      </c>
      <c r="S23" s="347" t="str">
        <f>'saisie des données 1er Tour'!E35</f>
        <v>XU Chao</v>
      </c>
      <c r="T23" s="348"/>
      <c r="U23" s="349">
        <f>'saisie des données 1er Tour'!H36</f>
        <v>13.341000000000005</v>
      </c>
      <c r="V23" s="350"/>
      <c r="W23" s="325">
        <f>U23-U19</f>
        <v>0.17500000000000426</v>
      </c>
      <c r="X23" s="326">
        <v>5</v>
      </c>
      <c r="Y23" s="351" t="str">
        <f>'saisie des données 1er Tour'!B31</f>
        <v>CHINE</v>
      </c>
      <c r="Z23" s="352"/>
      <c r="AA23" s="353">
        <f>'saisie des données 1er Tour'!F36</f>
        <v>44.654000000000003</v>
      </c>
      <c r="AB23" s="315">
        <f>AA23-AA19</f>
        <v>1.4710000000000036</v>
      </c>
      <c r="AC23" s="1"/>
      <c r="AD23" s="1"/>
      <c r="AE23" s="1"/>
    </row>
    <row r="24" spans="1:41">
      <c r="A24" s="18">
        <v>6</v>
      </c>
      <c r="B24" s="254" t="str">
        <f>'saisie des données 1er Tour'!B37</f>
        <v>HOLLANDE</v>
      </c>
      <c r="C24" s="255" t="str">
        <f>'saisie des données 1er Tour'!E37</f>
        <v>VAN T'HOENDERDAAL</v>
      </c>
      <c r="D24" s="256">
        <f>'saisie des données 1er Tour'!H38</f>
        <v>17.486999999999998</v>
      </c>
      <c r="E24" s="257"/>
      <c r="F24" s="186">
        <f>D24-D19</f>
        <v>0.33299999999999841</v>
      </c>
      <c r="G24" s="78">
        <v>6</v>
      </c>
      <c r="H24" s="354" t="str">
        <f>'saisie des données 1er Tour'!B37</f>
        <v>HOLLANDE</v>
      </c>
      <c r="I24" s="355"/>
      <c r="J24" s="356" t="str">
        <f>'saisie des données 1er Tour'!E39</f>
        <v>LAVREYSEN Harrie</v>
      </c>
      <c r="K24" s="356">
        <f>'saisie des données 1er Tour'!H40</f>
        <v>12.667000000000002</v>
      </c>
      <c r="L24" s="315">
        <f>K24-K19</f>
        <v>-0.19599999999999795</v>
      </c>
      <c r="M24" s="316">
        <v>6</v>
      </c>
      <c r="N24" s="357" t="str">
        <f>'saisie des données 1er Tour'!B37</f>
        <v>HOLLANDE</v>
      </c>
      <c r="O24" s="358">
        <f>'saisie des données 1er Tour'!F40</f>
        <v>30.154</v>
      </c>
      <c r="P24" s="315">
        <f>O24-O19</f>
        <v>0.13700000000000045</v>
      </c>
      <c r="Q24" s="319">
        <v>6</v>
      </c>
      <c r="R24" s="359" t="str">
        <f>'saisie des données 1er Tour'!B37</f>
        <v>HOLLANDE</v>
      </c>
      <c r="S24" s="360" t="str">
        <f>'saisie des données 1er Tour'!E41</f>
        <v>BUCHLI Matthijs</v>
      </c>
      <c r="T24" s="361"/>
      <c r="U24" s="362">
        <f>'saisie des données 1er Tour'!H42</f>
        <v>13.327000000000002</v>
      </c>
      <c r="V24" s="363"/>
      <c r="W24" s="325">
        <f>U24-U19</f>
        <v>0.16100000000000136</v>
      </c>
      <c r="X24" s="326">
        <v>6</v>
      </c>
      <c r="Y24" s="364" t="str">
        <f>'saisie des données 1er Tour'!B37</f>
        <v>HOLLANDE</v>
      </c>
      <c r="Z24" s="365"/>
      <c r="AA24" s="366">
        <f>'saisie des données 1er Tour'!F42</f>
        <v>43.481000000000002</v>
      </c>
      <c r="AB24" s="315">
        <f>AA24-AA19</f>
        <v>0.29800000000000182</v>
      </c>
      <c r="AC24" s="1"/>
      <c r="AD24" s="1"/>
      <c r="AE24" s="1"/>
    </row>
    <row r="25" spans="1:41">
      <c r="A25" s="18">
        <v>7</v>
      </c>
      <c r="B25" s="274" t="str">
        <f>'saisie des données 1er Tour'!B43</f>
        <v>AUSTRALIE</v>
      </c>
      <c r="C25" s="275" t="str">
        <f>'saisie des données 1er Tour'!E43</f>
        <v>GLAETZER Matthew</v>
      </c>
      <c r="D25" s="276">
        <f>'saisie des données 1er Tour'!H44</f>
        <v>17.542999999999999</v>
      </c>
      <c r="E25" s="277"/>
      <c r="F25" s="186">
        <f>D25-D19</f>
        <v>0.38899999999999935</v>
      </c>
      <c r="G25" s="78">
        <v>7</v>
      </c>
      <c r="H25" s="367" t="str">
        <f>'saisie des données 1er Tour'!B43</f>
        <v>AUSTRALIE</v>
      </c>
      <c r="I25" s="368"/>
      <c r="J25" s="369" t="str">
        <f>'saisie des données 1er Tour'!E45</f>
        <v>HART Nathan</v>
      </c>
      <c r="K25" s="369">
        <f>'saisie des données 1er Tour'!H46</f>
        <v>12.919</v>
      </c>
      <c r="L25" s="315">
        <f>K25-K19</f>
        <v>5.6000000000000938E-2</v>
      </c>
      <c r="M25" s="316">
        <v>7</v>
      </c>
      <c r="N25" s="370" t="str">
        <f>'saisie des données 1er Tour'!B43</f>
        <v>AUSTRALIE</v>
      </c>
      <c r="O25" s="371">
        <f>'saisie des données 1er Tour'!F46</f>
        <v>30.462</v>
      </c>
      <c r="P25" s="315">
        <f>O25-O19</f>
        <v>0.44500000000000028</v>
      </c>
      <c r="Q25" s="319">
        <v>7</v>
      </c>
      <c r="R25" s="372" t="str">
        <f>'saisie des données 1er Tour'!B43</f>
        <v>AUSTRALIE</v>
      </c>
      <c r="S25" s="373" t="str">
        <f>'saisie des données 1er Tour'!E47</f>
        <v>CONSTABLE Patrick</v>
      </c>
      <c r="T25" s="374"/>
      <c r="U25" s="375">
        <f>'saisie des données 1er Tour'!H48</f>
        <v>13.273999999999997</v>
      </c>
      <c r="V25" s="376"/>
      <c r="W25" s="325">
        <f>U25-U19</f>
        <v>0.10799999999999699</v>
      </c>
      <c r="X25" s="326">
        <v>7</v>
      </c>
      <c r="Y25" s="377" t="str">
        <f>'saisie des données 1er Tour'!B43</f>
        <v>AUSTRALIE</v>
      </c>
      <c r="Z25" s="378"/>
      <c r="AA25" s="379">
        <f>'saisie des données 1er Tour'!F48</f>
        <v>43.735999999999997</v>
      </c>
      <c r="AB25" s="315">
        <f>AA25-AA19</f>
        <v>0.55299999999999727</v>
      </c>
      <c r="AC25" s="1"/>
      <c r="AD25" s="1"/>
      <c r="AE25" s="1"/>
    </row>
    <row r="26" spans="1:41" ht="13.5" thickBot="1">
      <c r="A26" s="18">
        <v>8</v>
      </c>
      <c r="B26" s="179" t="str">
        <f>'saisie des données 1er Tour'!B49</f>
        <v>JAPON</v>
      </c>
      <c r="C26" s="180" t="str">
        <f>'saisie des données 1er Tour'!E49</f>
        <v>NAGASAKO Yoshitaku</v>
      </c>
      <c r="D26" s="215">
        <f>'saisie des données 1er Tour'!H50</f>
        <v>17.733000000000001</v>
      </c>
      <c r="E26" s="210"/>
      <c r="F26" s="186">
        <f>D26-D19</f>
        <v>0.57900000000000063</v>
      </c>
      <c r="G26" s="78">
        <v>8</v>
      </c>
      <c r="H26" s="380" t="str">
        <f>'saisie des données 1er Tour'!B49</f>
        <v>JAPON</v>
      </c>
      <c r="I26" s="381"/>
      <c r="J26" s="382" t="str">
        <f>'saisie des données 1er Tour'!E51</f>
        <v>NITTA Yudai</v>
      </c>
      <c r="K26" s="382">
        <f>'saisie des données 1er Tour'!H52</f>
        <v>13.009</v>
      </c>
      <c r="L26" s="315">
        <f>K26-K19</f>
        <v>0.1460000000000008</v>
      </c>
      <c r="M26" s="316">
        <v>8</v>
      </c>
      <c r="N26" s="383" t="str">
        <f>'saisie des données 1er Tour'!B49</f>
        <v>JAPON</v>
      </c>
      <c r="O26" s="384">
        <f>'saisie des données 1er Tour'!F52</f>
        <v>30.742000000000001</v>
      </c>
      <c r="P26" s="315">
        <f>O26-O19</f>
        <v>0.72500000000000142</v>
      </c>
      <c r="Q26" s="319">
        <v>8</v>
      </c>
      <c r="R26" s="385" t="str">
        <f>'saisie des données 1er Tour'!B49</f>
        <v>JAPON</v>
      </c>
      <c r="S26" s="386" t="str">
        <f>'saisie des données 1er Tour'!E53</f>
        <v>WATANABE Kazurani</v>
      </c>
      <c r="T26" s="387"/>
      <c r="U26" s="388">
        <f>'saisie des données 1er Tour'!H54</f>
        <v>13.416</v>
      </c>
      <c r="V26" s="389"/>
      <c r="W26" s="325">
        <f>U26-U19</f>
        <v>0.25</v>
      </c>
      <c r="X26" s="326">
        <v>8</v>
      </c>
      <c r="Y26" s="390" t="str">
        <f>'saisie des données 1er Tour'!B49</f>
        <v>JAPON</v>
      </c>
      <c r="Z26" s="391"/>
      <c r="AA26" s="392">
        <f>'saisie des données 1er Tour'!F54</f>
        <v>44.158000000000001</v>
      </c>
      <c r="AB26" s="315">
        <f>AA26-AA19</f>
        <v>0.97500000000000142</v>
      </c>
      <c r="AC26" s="1"/>
      <c r="AD26" s="1">
        <f>D26+K26+U26</f>
        <v>44.158000000000001</v>
      </c>
      <c r="AE26" s="1"/>
    </row>
    <row r="27" spans="1:41" ht="12.75" customHeight="1">
      <c r="A27" s="1110"/>
      <c r="B27" s="1110"/>
      <c r="C27" s="1110"/>
      <c r="D27" s="1110"/>
      <c r="E27" s="1110"/>
      <c r="F27" s="1110"/>
      <c r="G27" s="1110"/>
      <c r="H27" s="1110"/>
      <c r="I27" s="1110"/>
      <c r="J27" s="1110"/>
      <c r="K27" s="1110"/>
      <c r="L27" s="1110"/>
      <c r="M27" s="1110"/>
      <c r="N27" s="1110"/>
      <c r="O27" s="1110"/>
      <c r="P27" s="1110"/>
      <c r="Q27" s="1110"/>
      <c r="R27" s="1110"/>
      <c r="S27" s="1110"/>
      <c r="T27" s="1110"/>
      <c r="U27" s="1110"/>
      <c r="V27" s="1110"/>
      <c r="W27" s="1110"/>
      <c r="X27" s="1110"/>
      <c r="Y27" s="1110"/>
      <c r="Z27" s="1110"/>
      <c r="AA27" s="1110"/>
      <c r="AB27" s="1110"/>
    </row>
    <row r="28" spans="1:41" ht="13.5" customHeight="1" thickBot="1">
      <c r="A28" s="1111"/>
      <c r="B28" s="1111"/>
      <c r="C28" s="1111"/>
      <c r="D28" s="1111"/>
      <c r="E28" s="1111"/>
      <c r="F28" s="1111"/>
      <c r="G28" s="1111"/>
      <c r="H28" s="1111"/>
      <c r="I28" s="1111"/>
      <c r="J28" s="1111"/>
      <c r="K28" s="1111"/>
      <c r="L28" s="1111"/>
      <c r="M28" s="1111"/>
      <c r="N28" s="1111"/>
      <c r="O28" s="1111"/>
      <c r="P28" s="1111"/>
      <c r="Q28" s="1111"/>
      <c r="R28" s="1111"/>
      <c r="S28" s="1111"/>
      <c r="T28" s="1111"/>
      <c r="U28" s="1111"/>
      <c r="V28" s="1111"/>
      <c r="W28" s="1111"/>
      <c r="X28" s="1111"/>
      <c r="Y28" s="1111"/>
      <c r="Z28" s="1111"/>
      <c r="AA28" s="1111"/>
      <c r="AB28" s="1111"/>
    </row>
    <row r="29" spans="1:41" ht="21" thickBot="1">
      <c r="A29" s="1158" t="s">
        <v>70</v>
      </c>
      <c r="B29" s="1159"/>
      <c r="C29" s="1159"/>
      <c r="D29" s="1159"/>
      <c r="E29" s="1159"/>
      <c r="F29" s="1159"/>
      <c r="G29" s="1159"/>
      <c r="H29" s="1159"/>
      <c r="I29" s="1159"/>
      <c r="J29" s="1159"/>
      <c r="K29" s="1159"/>
      <c r="L29" s="1159"/>
      <c r="M29" s="1159"/>
      <c r="N29" s="1159"/>
      <c r="O29" s="1159"/>
      <c r="P29" s="1159"/>
      <c r="Q29" s="1159"/>
      <c r="R29" s="1159"/>
      <c r="S29" s="1159"/>
      <c r="T29" s="1159"/>
      <c r="U29" s="1159"/>
      <c r="V29" s="1159"/>
      <c r="W29" s="1159"/>
      <c r="X29" s="1159"/>
      <c r="Y29" s="1159"/>
      <c r="Z29" s="1159"/>
      <c r="AA29" s="1159"/>
      <c r="AB29" s="1160"/>
      <c r="AN29" s="1059" t="s">
        <v>173</v>
      </c>
      <c r="AO29" s="1058" t="s">
        <v>172</v>
      </c>
    </row>
    <row r="30" spans="1:41" ht="15.75" thickBot="1">
      <c r="A30" s="1155" t="s">
        <v>5</v>
      </c>
      <c r="B30" s="1156"/>
      <c r="C30" s="1156"/>
      <c r="D30" s="1156"/>
      <c r="E30" s="1156"/>
      <c r="F30" s="1156"/>
      <c r="G30" s="1156"/>
      <c r="H30" s="1157"/>
      <c r="I30" s="1161" t="s">
        <v>12</v>
      </c>
      <c r="J30" s="1162"/>
      <c r="K30" s="1162"/>
      <c r="L30" s="1162"/>
      <c r="M30" s="1162"/>
      <c r="N30" s="1162"/>
      <c r="O30" s="1162"/>
      <c r="P30" s="1163"/>
      <c r="Q30" s="1155" t="s">
        <v>13</v>
      </c>
      <c r="R30" s="1156"/>
      <c r="S30" s="1156"/>
      <c r="T30" s="1156"/>
      <c r="U30" s="1156"/>
      <c r="V30" s="1156"/>
      <c r="W30" s="1156"/>
      <c r="X30" s="1156"/>
      <c r="Y30" s="1157"/>
      <c r="Z30" s="93"/>
      <c r="AA30" s="94"/>
      <c r="AB30" s="77"/>
      <c r="AN30" s="1060" t="str">
        <f>'saisie des données-&gt;finales'!B11</f>
        <v>Nouv. ZELANDE</v>
      </c>
      <c r="AO30" s="1056" t="str">
        <f>'saisie des données-&gt;finales'!E11</f>
        <v>WEBSTER Sam</v>
      </c>
    </row>
    <row r="31" spans="1:41" ht="13.5" thickBot="1">
      <c r="A31" s="1100" t="s">
        <v>35</v>
      </c>
      <c r="B31" s="1101"/>
      <c r="C31" s="1101"/>
      <c r="D31" s="1101"/>
      <c r="E31" s="1102" t="s">
        <v>36</v>
      </c>
      <c r="F31" s="1103"/>
      <c r="G31" s="1103"/>
      <c r="H31" s="1104"/>
      <c r="I31" s="1143" t="s">
        <v>35</v>
      </c>
      <c r="J31" s="1144"/>
      <c r="K31" s="1144"/>
      <c r="L31" s="1144"/>
      <c r="M31" s="1152" t="s">
        <v>36</v>
      </c>
      <c r="N31" s="1153"/>
      <c r="O31" s="1153"/>
      <c r="P31" s="1154"/>
      <c r="Q31" s="1106" t="s">
        <v>35</v>
      </c>
      <c r="R31" s="1107"/>
      <c r="S31" s="1107"/>
      <c r="T31" s="1107"/>
      <c r="U31" s="1108" t="s">
        <v>36</v>
      </c>
      <c r="V31" s="1101"/>
      <c r="W31" s="1101"/>
      <c r="X31" s="1101"/>
      <c r="Y31" s="1109"/>
      <c r="Z31" s="95"/>
      <c r="AA31" s="95"/>
      <c r="AB31" s="29"/>
      <c r="AN31" s="1060" t="str">
        <f>'saisie des données-&gt;finales'!B12</f>
        <v>Nouv. ZELANDE</v>
      </c>
      <c r="AO31" s="1056" t="str">
        <f>'saisie des données-&gt;finales'!E12</f>
        <v>WEBSTER Sam</v>
      </c>
    </row>
    <row r="32" spans="1:41" ht="13.5" thickBot="1">
      <c r="A32" s="83" t="s">
        <v>9</v>
      </c>
      <c r="B32" s="72" t="s">
        <v>11</v>
      </c>
      <c r="C32" s="72" t="s">
        <v>6</v>
      </c>
      <c r="D32" s="73" t="s">
        <v>31</v>
      </c>
      <c r="E32" s="83" t="s">
        <v>9</v>
      </c>
      <c r="F32" s="72" t="s">
        <v>11</v>
      </c>
      <c r="G32" s="72" t="s">
        <v>6</v>
      </c>
      <c r="H32" s="74" t="s">
        <v>31</v>
      </c>
      <c r="I32" s="1041" t="s">
        <v>9</v>
      </c>
      <c r="J32" s="1042" t="s">
        <v>11</v>
      </c>
      <c r="K32" s="1042" t="s">
        <v>6</v>
      </c>
      <c r="L32" s="1043" t="s">
        <v>31</v>
      </c>
      <c r="M32" s="1040" t="s">
        <v>9</v>
      </c>
      <c r="N32" s="1024" t="s">
        <v>11</v>
      </c>
      <c r="O32" s="1024" t="s">
        <v>6</v>
      </c>
      <c r="P32" s="74" t="s">
        <v>31</v>
      </c>
      <c r="Q32" s="83" t="s">
        <v>9</v>
      </c>
      <c r="R32" s="72" t="s">
        <v>11</v>
      </c>
      <c r="S32" s="72" t="s">
        <v>6</v>
      </c>
      <c r="T32" s="73" t="s">
        <v>31</v>
      </c>
      <c r="U32" s="83" t="s">
        <v>9</v>
      </c>
      <c r="V32" s="1112" t="s">
        <v>11</v>
      </c>
      <c r="W32" s="1112"/>
      <c r="X32" s="72" t="s">
        <v>6</v>
      </c>
      <c r="Y32" s="74" t="s">
        <v>31</v>
      </c>
      <c r="Z32" s="10"/>
      <c r="AA32" s="4"/>
      <c r="AB32" s="80"/>
      <c r="AN32" s="1060" t="str">
        <f>'saisie des données-&gt;finales'!B13</f>
        <v>Nouv. ZELANDE</v>
      </c>
      <c r="AO32" s="1056" t="str">
        <f>'saisie des données-&gt;finales'!E13</f>
        <v>MITCHELL Ethan</v>
      </c>
    </row>
    <row r="33" spans="1:41" ht="13.5" thickBot="1">
      <c r="A33" s="104">
        <v>1</v>
      </c>
      <c r="B33" s="1030" t="str">
        <f>'saisie des données-&gt;finales'!E11</f>
        <v>WEBSTER Sam</v>
      </c>
      <c r="C33" s="1031">
        <f>'saisie des données-&gt;finales'!G11</f>
        <v>10.54</v>
      </c>
      <c r="D33" s="1032"/>
      <c r="E33" s="409">
        <v>1</v>
      </c>
      <c r="F33" s="1030" t="str">
        <f>'saisie des données-&gt;finales'!E11</f>
        <v>WEBSTER Sam</v>
      </c>
      <c r="G33" s="1031">
        <f>'saisie des données-&gt;finales'!G12</f>
        <v>6.6820000000000022</v>
      </c>
      <c r="H33" s="1032"/>
      <c r="I33" s="1036">
        <v>1</v>
      </c>
      <c r="J33" s="1030" t="str">
        <f>'saisie des données-&gt;finales'!E13</f>
        <v>MITCHELL Ethan</v>
      </c>
      <c r="K33" s="1031">
        <f>'saisie des données-&gt;finales'!G13</f>
        <v>6.7409999999999997</v>
      </c>
      <c r="L33" s="1032"/>
      <c r="M33" s="1032">
        <v>1</v>
      </c>
      <c r="N33" s="1030" t="str">
        <f>'saisie des données-&gt;finales'!E13</f>
        <v>MITCHELL Ethan</v>
      </c>
      <c r="O33" s="1031">
        <f>'saisie des données-&gt;finales'!G14</f>
        <v>6.6289999999999978</v>
      </c>
      <c r="P33" s="1032"/>
      <c r="Q33" s="409">
        <v>1</v>
      </c>
      <c r="R33" s="1030" t="str">
        <f>'saisie des données-&gt;finales'!E15</f>
        <v>DAWKINS Edward</v>
      </c>
      <c r="S33" s="1031">
        <f>'saisie des données-&gt;finales'!G15</f>
        <v>6.5960000000000036</v>
      </c>
      <c r="T33" s="1032"/>
      <c r="U33" s="409">
        <v>1</v>
      </c>
      <c r="V33" s="1030" t="str">
        <f>'saisie des données-&gt;finales'!E15</f>
        <v>DAWKINS Edward</v>
      </c>
      <c r="W33" s="1031"/>
      <c r="X33" s="1032">
        <f>'saisie des données-&gt;finales'!G16</f>
        <v>6.8609999999999971</v>
      </c>
      <c r="Y33" s="1030"/>
      <c r="Z33" s="11"/>
      <c r="AA33" s="4"/>
      <c r="AB33" s="20"/>
      <c r="AC33" s="1"/>
      <c r="AD33" s="1"/>
      <c r="AJ33" s="1"/>
      <c r="AN33" s="1060" t="str">
        <f>'saisie des données-&gt;finales'!B14</f>
        <v>Nouv. ZELANDE</v>
      </c>
      <c r="AO33" s="1056" t="str">
        <f>'saisie des données-&gt;finales'!E14</f>
        <v>MITCHELL Ethan</v>
      </c>
    </row>
    <row r="34" spans="1:41" ht="13.5" thickBot="1">
      <c r="A34" s="18">
        <v>2</v>
      </c>
      <c r="B34" s="1030" t="str">
        <f>'saisie des données-&gt;finales'!E17</f>
        <v>EDELIN Benjamin</v>
      </c>
      <c r="C34" s="1031">
        <f>'saisie des données-&gt;finales'!G17</f>
        <v>10.868</v>
      </c>
      <c r="D34" s="1032">
        <f>C34-C33</f>
        <v>0.32800000000000118</v>
      </c>
      <c r="E34" s="316">
        <v>2</v>
      </c>
      <c r="F34" s="1030" t="str">
        <f>'saisie des données-&gt;finales'!E17</f>
        <v>EDELIN Benjamin</v>
      </c>
      <c r="G34" s="1031">
        <f>'saisie des données-&gt;finales'!G18</f>
        <v>6.8439999999999994</v>
      </c>
      <c r="H34" s="1032">
        <f>G34-G33</f>
        <v>0.16199999999999726</v>
      </c>
      <c r="I34" s="1037">
        <v>2</v>
      </c>
      <c r="J34" s="1030" t="str">
        <f>'saisie des données-&gt;finales'!E19</f>
        <v>VIGIER Sébastien</v>
      </c>
      <c r="K34" s="1031">
        <f>'saisie des données-&gt;finales'!G19</f>
        <v>6.3629999999999995</v>
      </c>
      <c r="L34" s="1032">
        <f>K34-K33</f>
        <v>-0.37800000000000011</v>
      </c>
      <c r="M34" s="1032">
        <v>2</v>
      </c>
      <c r="N34" s="1030" t="str">
        <f>'saisie des données-&gt;finales'!E19</f>
        <v>VIGIER Sébastien</v>
      </c>
      <c r="O34" s="1031">
        <f>'saisie des données-&gt;finales'!G20</f>
        <v>6.3300000000000018</v>
      </c>
      <c r="P34" s="1032">
        <f>O34-O33</f>
        <v>-0.29899999999999594</v>
      </c>
      <c r="Q34" s="316">
        <v>2</v>
      </c>
      <c r="R34" s="1030" t="str">
        <f>'saisie des données-&gt;finales'!E21</f>
        <v>LAFARGUE Quentin</v>
      </c>
      <c r="S34" s="1031">
        <f>'saisie des données-&gt;finales'!G21</f>
        <v>6.5039999999999978</v>
      </c>
      <c r="T34" s="1032">
        <f>S34-S33</f>
        <v>-9.2000000000005855E-2</v>
      </c>
      <c r="U34" s="316">
        <v>2</v>
      </c>
      <c r="V34" s="1030" t="str">
        <f>'saisie des données-&gt;finales'!E21</f>
        <v>LAFARGUE Quentin</v>
      </c>
      <c r="W34" s="1031"/>
      <c r="X34" s="1032">
        <f>'saisie des données-&gt;finales'!G22</f>
        <v>6.6270000000000024</v>
      </c>
      <c r="Y34" s="1030">
        <f>X34-X33</f>
        <v>-0.23399999999999466</v>
      </c>
      <c r="Z34" s="10"/>
      <c r="AA34" s="4"/>
      <c r="AB34" s="20"/>
      <c r="AC34" s="1"/>
      <c r="AD34" s="1"/>
      <c r="AJ34" s="1"/>
      <c r="AN34" s="1060" t="str">
        <f>'saisie des données-&gt;finales'!B15</f>
        <v>Nouv. ZELANDE</v>
      </c>
      <c r="AO34" s="1056" t="str">
        <f>'saisie des données-&gt;finales'!E15</f>
        <v>DAWKINS Edward</v>
      </c>
    </row>
    <row r="35" spans="1:41" ht="13.5" thickBot="1">
      <c r="A35" s="18">
        <v>3</v>
      </c>
      <c r="B35" s="1030" t="str">
        <f>'saisie des données-&gt;finales'!E23</f>
        <v>HOOGLAND Jeffrey</v>
      </c>
      <c r="C35" s="1031">
        <f>'saisie des données-&gt;finales'!G23</f>
        <v>10.614000000000001</v>
      </c>
      <c r="D35" s="1032">
        <f>C35-C33</f>
        <v>7.400000000000162E-2</v>
      </c>
      <c r="E35" s="316">
        <v>3</v>
      </c>
      <c r="F35" s="1030" t="str">
        <f>'saisie des données-&gt;finales'!E23</f>
        <v>HOOGLAND Jeffrey</v>
      </c>
      <c r="G35" s="1031">
        <f>'saisie des données-&gt;finales'!G24</f>
        <v>6.7379999999999995</v>
      </c>
      <c r="H35" s="1032">
        <f>G35-G33</f>
        <v>5.5999999999997385E-2</v>
      </c>
      <c r="I35" s="1037">
        <v>3</v>
      </c>
      <c r="J35" s="1030" t="str">
        <f>'saisie des données-&gt;finales'!E25</f>
        <v>LAVREYSEN Harrie</v>
      </c>
      <c r="K35" s="1031">
        <f>'saisie des données-&gt;finales'!G25</f>
        <v>7.1400000000000006</v>
      </c>
      <c r="L35" s="1032">
        <f>K35-K33</f>
        <v>0.39900000000000091</v>
      </c>
      <c r="M35" s="1032">
        <v>3</v>
      </c>
      <c r="N35" s="1030" t="str">
        <f>'saisie des données-&gt;finales'!E25</f>
        <v>LAVREYSEN Harrie</v>
      </c>
      <c r="O35" s="1031">
        <f>'saisie des données-&gt;finales'!G26</f>
        <v>6.5479999999999983</v>
      </c>
      <c r="P35" s="1032">
        <f>O35-O33</f>
        <v>-8.0999999999999517E-2</v>
      </c>
      <c r="Q35" s="316">
        <v>3</v>
      </c>
      <c r="R35" s="1030" t="str">
        <f>'saisie des données-&gt;finales'!E27</f>
        <v>BUCHLI Matthijs</v>
      </c>
      <c r="S35" s="1031">
        <f>'saisie des données-&gt;finales'!G27</f>
        <v>6.5910000000000011</v>
      </c>
      <c r="T35" s="1032">
        <f>S35-S33</f>
        <v>-5.000000000002558E-3</v>
      </c>
      <c r="U35" s="316">
        <v>3</v>
      </c>
      <c r="V35" s="1030" t="str">
        <f>'saisie des données-&gt;finales'!E27</f>
        <v>BUCHLI Matthijs</v>
      </c>
      <c r="W35" s="1031"/>
      <c r="X35" s="1032">
        <f>'saisie des données-&gt;finales'!G28</f>
        <v>6.7509999999999977</v>
      </c>
      <c r="Y35" s="1030">
        <f>X35-X33</f>
        <v>-0.10999999999999943</v>
      </c>
      <c r="Z35" s="10"/>
      <c r="AA35" s="4"/>
      <c r="AB35" s="20"/>
      <c r="AC35" s="1"/>
      <c r="AD35" s="1"/>
      <c r="AN35" s="1060" t="str">
        <f>'saisie des données-&gt;finales'!B16</f>
        <v>Nouv. ZELANDE</v>
      </c>
      <c r="AO35" s="1056" t="str">
        <f>'saisie des données-&gt;finales'!E16</f>
        <v>DAWKINS Edward</v>
      </c>
    </row>
    <row r="36" spans="1:41" ht="13.5" thickBot="1">
      <c r="A36" s="21">
        <v>4</v>
      </c>
      <c r="B36" s="1030" t="str">
        <f>'saisie des données-&gt;finales'!E29</f>
        <v>BIELECKI Maciej</v>
      </c>
      <c r="C36" s="1031">
        <f>'saisie des données-&gt;finales'!G29</f>
        <v>10.677</v>
      </c>
      <c r="D36" s="1032">
        <f>C36-C33</f>
        <v>0.13700000000000045</v>
      </c>
      <c r="E36" s="416">
        <v>4</v>
      </c>
      <c r="F36" s="1030" t="str">
        <f>'saisie des données-&gt;finales'!E29</f>
        <v>BIELECKI Maciej</v>
      </c>
      <c r="G36" s="1031">
        <f>'saisie des données-&gt;finales'!G30</f>
        <v>6.8219999999999992</v>
      </c>
      <c r="H36" s="1032">
        <f>G36-G33</f>
        <v>0.13999999999999702</v>
      </c>
      <c r="I36" s="1038">
        <v>4</v>
      </c>
      <c r="J36" s="1030" t="str">
        <f>'saisie des données-&gt;finales'!E31</f>
        <v>SARNECKI Rafal</v>
      </c>
      <c r="K36" s="1031">
        <f>'saisie des données-&gt;finales'!G31</f>
        <v>6.4140000000000015</v>
      </c>
      <c r="L36" s="1032">
        <f>K36-K33</f>
        <v>-0.32699999999999818</v>
      </c>
      <c r="M36" s="1039">
        <v>4</v>
      </c>
      <c r="N36" s="1030" t="str">
        <f>'saisie des données-&gt;finales'!E31</f>
        <v>SARNECKI Rafal</v>
      </c>
      <c r="O36" s="1031">
        <f>'saisie des données-&gt;finales'!G32</f>
        <v>6.48</v>
      </c>
      <c r="P36" s="1032">
        <f>O36-O33</f>
        <v>-0.14899999999999736</v>
      </c>
      <c r="Q36" s="416">
        <v>4</v>
      </c>
      <c r="R36" s="1030" t="str">
        <f>'saisie des données-&gt;finales'!E33</f>
        <v>RUDYK Mateusz</v>
      </c>
      <c r="S36" s="1031">
        <f>'saisie des données-&gt;finales'!G33</f>
        <v>6.5630000000000024</v>
      </c>
      <c r="T36" s="1032">
        <f>S36-S33</f>
        <v>-3.3000000000001251E-2</v>
      </c>
      <c r="U36" s="416">
        <v>4</v>
      </c>
      <c r="V36" s="1030" t="str">
        <f>'saisie des données-&gt;finales'!E33</f>
        <v>RUDYK Mateusz</v>
      </c>
      <c r="W36" s="1031"/>
      <c r="X36" s="1032">
        <f>'saisie des données-&gt;finales'!G34</f>
        <v>6.7419999999999973</v>
      </c>
      <c r="Y36" s="1030">
        <f>X36-X33</f>
        <v>-0.11899999999999977</v>
      </c>
      <c r="Z36" s="3"/>
      <c r="AA36" s="4"/>
      <c r="AB36" s="3"/>
      <c r="AC36" s="1"/>
      <c r="AD36" s="1"/>
      <c r="AN36" s="1060" t="str">
        <f>'saisie des données-&gt;finales'!B17</f>
        <v>FRANCE</v>
      </c>
      <c r="AO36" s="1056" t="str">
        <f>'saisie des données-&gt;finales'!E17</f>
        <v>EDELIN Benjamin</v>
      </c>
    </row>
    <row r="37" spans="1:41" ht="6" customHeight="1" thickBot="1">
      <c r="A37" s="1148"/>
      <c r="B37" s="1148"/>
      <c r="C37" s="1148"/>
      <c r="D37" s="1148"/>
      <c r="E37" s="1148"/>
      <c r="F37" s="1148"/>
      <c r="G37" s="1148"/>
      <c r="H37" s="1148"/>
      <c r="I37" s="1148"/>
      <c r="J37" s="1148"/>
      <c r="K37" s="1148"/>
      <c r="L37" s="1148"/>
      <c r="M37" s="1148"/>
      <c r="N37" s="1148"/>
      <c r="O37" s="1148"/>
      <c r="P37" s="1148"/>
      <c r="Q37" s="1148"/>
      <c r="R37" s="1148"/>
      <c r="S37" s="1148"/>
      <c r="T37" s="1148"/>
      <c r="U37" s="1148"/>
      <c r="V37" s="1148"/>
      <c r="W37" s="1148"/>
      <c r="X37" s="1148"/>
      <c r="Y37" s="1148"/>
      <c r="Z37" s="1148"/>
      <c r="AA37" s="1148"/>
      <c r="AB37" s="1148"/>
      <c r="AN37" s="1060" t="str">
        <f>'saisie des données-&gt;finales'!B18</f>
        <v>FRANCE</v>
      </c>
      <c r="AO37" s="1056" t="str">
        <f>'saisie des données-&gt;finales'!E18</f>
        <v>EDELIN Benjamin</v>
      </c>
    </row>
    <row r="38" spans="1:41">
      <c r="A38" s="1116" t="s">
        <v>4</v>
      </c>
      <c r="B38" s="1117"/>
      <c r="C38" s="1117"/>
      <c r="D38" s="1117"/>
      <c r="E38" s="1117"/>
      <c r="F38" s="1118"/>
      <c r="G38" s="1116" t="s">
        <v>32</v>
      </c>
      <c r="H38" s="1117"/>
      <c r="I38" s="1117"/>
      <c r="J38" s="1117"/>
      <c r="K38" s="1117"/>
      <c r="L38" s="1118"/>
      <c r="M38" s="1119" t="s">
        <v>7</v>
      </c>
      <c r="N38" s="1120"/>
      <c r="O38" s="1120"/>
      <c r="P38" s="1121"/>
      <c r="Q38" s="1149" t="s">
        <v>33</v>
      </c>
      <c r="R38" s="1117"/>
      <c r="S38" s="1117"/>
      <c r="T38" s="1117"/>
      <c r="U38" s="1117"/>
      <c r="V38" s="1117"/>
      <c r="W38" s="1118"/>
      <c r="X38" s="1145" t="s">
        <v>38</v>
      </c>
      <c r="Y38" s="1146"/>
      <c r="Z38" s="1146"/>
      <c r="AA38" s="1146"/>
      <c r="AB38" s="1147"/>
      <c r="AN38" s="1060" t="str">
        <f>'saisie des données-&gt;finales'!B19</f>
        <v>FRANCE</v>
      </c>
      <c r="AO38" s="1056" t="str">
        <f>'saisie des données-&gt;finales'!E19</f>
        <v>VIGIER Sébastien</v>
      </c>
    </row>
    <row r="39" spans="1:41" ht="13.5" thickBot="1">
      <c r="A39" s="83" t="s">
        <v>9</v>
      </c>
      <c r="B39" s="122" t="s">
        <v>10</v>
      </c>
      <c r="C39" s="123" t="s">
        <v>11</v>
      </c>
      <c r="D39" s="1126" t="s">
        <v>6</v>
      </c>
      <c r="E39" s="1142"/>
      <c r="F39" s="124" t="s">
        <v>31</v>
      </c>
      <c r="G39" s="83" t="s">
        <v>9</v>
      </c>
      <c r="H39" s="1129" t="s">
        <v>10</v>
      </c>
      <c r="I39" s="1129"/>
      <c r="J39" s="123" t="s">
        <v>11</v>
      </c>
      <c r="K39" s="123" t="s">
        <v>6</v>
      </c>
      <c r="L39" s="124" t="s">
        <v>31</v>
      </c>
      <c r="M39" s="83" t="s">
        <v>9</v>
      </c>
      <c r="N39" s="125" t="s">
        <v>10</v>
      </c>
      <c r="O39" s="1025" t="s">
        <v>6</v>
      </c>
      <c r="P39" s="124" t="s">
        <v>31</v>
      </c>
      <c r="Q39" s="1040" t="s">
        <v>9</v>
      </c>
      <c r="R39" s="123" t="s">
        <v>10</v>
      </c>
      <c r="S39" s="1126" t="s">
        <v>11</v>
      </c>
      <c r="T39" s="1142"/>
      <c r="U39" s="200" t="s">
        <v>6</v>
      </c>
      <c r="V39" s="198"/>
      <c r="W39" s="126" t="s">
        <v>31</v>
      </c>
      <c r="X39" s="1033" t="s">
        <v>34</v>
      </c>
      <c r="Y39" s="1136" t="s">
        <v>10</v>
      </c>
      <c r="Z39" s="1137"/>
      <c r="AA39" s="1034" t="s">
        <v>6</v>
      </c>
      <c r="AB39" s="74" t="s">
        <v>31</v>
      </c>
      <c r="AN39" s="1060" t="str">
        <f>'saisie des données-&gt;finales'!B20</f>
        <v>FRANCE</v>
      </c>
      <c r="AO39" s="1056" t="str">
        <f>'saisie des données-&gt;finales'!E20</f>
        <v>VIGIER Sébastien</v>
      </c>
    </row>
    <row r="40" spans="1:41" ht="13.5" thickBot="1">
      <c r="A40" s="153">
        <v>1</v>
      </c>
      <c r="B40" s="1029" t="str">
        <f>'saisie des données-&gt;finales'!B11</f>
        <v>Nouv. ZELANDE</v>
      </c>
      <c r="C40" s="1030" t="str">
        <f>'saisie des données-&gt;finales'!E11</f>
        <v>WEBSTER Sam</v>
      </c>
      <c r="D40" s="1031">
        <f>'saisie des données-&gt;finales'!H12</f>
        <v>17.222000000000001</v>
      </c>
      <c r="E40" s="1032"/>
      <c r="F40" s="427"/>
      <c r="G40" s="428">
        <v>1</v>
      </c>
      <c r="H40" s="1029" t="str">
        <f>'saisie des données-&gt;finales'!B11</f>
        <v>Nouv. ZELANDE</v>
      </c>
      <c r="I40" s="1030"/>
      <c r="J40" s="1031" t="str">
        <f>'saisie des données-&gt;finales'!E13</f>
        <v>MITCHELL Ethan</v>
      </c>
      <c r="K40" s="1032">
        <f>'saisie des données-&gt;finales'!H14</f>
        <v>13.369999999999997</v>
      </c>
      <c r="L40" s="427"/>
      <c r="M40" s="430">
        <v>1</v>
      </c>
      <c r="N40" s="1029" t="str">
        <f>'saisie des données-&gt;finales'!B11</f>
        <v>Nouv. ZELANDE</v>
      </c>
      <c r="O40" s="1030">
        <f>'saisie des données-&gt;finales'!F14</f>
        <v>30.591999999999999</v>
      </c>
      <c r="P40" s="1031"/>
      <c r="Q40" s="1032">
        <v>1</v>
      </c>
      <c r="R40" s="1029" t="str">
        <f>'saisie des données-&gt;finales'!B11</f>
        <v>Nouv. ZELANDE</v>
      </c>
      <c r="S40" s="1030" t="str">
        <f>'saisie des données-&gt;finales'!E15</f>
        <v>DAWKINS Edward</v>
      </c>
      <c r="T40" s="1031"/>
      <c r="U40" s="1032">
        <f>'saisie des données-&gt;finales'!H16</f>
        <v>13.457000000000001</v>
      </c>
      <c r="V40" s="427"/>
      <c r="W40" s="1029"/>
      <c r="X40" s="428">
        <v>1</v>
      </c>
      <c r="Y40" s="1134" t="str">
        <f>'saisie des données-&gt;finales'!B11</f>
        <v>Nouv. ZELANDE</v>
      </c>
      <c r="Z40" s="1135"/>
      <c r="AA40" s="1035">
        <f>'saisie des données-&gt;finales'!I16</f>
        <v>44.048999999999999</v>
      </c>
      <c r="AB40" s="1049"/>
      <c r="AC40" s="1046"/>
      <c r="AD40" s="1054"/>
      <c r="AE40" s="1"/>
      <c r="AN40" s="1060" t="str">
        <f>'saisie des données-&gt;finales'!B21</f>
        <v>FRANCE</v>
      </c>
      <c r="AO40" s="1056" t="str">
        <f>'saisie des données-&gt;finales'!E21</f>
        <v>LAFARGUE Quentin</v>
      </c>
    </row>
    <row r="41" spans="1:41" ht="13.5" thickBot="1">
      <c r="A41" s="35">
        <v>2</v>
      </c>
      <c r="B41" s="1029" t="str">
        <f>'saisie des données-&gt;finales'!B17</f>
        <v>FRANCE</v>
      </c>
      <c r="C41" s="1030" t="str">
        <f>'saisie des données-&gt;finales'!E17</f>
        <v>EDELIN Benjamin</v>
      </c>
      <c r="D41" s="1031">
        <f>'saisie des données-&gt;finales'!H18</f>
        <v>17.712</v>
      </c>
      <c r="E41" s="1032"/>
      <c r="F41" s="1062">
        <f>D41-D40</f>
        <v>0.48999999999999844</v>
      </c>
      <c r="G41" s="440">
        <v>2</v>
      </c>
      <c r="H41" s="1029" t="str">
        <f>'saisie des données-&gt;finales'!B17</f>
        <v>FRANCE</v>
      </c>
      <c r="I41" s="1030"/>
      <c r="J41" s="1031" t="str">
        <f>'saisie des données-&gt;finales'!E20</f>
        <v>VIGIER Sébastien</v>
      </c>
      <c r="K41" s="1032">
        <f>'saisie des données-&gt;finales'!H20</f>
        <v>12.693000000000001</v>
      </c>
      <c r="L41" s="1062">
        <f>K41-K40</f>
        <v>-0.67699999999999605</v>
      </c>
      <c r="M41" s="443">
        <v>2</v>
      </c>
      <c r="N41" s="1029" t="str">
        <f>'saisie des données-&gt;finales'!B17</f>
        <v>FRANCE</v>
      </c>
      <c r="O41" s="1030">
        <f>'saisie des données-&gt;finales'!F20</f>
        <v>30.405000000000001</v>
      </c>
      <c r="P41" s="1031">
        <f>O41-O40</f>
        <v>-0.18699999999999761</v>
      </c>
      <c r="Q41" s="1032">
        <v>2</v>
      </c>
      <c r="R41" s="1029" t="str">
        <f>'saisie des données-&gt;finales'!B17</f>
        <v>FRANCE</v>
      </c>
      <c r="S41" s="1030" t="str">
        <f>'saisie des données-&gt;finales'!E21</f>
        <v>LAFARGUE Quentin</v>
      </c>
      <c r="T41" s="1031"/>
      <c r="U41" s="1032">
        <f>'saisie des données-&gt;finales'!H22</f>
        <v>13.131</v>
      </c>
      <c r="V41" s="1062"/>
      <c r="W41" s="1029">
        <f>U41-U40</f>
        <v>-0.32600000000000051</v>
      </c>
      <c r="X41" s="440">
        <v>2</v>
      </c>
      <c r="Y41" s="1134" t="str">
        <f>'saisie des données-&gt;finales'!B17</f>
        <v>FRANCE</v>
      </c>
      <c r="Z41" s="1135"/>
      <c r="AA41" s="1035">
        <f>'saisie des données-&gt;finales'!I22</f>
        <v>43.536000000000001</v>
      </c>
      <c r="AB41" s="1050">
        <f>AA41-AA40</f>
        <v>-0.51299999999999812</v>
      </c>
      <c r="AC41" s="1047"/>
      <c r="AD41" s="1053"/>
      <c r="AE41" s="1"/>
      <c r="AN41" s="1060" t="str">
        <f>'saisie des données-&gt;finales'!B22</f>
        <v>FRANCE</v>
      </c>
      <c r="AO41" s="1056" t="str">
        <f>'saisie des données-&gt;finales'!E22</f>
        <v>LAFARGUE Quentin</v>
      </c>
    </row>
    <row r="42" spans="1:41" ht="13.5" thickBot="1">
      <c r="A42" s="35">
        <v>3</v>
      </c>
      <c r="B42" s="1029" t="str">
        <f>'saisie des données-&gt;finales'!B23</f>
        <v>HOLLANDE</v>
      </c>
      <c r="C42" s="1030" t="str">
        <f>'saisie des données-&gt;finales'!E23</f>
        <v>HOOGLAND Jeffrey</v>
      </c>
      <c r="D42" s="1031">
        <f>'saisie des données-&gt;finales'!H24</f>
        <v>17.352</v>
      </c>
      <c r="E42" s="1032"/>
      <c r="F42" s="1062">
        <f>D42-D40</f>
        <v>0.12999999999999901</v>
      </c>
      <c r="G42" s="440">
        <v>3</v>
      </c>
      <c r="H42" s="1029" t="str">
        <f>'saisie des données-&gt;finales'!B23</f>
        <v>HOLLANDE</v>
      </c>
      <c r="I42" s="1030"/>
      <c r="J42" s="1031" t="str">
        <f>'saisie des données-&gt;finales'!E26</f>
        <v>LAVREYSEN Harrie</v>
      </c>
      <c r="K42" s="1032">
        <f>'saisie des données-&gt;finales'!H26</f>
        <v>13.687999999999999</v>
      </c>
      <c r="L42" s="1062">
        <f>K42-K40</f>
        <v>0.31800000000000139</v>
      </c>
      <c r="M42" s="443">
        <v>3</v>
      </c>
      <c r="N42" s="1029" t="str">
        <f>'saisie des données-&gt;finales'!B23</f>
        <v>HOLLANDE</v>
      </c>
      <c r="O42" s="1030">
        <f>'saisie des données-&gt;finales'!F26</f>
        <v>31.04</v>
      </c>
      <c r="P42" s="1031">
        <f>O42-O40</f>
        <v>0.4480000000000004</v>
      </c>
      <c r="Q42" s="1032">
        <v>3</v>
      </c>
      <c r="R42" s="1029" t="str">
        <f>'saisie des données-&gt;finales'!B23</f>
        <v>HOLLANDE</v>
      </c>
      <c r="S42" s="1030" t="str">
        <f>'saisie des données-&gt;finales'!E27</f>
        <v>BUCHLI Matthijs</v>
      </c>
      <c r="T42" s="1031"/>
      <c r="U42" s="1032">
        <f>'saisie des données-&gt;finales'!H28</f>
        <v>13.341999999999999</v>
      </c>
      <c r="V42" s="1062"/>
      <c r="W42" s="1029">
        <f>U42-U40</f>
        <v>-0.11500000000000199</v>
      </c>
      <c r="X42" s="440">
        <v>3</v>
      </c>
      <c r="Y42" s="1134" t="str">
        <f>'saisie des données-&gt;finales'!B23</f>
        <v>HOLLANDE</v>
      </c>
      <c r="Z42" s="1138"/>
      <c r="AA42" s="1035">
        <f>'saisie des données-&gt;finales'!I28</f>
        <v>44.381999999999998</v>
      </c>
      <c r="AB42" s="1050">
        <f>AA42-AA40</f>
        <v>0.33299999999999841</v>
      </c>
      <c r="AC42" s="1047"/>
      <c r="AD42" s="1053"/>
      <c r="AE42" s="1"/>
      <c r="AN42" s="1060" t="str">
        <f>'saisie des données-&gt;finales'!B23</f>
        <v>HOLLANDE</v>
      </c>
      <c r="AO42" s="1056" t="str">
        <f>'saisie des données-&gt;finales'!E23</f>
        <v>HOOGLAND Jeffrey</v>
      </c>
    </row>
    <row r="43" spans="1:41" ht="13.5" thickBot="1">
      <c r="A43" s="121">
        <v>4</v>
      </c>
      <c r="B43" s="1029" t="str">
        <f>'saisie des données-&gt;finales'!B29</f>
        <v>POLOGNE</v>
      </c>
      <c r="C43" s="1030" t="str">
        <f>'saisie des données-&gt;finales'!E29</f>
        <v>BIELECKI Maciej</v>
      </c>
      <c r="D43" s="1031">
        <f>'saisie des données-&gt;finales'!H30</f>
        <v>17.498999999999999</v>
      </c>
      <c r="E43" s="1032"/>
      <c r="F43" s="1062">
        <f>D43-D40</f>
        <v>0.27699999999999747</v>
      </c>
      <c r="G43" s="433">
        <v>4</v>
      </c>
      <c r="H43" s="1029" t="str">
        <f>'saisie des données-&gt;finales'!B30</f>
        <v>POLOGNE</v>
      </c>
      <c r="I43" s="1030"/>
      <c r="J43" s="1031" t="str">
        <f>'saisie des données-&gt;finales'!E32</f>
        <v>SARNECKI Rafal</v>
      </c>
      <c r="K43" s="1032">
        <f>'saisie des données-&gt;finales'!H32</f>
        <v>12.894000000000002</v>
      </c>
      <c r="L43" s="1062">
        <f>K43-K40</f>
        <v>-0.47599999999999554</v>
      </c>
      <c r="M43" s="1045">
        <v>4</v>
      </c>
      <c r="N43" s="1029" t="str">
        <f>'saisie des données-&gt;finales'!B30</f>
        <v>POLOGNE</v>
      </c>
      <c r="O43" s="1030">
        <f>'saisie des données-&gt;finales'!F32</f>
        <v>30.393000000000001</v>
      </c>
      <c r="P43" s="1031">
        <f>O43-O40</f>
        <v>-0.19899999999999807</v>
      </c>
      <c r="Q43" s="1032">
        <v>4</v>
      </c>
      <c r="R43" s="1029" t="str">
        <f>'saisie des données-&gt;finales'!B30</f>
        <v>POLOGNE</v>
      </c>
      <c r="S43" s="1030" t="str">
        <f>'saisie des données-&gt;finales'!E33</f>
        <v>RUDYK Mateusz</v>
      </c>
      <c r="T43" s="1031"/>
      <c r="U43" s="1032">
        <f>'saisie des données-&gt;finales'!H34</f>
        <v>13.305</v>
      </c>
      <c r="V43" s="1062"/>
      <c r="W43" s="1029">
        <f>U43-U40</f>
        <v>-0.15200000000000102</v>
      </c>
      <c r="X43" s="1051">
        <v>4</v>
      </c>
      <c r="Y43" s="1134" t="str">
        <f>'saisie des données-&gt;finales'!B30</f>
        <v>POLOGNE</v>
      </c>
      <c r="Z43" s="1138"/>
      <c r="AA43" s="1044">
        <f>'saisie des données-&gt;finales'!I34</f>
        <v>43.698</v>
      </c>
      <c r="AB43" s="1052">
        <f>AA43-AA40</f>
        <v>-0.35099999999999909</v>
      </c>
      <c r="AC43" s="1048"/>
      <c r="AD43" s="1055"/>
      <c r="AE43" s="1"/>
      <c r="AN43" s="1060" t="str">
        <f>'saisie des données-&gt;finales'!B24</f>
        <v>HOLLANDE</v>
      </c>
      <c r="AO43" s="1056" t="str">
        <f>'saisie des données-&gt;finales'!E24</f>
        <v>HOOGLAND Jeffrey</v>
      </c>
    </row>
    <row r="44" spans="1:41">
      <c r="A44" s="6"/>
      <c r="B44" s="37"/>
      <c r="C44" s="181"/>
      <c r="D44" s="37"/>
      <c r="E44" s="181"/>
      <c r="F44" s="34"/>
      <c r="G44" s="14"/>
      <c r="H44" s="14"/>
      <c r="I44" s="14"/>
      <c r="J44" s="37"/>
      <c r="K44" s="37"/>
      <c r="L44" s="37"/>
      <c r="M44" s="33"/>
      <c r="N44" s="33"/>
      <c r="O44" s="33"/>
      <c r="P44" s="33"/>
      <c r="Q44" s="36"/>
      <c r="R44" s="36"/>
      <c r="S44" s="181"/>
      <c r="T44" s="37"/>
      <c r="U44" s="37"/>
      <c r="V44" s="37"/>
      <c r="W44" s="6"/>
      <c r="X44" s="36"/>
      <c r="Y44" s="36"/>
      <c r="Z44" s="36"/>
      <c r="AA44" s="42"/>
      <c r="AB44" s="6"/>
      <c r="AN44" s="1060" t="str">
        <f>'saisie des données-&gt;finales'!B25</f>
        <v>HOLLANDE</v>
      </c>
      <c r="AO44" s="1056" t="str">
        <f>'saisie des données-&gt;finales'!E25</f>
        <v>LAVREYSEN Harrie</v>
      </c>
    </row>
    <row r="45" spans="1:41">
      <c r="A45" s="43"/>
      <c r="B45" s="27"/>
      <c r="C45" s="182"/>
      <c r="D45" s="27"/>
      <c r="E45" s="182"/>
      <c r="F45" s="22"/>
      <c r="G45" s="22"/>
      <c r="H45" s="22"/>
      <c r="I45" s="22"/>
      <c r="J45" s="22"/>
      <c r="K45" s="3"/>
      <c r="L45" s="3"/>
      <c r="M45" s="3"/>
      <c r="N45" s="20"/>
      <c r="O45" s="3"/>
      <c r="P45" s="3"/>
      <c r="Q45" s="3"/>
      <c r="R45" s="3"/>
      <c r="S45" s="4"/>
      <c r="T45" s="3"/>
      <c r="U45" s="3"/>
      <c r="V45" s="3"/>
      <c r="W45" s="3"/>
      <c r="X45" s="3"/>
      <c r="Y45" s="3"/>
      <c r="Z45" s="3"/>
      <c r="AA45" s="3"/>
      <c r="AB45" s="3"/>
      <c r="AN45" s="1060" t="str">
        <f>'saisie des données-&gt;finales'!B26</f>
        <v>HOLLANDE</v>
      </c>
      <c r="AO45" s="1056" t="str">
        <f>'saisie des données-&gt;finales'!E26</f>
        <v>LAVREYSEN Harrie</v>
      </c>
    </row>
    <row r="46" spans="1:41" ht="15">
      <c r="A46" s="11"/>
      <c r="B46" s="152" t="s">
        <v>39</v>
      </c>
      <c r="C46" s="474" t="s">
        <v>47</v>
      </c>
      <c r="D46" s="9"/>
      <c r="E46" s="9"/>
      <c r="F46" s="9"/>
      <c r="G46" s="9"/>
      <c r="H46" s="9"/>
      <c r="I46" s="9"/>
      <c r="J46" s="9"/>
      <c r="K46" s="3"/>
      <c r="L46" s="3"/>
      <c r="M46" s="9"/>
      <c r="N46" s="9"/>
      <c r="O46" s="9"/>
      <c r="P46" s="9"/>
      <c r="Q46" s="9"/>
      <c r="R46" s="9"/>
      <c r="S46" s="9"/>
      <c r="T46" s="9"/>
      <c r="U46" s="9"/>
      <c r="V46" s="9"/>
      <c r="W46" s="9"/>
      <c r="X46" s="9"/>
      <c r="Y46" s="9"/>
      <c r="Z46" s="9"/>
      <c r="AA46" s="9"/>
      <c r="AB46" s="9"/>
      <c r="AN46" s="1060" t="str">
        <f>'saisie des données-&gt;finales'!B27</f>
        <v>HOLLANDE</v>
      </c>
      <c r="AO46" s="1056" t="str">
        <f>'saisie des données-&gt;finales'!E27</f>
        <v>BUCHLI Matthijs</v>
      </c>
    </row>
    <row r="47" spans="1:41" ht="14.25">
      <c r="A47" s="11"/>
      <c r="B47" s="44"/>
      <c r="C47" s="151" t="s">
        <v>40</v>
      </c>
      <c r="D47" s="9"/>
      <c r="E47" s="9"/>
      <c r="F47" s="9"/>
      <c r="G47" s="9"/>
      <c r="H47" s="9"/>
      <c r="I47" s="9"/>
      <c r="J47" s="9"/>
      <c r="K47" s="3"/>
      <c r="L47" s="3"/>
      <c r="M47" s="9"/>
      <c r="N47" s="9"/>
      <c r="O47" s="9"/>
      <c r="P47" s="9"/>
      <c r="Q47" s="9"/>
      <c r="R47" s="9"/>
      <c r="S47" s="9"/>
      <c r="T47" s="9"/>
      <c r="U47" s="9"/>
      <c r="V47" s="9"/>
      <c r="W47" s="9"/>
      <c r="X47" s="9"/>
      <c r="Y47" s="9"/>
      <c r="Z47" s="9"/>
      <c r="AA47" s="9"/>
      <c r="AB47" s="9"/>
      <c r="AN47" s="1060" t="str">
        <f>'saisie des données-&gt;finales'!B28</f>
        <v>HOLLANDE</v>
      </c>
      <c r="AO47" s="1056" t="str">
        <f>'saisie des données-&gt;finales'!E28</f>
        <v>BUCHLI Matthijs</v>
      </c>
    </row>
    <row r="48" spans="1:41" ht="14.25">
      <c r="A48" s="11"/>
      <c r="B48" s="45"/>
      <c r="C48" s="474" t="s">
        <v>48</v>
      </c>
      <c r="D48" s="23"/>
      <c r="E48" s="23"/>
      <c r="F48" s="23"/>
      <c r="G48" s="23"/>
      <c r="H48" s="23"/>
      <c r="I48" s="23"/>
      <c r="J48" s="23"/>
      <c r="K48" s="3"/>
      <c r="L48" s="3"/>
      <c r="M48" s="23"/>
      <c r="N48" s="23"/>
      <c r="O48" s="23"/>
      <c r="P48" s="23"/>
      <c r="Q48" s="23"/>
      <c r="R48" s="23"/>
      <c r="S48" s="23"/>
      <c r="T48" s="23"/>
      <c r="U48" s="23"/>
      <c r="V48" s="23"/>
      <c r="W48" s="23"/>
      <c r="X48" s="23"/>
      <c r="Y48" s="23"/>
      <c r="Z48" s="23"/>
      <c r="AA48" s="23"/>
      <c r="AB48" s="23"/>
      <c r="AN48" s="1060" t="str">
        <f>'saisie des données-&gt;finales'!B29</f>
        <v>POLOGNE</v>
      </c>
      <c r="AO48" s="1056" t="str">
        <f>'saisie des données-&gt;finales'!E29</f>
        <v>BIELECKI Maciej</v>
      </c>
    </row>
    <row r="49" spans="1:41" ht="14.25">
      <c r="A49" s="11"/>
      <c r="B49" s="44"/>
      <c r="C49" s="471" t="s">
        <v>49</v>
      </c>
      <c r="D49" s="28"/>
      <c r="E49" s="24"/>
      <c r="F49" s="24"/>
      <c r="G49" s="24"/>
      <c r="H49" s="24"/>
      <c r="I49" s="24"/>
      <c r="J49" s="24"/>
      <c r="K49" s="3"/>
      <c r="L49" s="3"/>
      <c r="M49" s="23"/>
      <c r="N49" s="23"/>
      <c r="O49" s="23"/>
      <c r="P49" s="23"/>
      <c r="Q49" s="23"/>
      <c r="R49" s="23"/>
      <c r="S49" s="23"/>
      <c r="T49" s="23"/>
      <c r="U49" s="23"/>
      <c r="V49" s="23"/>
      <c r="W49" s="23"/>
      <c r="X49" s="23"/>
      <c r="Y49" s="23"/>
      <c r="Z49" s="23"/>
      <c r="AA49" s="23"/>
      <c r="AB49" s="23"/>
      <c r="AN49" s="1060" t="str">
        <f>'saisie des données-&gt;finales'!B30</f>
        <v>POLOGNE</v>
      </c>
      <c r="AO49" s="1056" t="str">
        <f>'saisie des données-&gt;finales'!E30</f>
        <v>BIELECKI Maciej</v>
      </c>
    </row>
    <row r="50" spans="1:41">
      <c r="B50" s="9"/>
      <c r="C50" s="474" t="s">
        <v>46</v>
      </c>
      <c r="D50" s="9"/>
      <c r="E50" s="9"/>
      <c r="F50" s="9"/>
      <c r="G50" s="9"/>
      <c r="H50" s="9"/>
      <c r="I50" s="9"/>
      <c r="J50" s="9"/>
      <c r="K50" s="3"/>
      <c r="L50" s="3"/>
      <c r="M50" s="9"/>
      <c r="N50" s="9"/>
      <c r="O50" s="9"/>
      <c r="P50" s="9"/>
      <c r="Q50" s="9"/>
      <c r="R50" s="9"/>
      <c r="S50" s="9"/>
      <c r="T50" s="9"/>
      <c r="U50" s="9"/>
      <c r="V50" s="9"/>
      <c r="W50" s="9"/>
      <c r="X50" s="9"/>
      <c r="Y50" s="9"/>
      <c r="Z50" s="9"/>
      <c r="AA50" s="9"/>
      <c r="AB50" s="9"/>
      <c r="AN50" s="1060" t="str">
        <f>'saisie des données-&gt;finales'!B31</f>
        <v>POLOGNE</v>
      </c>
      <c r="AO50" s="1056" t="str">
        <f>'saisie des données-&gt;finales'!E31</f>
        <v>SARNECKI Rafal</v>
      </c>
    </row>
    <row r="51" spans="1:41">
      <c r="B51" s="9"/>
      <c r="C51" s="11"/>
      <c r="D51" s="9"/>
      <c r="E51" s="9"/>
      <c r="F51" s="9"/>
      <c r="G51" s="9"/>
      <c r="H51" s="9"/>
      <c r="I51" s="9"/>
      <c r="J51" s="9"/>
      <c r="K51" s="3"/>
      <c r="L51" s="3"/>
      <c r="M51" s="9"/>
      <c r="N51" s="9"/>
      <c r="O51" s="9"/>
      <c r="P51" s="9"/>
      <c r="Q51" s="9"/>
      <c r="R51" s="9"/>
      <c r="S51" s="9"/>
      <c r="T51" s="9"/>
      <c r="U51" s="9"/>
      <c r="V51" s="9"/>
      <c r="W51" s="9"/>
      <c r="X51" s="9"/>
      <c r="Y51" s="9"/>
      <c r="Z51" s="9"/>
      <c r="AA51" s="9"/>
      <c r="AB51" s="9"/>
      <c r="AN51" s="1060" t="str">
        <f>'saisie des données-&gt;finales'!B32</f>
        <v>POLOGNE</v>
      </c>
      <c r="AO51" s="1056" t="str">
        <f>'saisie des données-&gt;finales'!E32</f>
        <v>SARNECKI Rafal</v>
      </c>
    </row>
    <row r="52" spans="1:41">
      <c r="A52" s="9"/>
      <c r="B52" s="11"/>
      <c r="C52" s="151"/>
      <c r="D52" s="9"/>
      <c r="E52" s="9"/>
      <c r="F52" s="9"/>
      <c r="G52" s="9"/>
      <c r="H52" s="9"/>
      <c r="I52" s="9"/>
      <c r="J52" s="9"/>
      <c r="K52" s="3"/>
      <c r="L52" s="3"/>
      <c r="M52" s="9"/>
      <c r="N52" s="9"/>
      <c r="O52" s="9"/>
      <c r="P52" s="9"/>
      <c r="Q52" s="9"/>
      <c r="R52" s="9"/>
      <c r="S52" s="9"/>
      <c r="T52" s="9"/>
      <c r="U52" s="9"/>
      <c r="V52" s="9"/>
      <c r="W52" s="9"/>
      <c r="X52" s="9"/>
      <c r="Y52" s="9"/>
      <c r="Z52" s="9"/>
      <c r="AA52" s="9"/>
      <c r="AB52" s="9"/>
      <c r="AN52" s="1060" t="str">
        <f>'saisie des données-&gt;finales'!B33</f>
        <v>POLOGNE</v>
      </c>
      <c r="AO52" s="1056" t="str">
        <f>'saisie des données-&gt;finales'!E33</f>
        <v>RUDYK Mateusz</v>
      </c>
    </row>
    <row r="53" spans="1:41" ht="13.5" thickBot="1">
      <c r="A53" s="9"/>
      <c r="B53" s="25"/>
      <c r="C53" s="25"/>
      <c r="D53" s="25"/>
      <c r="E53" s="25"/>
      <c r="F53" s="25"/>
      <c r="G53" s="25"/>
      <c r="H53" s="25"/>
      <c r="I53" s="25"/>
      <c r="J53" s="25"/>
      <c r="K53" s="3"/>
      <c r="L53" s="3"/>
      <c r="M53" s="25"/>
      <c r="N53" s="25"/>
      <c r="O53" s="25"/>
      <c r="P53" s="25"/>
      <c r="Q53" s="25"/>
      <c r="R53" s="25"/>
      <c r="S53" s="25"/>
      <c r="T53" s="25"/>
      <c r="U53" s="25"/>
      <c r="V53" s="25"/>
      <c r="W53" s="25"/>
      <c r="X53" s="25"/>
      <c r="Y53" s="25"/>
      <c r="Z53" s="25"/>
      <c r="AA53" s="25"/>
      <c r="AB53" s="25"/>
      <c r="AN53" s="1061" t="str">
        <f>'saisie des données-&gt;finales'!B34</f>
        <v>POLOGNE</v>
      </c>
      <c r="AO53" s="1057" t="str">
        <f>'saisie des données-&gt;finales'!E34</f>
        <v>RUDYK Mateusz</v>
      </c>
    </row>
    <row r="54" spans="1:41">
      <c r="A54" s="25"/>
      <c r="B54" s="25"/>
      <c r="C54" s="25"/>
      <c r="D54" s="25"/>
      <c r="E54" s="25"/>
      <c r="F54" s="25"/>
      <c r="G54" s="25"/>
      <c r="H54" s="25"/>
      <c r="I54" s="25"/>
      <c r="J54" s="25"/>
      <c r="K54" s="3"/>
      <c r="L54" s="3"/>
      <c r="M54" s="25"/>
      <c r="N54" s="25"/>
      <c r="O54" s="25"/>
      <c r="P54" s="25"/>
      <c r="Q54" s="25"/>
      <c r="R54" s="25"/>
      <c r="S54" s="25"/>
      <c r="T54" s="25"/>
      <c r="U54" s="25"/>
      <c r="V54" s="25"/>
      <c r="W54" s="25"/>
      <c r="X54" s="25"/>
      <c r="Y54" s="25"/>
      <c r="Z54" s="25"/>
      <c r="AA54" s="25"/>
      <c r="AB54" s="25"/>
    </row>
    <row r="55" spans="1:41">
      <c r="A55" s="25"/>
      <c r="B55" s="25"/>
      <c r="C55" s="25"/>
      <c r="D55" s="25"/>
      <c r="E55" s="25"/>
      <c r="F55" s="25"/>
      <c r="G55" s="25"/>
      <c r="H55" s="25"/>
      <c r="I55" s="25"/>
      <c r="J55" s="25"/>
      <c r="K55" s="9"/>
      <c r="L55" s="9"/>
      <c r="M55" s="25"/>
      <c r="N55" s="25"/>
      <c r="O55" s="25"/>
      <c r="P55" s="25"/>
      <c r="Q55" s="25"/>
      <c r="R55" s="25"/>
      <c r="S55" s="25"/>
      <c r="T55" s="25"/>
      <c r="U55" s="25"/>
      <c r="V55" s="25"/>
      <c r="W55" s="25"/>
      <c r="X55" s="25"/>
      <c r="Y55" s="25"/>
      <c r="Z55" s="25"/>
      <c r="AA55" s="25"/>
      <c r="AB55" s="25"/>
    </row>
    <row r="56" spans="1:41">
      <c r="A56" s="25"/>
      <c r="B56" s="26"/>
      <c r="C56" s="26"/>
      <c r="D56" s="26"/>
      <c r="E56" s="26"/>
      <c r="F56" s="26"/>
      <c r="G56" s="26"/>
      <c r="H56" s="26"/>
      <c r="I56" s="26"/>
      <c r="J56" s="26"/>
      <c r="K56" s="9"/>
      <c r="L56" s="9"/>
      <c r="M56" s="3"/>
      <c r="N56" s="3"/>
      <c r="O56" s="3"/>
      <c r="P56" s="3"/>
      <c r="Q56" s="3"/>
      <c r="R56" s="3"/>
      <c r="S56" s="3"/>
      <c r="T56" s="3"/>
      <c r="U56" s="3"/>
      <c r="V56" s="3"/>
      <c r="W56" s="3"/>
      <c r="X56" s="3"/>
      <c r="Y56" s="3"/>
      <c r="Z56" s="3"/>
      <c r="AA56" s="3"/>
      <c r="AB56" s="3"/>
    </row>
    <row r="57" spans="1:41">
      <c r="A57" s="26"/>
      <c r="B57" s="3"/>
      <c r="C57" s="3"/>
      <c r="D57" s="3"/>
      <c r="E57" s="3"/>
      <c r="F57" s="3"/>
      <c r="G57" s="3"/>
      <c r="H57" s="3"/>
      <c r="I57" s="3"/>
      <c r="J57" s="3"/>
      <c r="K57" s="9"/>
      <c r="L57" s="9"/>
      <c r="M57" s="3"/>
      <c r="N57" s="3"/>
      <c r="O57" s="3"/>
      <c r="P57" s="3"/>
      <c r="Q57" s="3"/>
      <c r="R57" s="3"/>
      <c r="S57" s="3"/>
      <c r="T57" s="3"/>
      <c r="U57" s="3"/>
      <c r="V57" s="3"/>
      <c r="W57" s="3"/>
      <c r="X57" s="3"/>
      <c r="Y57" s="3"/>
      <c r="Z57" s="3"/>
      <c r="AA57" s="3"/>
      <c r="AB57" s="3"/>
    </row>
    <row r="58" spans="1:41">
      <c r="A58" s="3"/>
      <c r="B58" s="3"/>
      <c r="C58" s="3"/>
      <c r="D58" s="3"/>
      <c r="E58" s="3"/>
      <c r="F58" s="3"/>
      <c r="G58" s="3"/>
      <c r="H58" s="3"/>
      <c r="I58" s="3"/>
      <c r="J58" s="3"/>
      <c r="K58" s="23"/>
      <c r="L58" s="23"/>
      <c r="M58" s="3"/>
      <c r="N58" s="3"/>
      <c r="O58" s="3"/>
      <c r="P58" s="3"/>
      <c r="Q58" s="3"/>
      <c r="R58" s="3"/>
      <c r="S58" s="3"/>
      <c r="T58" s="3"/>
      <c r="U58" s="3"/>
      <c r="V58" s="3"/>
      <c r="W58" s="3"/>
      <c r="X58" s="3"/>
      <c r="Y58" s="3"/>
      <c r="Z58" s="3"/>
      <c r="AA58" s="3"/>
      <c r="AB58" s="3"/>
    </row>
    <row r="59" spans="1:41">
      <c r="A59" s="3"/>
      <c r="B59" s="3"/>
      <c r="C59" s="3"/>
      <c r="D59" s="3"/>
      <c r="E59" s="3"/>
      <c r="F59" s="3"/>
      <c r="G59" s="3"/>
      <c r="H59" s="3"/>
      <c r="I59" s="3"/>
      <c r="J59" s="3"/>
      <c r="K59" s="23"/>
      <c r="L59" s="23"/>
      <c r="M59" s="3"/>
      <c r="N59" s="3"/>
      <c r="O59" s="3"/>
      <c r="P59" s="3"/>
      <c r="Q59" s="3"/>
      <c r="R59" s="3"/>
      <c r="S59" s="3"/>
      <c r="T59" s="3"/>
      <c r="U59" s="3"/>
      <c r="V59" s="3"/>
      <c r="W59" s="3"/>
      <c r="X59" s="3"/>
      <c r="Y59" s="3"/>
      <c r="Z59" s="3"/>
      <c r="AA59" s="3"/>
      <c r="AB59" s="3"/>
    </row>
    <row r="60" spans="1:41">
      <c r="A60" s="3"/>
      <c r="B60" s="3"/>
      <c r="C60" s="3"/>
      <c r="D60" s="3"/>
      <c r="E60" s="3"/>
      <c r="F60" s="3"/>
      <c r="G60" s="3"/>
      <c r="H60" s="3"/>
      <c r="I60" s="3"/>
      <c r="J60" s="3"/>
      <c r="K60" s="9"/>
      <c r="L60" s="9"/>
      <c r="M60" s="3"/>
      <c r="N60" s="3"/>
      <c r="O60" s="3"/>
      <c r="P60" s="3"/>
      <c r="Q60" s="3"/>
      <c r="R60" s="3"/>
      <c r="S60" s="3"/>
      <c r="T60" s="3"/>
      <c r="U60" s="3"/>
      <c r="V60" s="3"/>
      <c r="W60" s="3"/>
      <c r="X60" s="3"/>
      <c r="Y60" s="3"/>
      <c r="Z60" s="3"/>
      <c r="AA60" s="3"/>
      <c r="AB60" s="3"/>
    </row>
    <row r="61" spans="1:41">
      <c r="A61" s="3"/>
      <c r="B61" s="3"/>
      <c r="C61" s="3"/>
      <c r="D61" s="3"/>
      <c r="E61" s="3"/>
      <c r="F61" s="3"/>
      <c r="G61" s="3"/>
      <c r="H61" s="3"/>
      <c r="I61" s="3"/>
      <c r="J61" s="3"/>
      <c r="K61" s="9"/>
      <c r="L61" s="9"/>
      <c r="M61" s="3"/>
      <c r="N61" s="3"/>
      <c r="O61" s="3"/>
      <c r="P61" s="3"/>
      <c r="Q61" s="3"/>
      <c r="R61" s="3"/>
      <c r="S61" s="3"/>
      <c r="T61" s="3"/>
      <c r="U61" s="3"/>
      <c r="V61" s="3"/>
      <c r="W61" s="3"/>
      <c r="X61" s="3"/>
      <c r="Y61" s="3"/>
      <c r="Z61" s="3"/>
      <c r="AA61" s="3"/>
      <c r="AB61" s="3"/>
    </row>
    <row r="62" spans="1:41">
      <c r="K62" s="25"/>
      <c r="L62" s="25"/>
    </row>
    <row r="63" spans="1:41">
      <c r="K63" s="25"/>
      <c r="L63" s="25"/>
    </row>
    <row r="64" spans="1:41">
      <c r="K64" s="25"/>
      <c r="L64" s="25"/>
    </row>
    <row r="65" spans="11:12">
      <c r="K65" s="3"/>
      <c r="L65" s="3"/>
    </row>
    <row r="66" spans="11:12">
      <c r="K66" s="3"/>
      <c r="L66" s="3"/>
    </row>
    <row r="67" spans="11:12">
      <c r="K67" s="3"/>
      <c r="L67" s="3"/>
    </row>
    <row r="68" spans="11:12">
      <c r="K68" s="3"/>
      <c r="L68" s="3"/>
    </row>
    <row r="69" spans="11:12">
      <c r="K69" s="3"/>
      <c r="L69" s="3"/>
    </row>
    <row r="70" spans="11:12">
      <c r="K70" s="3"/>
      <c r="L70" s="3"/>
    </row>
  </sheetData>
  <mergeCells count="55">
    <mergeCell ref="AD17:AE17"/>
    <mergeCell ref="M31:P31"/>
    <mergeCell ref="Q30:Y30"/>
    <mergeCell ref="A4:AB4"/>
    <mergeCell ref="Q31:T31"/>
    <mergeCell ref="I6:L6"/>
    <mergeCell ref="A29:AB29"/>
    <mergeCell ref="A30:H30"/>
    <mergeCell ref="U6:Y6"/>
    <mergeCell ref="X17:AB17"/>
    <mergeCell ref="G17:L17"/>
    <mergeCell ref="M17:P17"/>
    <mergeCell ref="U31:Y31"/>
    <mergeCell ref="H18:I18"/>
    <mergeCell ref="Y18:Z18"/>
    <mergeCell ref="I30:P30"/>
    <mergeCell ref="J1:O1"/>
    <mergeCell ref="Q1:R1"/>
    <mergeCell ref="S18:T18"/>
    <mergeCell ref="X38:AB38"/>
    <mergeCell ref="V32:W32"/>
    <mergeCell ref="A27:AB28"/>
    <mergeCell ref="A37:AB37"/>
    <mergeCell ref="M38:P38"/>
    <mergeCell ref="Q38:W38"/>
    <mergeCell ref="A31:D31"/>
    <mergeCell ref="D18:E18"/>
    <mergeCell ref="A38:F38"/>
    <mergeCell ref="D1:I1"/>
    <mergeCell ref="Q6:T6"/>
    <mergeCell ref="A2:E2"/>
    <mergeCell ref="A3:E3"/>
    <mergeCell ref="H39:I39"/>
    <mergeCell ref="D39:E39"/>
    <mergeCell ref="S39:T39"/>
    <mergeCell ref="E31:H31"/>
    <mergeCell ref="I31:L31"/>
    <mergeCell ref="G38:L38"/>
    <mergeCell ref="F2:S2"/>
    <mergeCell ref="F3:S3"/>
    <mergeCell ref="A17:F17"/>
    <mergeCell ref="Q17:W17"/>
    <mergeCell ref="A16:AB16"/>
    <mergeCell ref="A5:H5"/>
    <mergeCell ref="I5:P5"/>
    <mergeCell ref="Q5:Y5"/>
    <mergeCell ref="A6:D6"/>
    <mergeCell ref="E6:H6"/>
    <mergeCell ref="V7:W7"/>
    <mergeCell ref="M6:P6"/>
    <mergeCell ref="Y40:Z40"/>
    <mergeCell ref="Y39:Z39"/>
    <mergeCell ref="Y41:Z41"/>
    <mergeCell ref="Y42:Z42"/>
    <mergeCell ref="Y43:Z43"/>
  </mergeCells>
  <phoneticPr fontId="0" type="noConversion"/>
  <conditionalFormatting sqref="Y42 AB42">
    <cfRule type="expression" dxfId="179" priority="200">
      <formula>$Y$42="POLOGNE"</formula>
    </cfRule>
  </conditionalFormatting>
  <conditionalFormatting sqref="Y40:AB40">
    <cfRule type="expression" dxfId="178" priority="196">
      <formula>$Y$40="Nouv. ZELANDE"</formula>
    </cfRule>
    <cfRule type="expression" dxfId="177" priority="197">
      <formula>$Y$40="FRANCE"</formula>
    </cfRule>
    <cfRule type="expression" dxfId="176" priority="198">
      <formula>$Y$40="HOLLANDE"</formula>
    </cfRule>
    <cfRule type="expression" dxfId="175" priority="199">
      <formula>$Y$40="POLOGNE"</formula>
    </cfRule>
  </conditionalFormatting>
  <conditionalFormatting sqref="Y41:AB41">
    <cfRule type="expression" dxfId="174" priority="192">
      <formula>$Y$41="Nouv. ZELANDE"</formula>
    </cfRule>
    <cfRule type="expression" dxfId="173" priority="193">
      <formula>$Y$41="FRANCE"</formula>
    </cfRule>
    <cfRule type="expression" dxfId="172" priority="194">
      <formula>$Y$41="HOLLANDE"</formula>
    </cfRule>
    <cfRule type="expression" dxfId="171" priority="195">
      <formula>$Y$41="POLOGNE"</formula>
    </cfRule>
  </conditionalFormatting>
  <conditionalFormatting sqref="Y42:AB42">
    <cfRule type="expression" dxfId="170" priority="189">
      <formula>$Y$42="Nouv. ZELANDE"</formula>
    </cfRule>
    <cfRule type="expression" dxfId="169" priority="190">
      <formula>$Y$42="FRANCE"</formula>
    </cfRule>
    <cfRule type="expression" dxfId="168" priority="191">
      <formula>$Y$42="HOLLANDE"</formula>
    </cfRule>
  </conditionalFormatting>
  <conditionalFormatting sqref="Y43:AB43">
    <cfRule type="expression" dxfId="167" priority="185">
      <formula>$Y$43="Nouv. ZELANDE"</formula>
    </cfRule>
    <cfRule type="expression" dxfId="166" priority="186">
      <formula>$Y$43="FRANCE"</formula>
    </cfRule>
    <cfRule type="expression" dxfId="165" priority="187">
      <formula>$Y$43="HOLLANDE"</formula>
    </cfRule>
    <cfRule type="expression" dxfId="164" priority="188">
      <formula>$Y$43="POLOGNE"</formula>
    </cfRule>
  </conditionalFormatting>
  <conditionalFormatting sqref="B33:D33">
    <cfRule type="expression" dxfId="163" priority="345">
      <formula>INDEX($AN$30:$AN$53,MATCH($B33,$AO$30:$AO$53,0))="Nouv. ZELANDE"</formula>
    </cfRule>
    <cfRule type="expression" dxfId="162" priority="346">
      <formula>INDEX($AN$30:$AN$53,MATCH($B33,$AO$30:$AO$53,0))="FRANCE"</formula>
    </cfRule>
    <cfRule type="expression" dxfId="161" priority="349">
      <formula>INDEX($AN$30:$AN$53,MATCH($B33,$AO$30:$AO$53,0))="HOLLANDE"</formula>
    </cfRule>
    <cfRule type="expression" dxfId="160" priority="350">
      <formula>INDEX($AN$30:$AN$53,MATCH($B33,$AO$30:$AO$53,0))="POLOGNE"</formula>
    </cfRule>
  </conditionalFormatting>
  <conditionalFormatting sqref="B34:D34">
    <cfRule type="expression" dxfId="159" priority="341">
      <formula>INDEX($AN$30:$AN$53,MATCH($B34,$AO$30:$AO$53,0))="Nouv. ZELANDE"</formula>
    </cfRule>
    <cfRule type="expression" dxfId="158" priority="342">
      <formula>INDEX($AN$30:$AN$53,MATCH($B34,$AO$30:$AO$53,0))="FRANCE"</formula>
    </cfRule>
    <cfRule type="expression" dxfId="157" priority="343">
      <formula>INDEX($AN$30:$AN$53,MATCH($B34,$AO$30:$AO$53,0))="HOLLANDE"</formula>
    </cfRule>
    <cfRule type="expression" dxfId="156" priority="344">
      <formula>INDEX($AN$30:$AN$53,MATCH($B34,$AO$30:$AO$53,0))="POLOGNE"</formula>
    </cfRule>
  </conditionalFormatting>
  <conditionalFormatting sqref="B35:D35">
    <cfRule type="expression" dxfId="155" priority="335">
      <formula>INDEX($AN$30:$AN$53,MATCH($B35,$AO$30:$AO$53,0))="Nouv. ZELANDE"</formula>
    </cfRule>
    <cfRule type="expression" dxfId="154" priority="336">
      <formula>INDEX($AN$30:$AN$53,MATCH($B35,$AO$30:$AO$53,0))="FRANCE"</formula>
    </cfRule>
    <cfRule type="expression" dxfId="153" priority="337">
      <formula>INDEX($AN$30:$AN$53,MATCH($B35,$AO$30:$AO$53,0))="HOLLANDE"</formula>
    </cfRule>
    <cfRule type="expression" dxfId="152" priority="338">
      <formula>INDEX($AN$30:$AN$53,MATCH($B35,$AO$30:$AO$53,0))="POLOGNE"</formula>
    </cfRule>
  </conditionalFormatting>
  <conditionalFormatting sqref="B36:D36">
    <cfRule type="expression" dxfId="151" priority="329">
      <formula>INDEX($AN$30:$AN$53,MATCH($B36,$AO$30:$AO$53,0))="Nouv. ZELANDE"</formula>
    </cfRule>
    <cfRule type="expression" dxfId="150" priority="330">
      <formula>INDEX($AN$30:$AN$53,MATCH($B36,$AO$30:$AO$53,0))="FRANCE"</formula>
    </cfRule>
    <cfRule type="expression" dxfId="149" priority="331">
      <formula>INDEX($AN$30:$AN$53,MATCH($B36,$AO$30:$AO$53,0))="HOLLANDE"</formula>
    </cfRule>
    <cfRule type="expression" dxfId="148" priority="332">
      <formula>INDEX($AN$30:$AN$53,MATCH($B36,$AO$30:$AO$53,0))="POLOGNE"</formula>
    </cfRule>
  </conditionalFormatting>
  <conditionalFormatting sqref="F33:H33">
    <cfRule type="expression" dxfId="147" priority="177">
      <formula>INDEX($AN$30:$AN$53,MATCH($F33,$AO$30:$AO$53,0))="Nouv. ZELANDE"</formula>
    </cfRule>
    <cfRule type="expression" dxfId="146" priority="178">
      <formula>INDEX($AN$30:$AN$53,MATCH($F33,$AO$30:$AO$53,0))="FRANCE"</formula>
    </cfRule>
    <cfRule type="expression" dxfId="145" priority="179">
      <formula>INDEX($AN$30:$AN$53,MATCH($F33,$AO$30:$AO$53,0))="HOLLANDE"</formula>
    </cfRule>
    <cfRule type="expression" dxfId="144" priority="180">
      <formula>INDEX($AN$30:$AN$53,MATCH($F33,$AO$30:$AO$53,0))="POLOGNE"</formula>
    </cfRule>
  </conditionalFormatting>
  <conditionalFormatting sqref="F34:H34">
    <cfRule type="expression" dxfId="143" priority="173">
      <formula>INDEX($AN$30:$AN$53,MATCH($F34,$AO$30:$AO$53,0))="Nouv. ZELANDE"</formula>
    </cfRule>
    <cfRule type="expression" dxfId="142" priority="174">
      <formula>INDEX($AN$30:$AN$53,MATCH($F34,$AO$30:$AO$53,0))="FRANCE"</formula>
    </cfRule>
    <cfRule type="expression" dxfId="141" priority="175">
      <formula>INDEX($AN$30:$AN$53,MATCH($F34,$AO$30:$AO$53,0))="HOLLANDE"</formula>
    </cfRule>
    <cfRule type="expression" dxfId="140" priority="176">
      <formula>INDEX($AN$30:$AN$53,MATCH($F34,$AO$30:$AO$53,0))="POLOGNE"</formula>
    </cfRule>
  </conditionalFormatting>
  <conditionalFormatting sqref="F35:H35">
    <cfRule type="expression" dxfId="139" priority="169">
      <formula>INDEX($AN$30:$AN$53,MATCH($F35,$AO$30:$AO$53,0))="Nouv. ZELANDE"</formula>
    </cfRule>
    <cfRule type="expression" dxfId="138" priority="170">
      <formula>INDEX($AN$30:$AN$53,MATCH($F35,$AO$30:$AO$53,0))="FRANCE"</formula>
    </cfRule>
    <cfRule type="expression" dxfId="137" priority="171">
      <formula>INDEX($AN$30:$AN$53,MATCH($F35,$AO$30:$AO$53,0))="HOLLANDE"</formula>
    </cfRule>
    <cfRule type="expression" dxfId="136" priority="172">
      <formula>INDEX($AN$30:$AN$53,MATCH($F35,$AO$30:$AO$53,0))="POLOGNE"</formula>
    </cfRule>
  </conditionalFormatting>
  <conditionalFormatting sqref="F36:H36">
    <cfRule type="expression" dxfId="135" priority="165">
      <formula>INDEX($AN$30:$AN$53,MATCH($F36,$AO$30:$AO$53,0))="Nouv. ZELANDE"</formula>
    </cfRule>
    <cfRule type="expression" dxfId="134" priority="166">
      <formula>INDEX($AN$30:$AN$53,MATCH($F36,$AO$30:$AO$53,0))="FRANCE"</formula>
    </cfRule>
    <cfRule type="expression" dxfId="133" priority="167">
      <formula>INDEX($AN$30:$AN$53,MATCH($F36,$AO$30:$AO$53,0))="HOLLANDE"</formula>
    </cfRule>
    <cfRule type="expression" dxfId="132" priority="168">
      <formula>INDEX($AN$30:$AN$53,MATCH($F36,$AO$30:$AO$53,0))="POLOGNE"</formula>
    </cfRule>
  </conditionalFormatting>
  <conditionalFormatting sqref="J33:L33">
    <cfRule type="expression" dxfId="131" priority="161">
      <formula>INDEX($AN$30:$AN$53,MATCH($J33,$AO$30:$AO$53,0))="Nouv. ZELANDE"</formula>
    </cfRule>
    <cfRule type="expression" dxfId="130" priority="162">
      <formula>INDEX($AN$30:$AN$53,MATCH($J33,$AO$30:$AO$53,0))="FRANCE"</formula>
    </cfRule>
    <cfRule type="expression" dxfId="129" priority="163">
      <formula>INDEX($AN$30:$AN$53,MATCH($J33,$AO$30:$AO$53,0))="HOLLANDE"</formula>
    </cfRule>
    <cfRule type="expression" dxfId="128" priority="164">
      <formula>INDEX($AN$30:$AN$53,MATCH($J33,$AO$30:$AO$53,0))="POLOGNE"</formula>
    </cfRule>
  </conditionalFormatting>
  <conditionalFormatting sqref="J34:L34">
    <cfRule type="expression" dxfId="127" priority="157">
      <formula>INDEX($AN$30:$AN$53,MATCH($J34,$AO$30:$AO$53,0))="Nouv. ZELANDE"</formula>
    </cfRule>
    <cfRule type="expression" dxfId="126" priority="158">
      <formula>INDEX($AN$30:$AN$53,MATCH($J34,$AO$30:$AO$53,0))="FRANCE"</formula>
    </cfRule>
    <cfRule type="expression" dxfId="125" priority="159">
      <formula>INDEX($AN$30:$AN$53,MATCH($J34,$AO$30:$AO$53,0))="HOLLANDE"</formula>
    </cfRule>
    <cfRule type="expression" dxfId="124" priority="160">
      <formula>INDEX($AN$30:$AN$53,MATCH($J34,$AO$30:$AO$53,0))="POLOGNE"</formula>
    </cfRule>
  </conditionalFormatting>
  <conditionalFormatting sqref="J35:L35">
    <cfRule type="expression" dxfId="123" priority="153">
      <formula>INDEX($AN$30:$AN$53,MATCH($J35,$AO$30:$AO$53,0))="Nouv. ZELANDE"</formula>
    </cfRule>
    <cfRule type="expression" dxfId="122" priority="154">
      <formula>INDEX($AN$30:$AN$53,MATCH($J35,$AO$30:$AO$53,0))="FRANCE"</formula>
    </cfRule>
    <cfRule type="expression" dxfId="121" priority="155">
      <formula>INDEX($AN$30:$AN$53,MATCH($J35,$AO$30:$AO$53,0))="HOLLANDE"</formula>
    </cfRule>
    <cfRule type="expression" dxfId="120" priority="156">
      <formula>INDEX($AN$30:$AN$53,MATCH($J35,$AO$30:$AO$53,0))="POLOGNE"</formula>
    </cfRule>
  </conditionalFormatting>
  <conditionalFormatting sqref="J36:L36">
    <cfRule type="expression" dxfId="119" priority="149">
      <formula>INDEX($AN$30:$AN$53,MATCH($J36,$AO$30:$AO$53,0))="Nouv. ZELANDE"</formula>
    </cfRule>
    <cfRule type="expression" dxfId="118" priority="150">
      <formula>INDEX($AN$30:$AN$53,MATCH($J36,$AO$30:$AO$53,0))="FRANCE"</formula>
    </cfRule>
    <cfRule type="expression" dxfId="117" priority="151">
      <formula>INDEX($AN$30:$AN$53,MATCH($J36,$AO$30:$AO$53,0))="HOLLANDE"</formula>
    </cfRule>
    <cfRule type="expression" dxfId="116" priority="152">
      <formula>INDEX($AN$30:$AN$53,MATCH($J36,$AO$30:$AO$53,0))="POLOGNE"</formula>
    </cfRule>
  </conditionalFormatting>
  <conditionalFormatting sqref="N36:P36">
    <cfRule type="expression" dxfId="115" priority="137">
      <formula>$H$43="Nouv. ZELANDE"</formula>
    </cfRule>
    <cfRule type="expression" dxfId="114" priority="138">
      <formula>$H$43="FRANCE"</formula>
    </cfRule>
    <cfRule type="expression" dxfId="113" priority="139">
      <formula>$H$43="HOLLANDE"</formula>
    </cfRule>
    <cfRule type="expression" dxfId="112" priority="140">
      <formula>$H$43="POLOGNE"</formula>
    </cfRule>
  </conditionalFormatting>
  <conditionalFormatting sqref="N33:P33">
    <cfRule type="expression" dxfId="111" priority="133">
      <formula>INDEX($AN$30:$AN$53,MATCH($N33,$AO$30:$AO$53,0))="Nouv. ZELANDE"</formula>
    </cfRule>
    <cfRule type="expression" dxfId="110" priority="134">
      <formula>INDEX($AN$30:$AN$53,MATCH($N33,$AO$30:$AO$53,0))="FRANCE"</formula>
    </cfRule>
    <cfRule type="expression" dxfId="109" priority="135">
      <formula>INDEX($AN$30:$AN$53,MATCH($N33,$AO$30:$AO$53,0))="HOLLANDE"</formula>
    </cfRule>
    <cfRule type="expression" dxfId="108" priority="136">
      <formula>INDEX($AN$30:$AN$53,MATCH($N33,$AO$30:$AO$53,0))="POLOGNE"</formula>
    </cfRule>
  </conditionalFormatting>
  <conditionalFormatting sqref="N34:P34">
    <cfRule type="expression" dxfId="107" priority="129">
      <formula>INDEX($AN$30:$AN$53,MATCH($N34,$AO$30:$AO$53,0))="Nouv. ZELANDE"</formula>
    </cfRule>
    <cfRule type="expression" dxfId="106" priority="130">
      <formula>INDEX($AN$30:$AN$53,MATCH($N34,$AO$30:$AO$53,0))="FRANCE"</formula>
    </cfRule>
    <cfRule type="expression" dxfId="105" priority="131">
      <formula>INDEX($AN$30:$AN$53,MATCH($N34,$AO$30:$AO$53,0))="HOLLANDE"</formula>
    </cfRule>
    <cfRule type="expression" dxfId="104" priority="132">
      <formula>INDEX($AN$30:$AN$53,MATCH($N34,$AO$30:$AO$53,0))="POLOGNE"</formula>
    </cfRule>
  </conditionalFormatting>
  <conditionalFormatting sqref="N35:P35">
    <cfRule type="expression" dxfId="103" priority="125">
      <formula>INDEX($AN$30:$AN$53,MATCH($N35,$AO$30:$AO$53,0))="Nouv. ZELANDE"</formula>
    </cfRule>
    <cfRule type="expression" dxfId="102" priority="126">
      <formula>INDEX($AN$30:$AN$53,MATCH($N35,$AO$30:$AO$53,0))="FRANCE"</formula>
    </cfRule>
    <cfRule type="expression" dxfId="101" priority="127">
      <formula>INDEX($AN$30:$AN$53,MATCH($N35,$AO$30:$AO$53,0))="HOLLANDE"</formula>
    </cfRule>
    <cfRule type="expression" dxfId="100" priority="128">
      <formula>INDEX($AN$30:$AN$53,MATCH($N35,$AO$30:$AO$53,0))="POLOGNE"</formula>
    </cfRule>
  </conditionalFormatting>
  <conditionalFormatting sqref="N36:P36">
    <cfRule type="expression" dxfId="99" priority="121">
      <formula>INDEX($AN$30:$AN$53,MATCH($B36,$AO$30:$AO$53,0))="Nouv. ZELANDE"</formula>
    </cfRule>
    <cfRule type="expression" dxfId="98" priority="122">
      <formula>INDEX($AN$30:$AN$53,MATCH($B36,$AO$30:$AO$53,0))="FRANCE"</formula>
    </cfRule>
    <cfRule type="expression" dxfId="97" priority="123">
      <formula>INDEX($AN$30:$AN$53,MATCH($B36,$AO$30:$AO$53,0))="HOLLANDE"</formula>
    </cfRule>
    <cfRule type="expression" dxfId="96" priority="124">
      <formula>INDEX($AN$30:$AN$53,MATCH($B36,$AO$30:$AO$53,0))="POLOGNE"</formula>
    </cfRule>
  </conditionalFormatting>
  <conditionalFormatting sqref="R33:T33">
    <cfRule type="expression" dxfId="95" priority="109">
      <formula>INDEX($AN$30:$AN$53,MATCH($R33,$AO$30:$AO$53,0))="Nouv. ZELANDE"</formula>
    </cfRule>
    <cfRule type="expression" dxfId="94" priority="110">
      <formula>INDEX($AN$30:$AN$53,MATCH($R33,$AO$30:$AO$53,0))="FRANCE"</formula>
    </cfRule>
    <cfRule type="expression" dxfId="93" priority="111">
      <formula>INDEX($AN$30:$AN$53,MATCH($R33,$AO$30:$AO$53,0))="HOLLANDE"</formula>
    </cfRule>
    <cfRule type="expression" dxfId="92" priority="112">
      <formula>INDEX($AN$30:$AN$53,MATCH($R33,$AO$30:$AO$53,0))="POLOGNE"</formula>
    </cfRule>
  </conditionalFormatting>
  <conditionalFormatting sqref="R34:T34">
    <cfRule type="expression" dxfId="91" priority="105">
      <formula>INDEX($AN$30:$AN$53,MATCH($R34,$AO$30:$AO$53,0))="Nouv. ZELANDE"</formula>
    </cfRule>
    <cfRule type="expression" dxfId="90" priority="106">
      <formula>INDEX($AN$30:$AN$53,MATCH($R34,$AO$30:$AO$53,0))="FRANCE"</formula>
    </cfRule>
    <cfRule type="expression" dxfId="89" priority="107">
      <formula>INDEX($AN$30:$AN$53,MATCH($R34,$AO$30:$AO$53,0))="HOLLANDE"</formula>
    </cfRule>
    <cfRule type="expression" dxfId="88" priority="108">
      <formula>INDEX($AN$30:$AN$53,MATCH($R34,$AO$30:$AO$53,0))="POLOGNE"</formula>
    </cfRule>
  </conditionalFormatting>
  <conditionalFormatting sqref="R35:T35">
    <cfRule type="expression" dxfId="87" priority="101">
      <formula>INDEX($AN$30:$AN$53,MATCH($R35,$AO$30:$AO$53,0))="Nouv. ZELANDE"</formula>
    </cfRule>
    <cfRule type="expression" dxfId="86" priority="102">
      <formula>INDEX($AN$30:$AN$53,MATCH($R35,$AO$30:$AO$53,0))="FRANCE"</formula>
    </cfRule>
    <cfRule type="expression" dxfId="85" priority="103">
      <formula>INDEX($AN$30:$AN$53,MATCH($R35,$AO$30:$AO$53,0))="HOLLANDE"</formula>
    </cfRule>
    <cfRule type="expression" dxfId="84" priority="104">
      <formula>INDEX($AN$30:$AN$53,MATCH($R35,$AO$30:$AO$53,0))="POLOGNE"</formula>
    </cfRule>
  </conditionalFormatting>
  <conditionalFormatting sqref="R36:T36">
    <cfRule type="expression" dxfId="83" priority="97">
      <formula>INDEX($AN$30:$AN$53,MATCH($R36,$AO$30:$AO$53,0))="Nouv. ZELANDE"</formula>
    </cfRule>
    <cfRule type="expression" dxfId="82" priority="98">
      <formula>INDEX($AN$30:$AN$53,MATCH($R36,$AO$30:$AO$53,0))="FRANCE"</formula>
    </cfRule>
    <cfRule type="expression" dxfId="81" priority="99">
      <formula>INDEX($AN$30:$AN$53,MATCH($R36,$AO$30:$AO$53,0))="HOLLANDE"</formula>
    </cfRule>
    <cfRule type="expression" dxfId="80" priority="100">
      <formula>INDEX($AN$30:$AN$53,MATCH($R36,$AO$30:$AO$53,0))="POLOGNE"</formula>
    </cfRule>
  </conditionalFormatting>
  <conditionalFormatting sqref="V33:Y33">
    <cfRule type="expression" dxfId="79" priority="77">
      <formula>INDEX($AN$30:$AN$53,MATCH($V33,$AO$30:$AO$53,0))="Nouv. ZELANDE"</formula>
    </cfRule>
    <cfRule type="expression" dxfId="78" priority="78">
      <formula>INDEX($AN$30:$AN$53,MATCH($V33,$AO$30:$AO$53,0))="FRANCE"</formula>
    </cfRule>
    <cfRule type="expression" dxfId="77" priority="79">
      <formula>INDEX($AN$30:$AN$53,MATCH($V33,$AO$30:$AO$53,0))="HOLLANDE"</formula>
    </cfRule>
    <cfRule type="expression" dxfId="76" priority="80">
      <formula>INDEX($AN$30:$AN$53,MATCH($V33,$AO$30:$AO$53,0))="POLOGNE"</formula>
    </cfRule>
  </conditionalFormatting>
  <conditionalFormatting sqref="V34:Y34">
    <cfRule type="expression" dxfId="75" priority="73">
      <formula>INDEX($AN$30:$AN$53,MATCH($V34,$AO$30:$AO$53,0))="Nouv. ZELANDE"</formula>
    </cfRule>
    <cfRule type="expression" dxfId="74" priority="74">
      <formula>INDEX($AN$30:$AN$53,MATCH($V34,$AO$30:$AO$53,0))="FRANCE"</formula>
    </cfRule>
    <cfRule type="expression" dxfId="73" priority="75">
      <formula>INDEX($AN$30:$AN$53,MATCH($V34,$AO$30:$AO$53,0))="HOLLANDE"</formula>
    </cfRule>
    <cfRule type="expression" dxfId="72" priority="76">
      <formula>INDEX($AN$30:$AN$53,MATCH($V34,$AO$30:$AO$53,0))="POLOGNE"</formula>
    </cfRule>
  </conditionalFormatting>
  <conditionalFormatting sqref="V35:Y35">
    <cfRule type="expression" dxfId="71" priority="69">
      <formula>INDEX($AN$30:$AN$53,MATCH($V35,$AO$30:$AO$53,0))="Nouv. ZELANDE"</formula>
    </cfRule>
    <cfRule type="expression" dxfId="70" priority="70">
      <formula>INDEX($AN$30:$AN$53,MATCH($V35,$AO$30:$AO$53,0))="FRANCE"</formula>
    </cfRule>
    <cfRule type="expression" dxfId="69" priority="71">
      <formula>INDEX($AN$30:$AN$53,MATCH($V35,$AO$30:$AO$53,0))="HOLLANDE"</formula>
    </cfRule>
    <cfRule type="expression" dxfId="68" priority="72">
      <formula>INDEX($AN$30:$AN$53,MATCH($V35,$AO$30:$AO$53,0))="POLOGNE"</formula>
    </cfRule>
  </conditionalFormatting>
  <conditionalFormatting sqref="V36:Y36">
    <cfRule type="expression" dxfId="67" priority="65">
      <formula>INDEX($AN$30:$AN$53,MATCH($V36,$AO$30:$AO$53,0))="Nouv. ZELANDE"</formula>
    </cfRule>
    <cfRule type="expression" dxfId="66" priority="66">
      <formula>INDEX($AN$30:$AN$53,MATCH($V36,$AO$30:$AO$53,0))="FRANCE"</formula>
    </cfRule>
    <cfRule type="expression" dxfId="65" priority="67">
      <formula>INDEX($AN$30:$AN$53,MATCH($V36,$AO$30:$AO$53,0))="HOLLANDE"</formula>
    </cfRule>
    <cfRule type="expression" dxfId="64" priority="68">
      <formula>INDEX($AN$30:$AN$53,MATCH($V36,$AO$30:$AO$53,0))="POLOGNE"</formula>
    </cfRule>
  </conditionalFormatting>
  <conditionalFormatting sqref="B40:F40">
    <cfRule type="expression" dxfId="63" priority="61">
      <formula>$B$40="Nouv. ZELANDE"</formula>
    </cfRule>
    <cfRule type="expression" dxfId="62" priority="62">
      <formula>$B$40="FRANCE"</formula>
    </cfRule>
    <cfRule type="expression" dxfId="61" priority="63">
      <formula>$B$40="HOLLANDE"</formula>
    </cfRule>
    <cfRule type="expression" dxfId="60" priority="64">
      <formula>$B$40="POLOGNE"</formula>
    </cfRule>
  </conditionalFormatting>
  <conditionalFormatting sqref="B41:F41">
    <cfRule type="expression" dxfId="59" priority="60">
      <formula>$B$41="POLOGNE"</formula>
    </cfRule>
    <cfRule type="expression" dxfId="58" priority="57">
      <formula>$B$41="Nouv. ZELANDE"</formula>
    </cfRule>
    <cfRule type="expression" dxfId="57" priority="58">
      <formula>$B$41="FRANCE"</formula>
    </cfRule>
    <cfRule type="expression" dxfId="56" priority="59">
      <formula>$B$41="HOLLANDE"</formula>
    </cfRule>
  </conditionalFormatting>
  <conditionalFormatting sqref="B42:F42">
    <cfRule type="expression" dxfId="55" priority="53">
      <formula>$B$42="Nouv. ZELANDE"</formula>
    </cfRule>
    <cfRule type="expression" dxfId="54" priority="54">
      <formula>$B$42="FRANCE"</formula>
    </cfRule>
    <cfRule type="expression" dxfId="53" priority="55">
      <formula>$B$42="HOLLANDE"</formula>
    </cfRule>
    <cfRule type="expression" dxfId="52" priority="56">
      <formula>$B$42="POLOGNE"</formula>
    </cfRule>
  </conditionalFormatting>
  <conditionalFormatting sqref="B43:F43">
    <cfRule type="expression" dxfId="51" priority="49">
      <formula>$B$43="Nouv. ZELANDE"</formula>
    </cfRule>
    <cfRule type="expression" dxfId="50" priority="50">
      <formula>$B$43="FRANCE"</formula>
    </cfRule>
    <cfRule type="expression" dxfId="49" priority="51">
      <formula>$B$43="HOLLANDE"</formula>
    </cfRule>
    <cfRule type="expression" dxfId="48" priority="52">
      <formula>$B$43="POLOGNE"</formula>
    </cfRule>
  </conditionalFormatting>
  <conditionalFormatting sqref="H40:L40">
    <cfRule type="expression" dxfId="47" priority="45">
      <formula>$H$40="Nouv. ZELANDE"</formula>
    </cfRule>
    <cfRule type="expression" dxfId="46" priority="46">
      <formula>$H$40="FRANCE"</formula>
    </cfRule>
    <cfRule type="expression" dxfId="45" priority="47">
      <formula>$H$40="HOLLANDE"</formula>
    </cfRule>
    <cfRule type="expression" dxfId="44" priority="48">
      <formula>$H$40="POLOGNE"</formula>
    </cfRule>
  </conditionalFormatting>
  <conditionalFormatting sqref="H41:L41">
    <cfRule type="expression" dxfId="43" priority="41">
      <formula>$H$41="Nouv. ZELANDE"</formula>
    </cfRule>
    <cfRule type="expression" dxfId="42" priority="42">
      <formula>$H$41="FRANCE"</formula>
    </cfRule>
    <cfRule type="expression" dxfId="41" priority="43">
      <formula>$H$41="HOLLANDE"</formula>
    </cfRule>
    <cfRule type="expression" dxfId="40" priority="44">
      <formula>$H$41="POLOGNE"</formula>
    </cfRule>
  </conditionalFormatting>
  <conditionalFormatting sqref="H42:L42">
    <cfRule type="expression" dxfId="39" priority="37">
      <formula>$H$42="Nouv. ZELANDE"</formula>
    </cfRule>
    <cfRule type="expression" dxfId="38" priority="38">
      <formula>$H$42="FRANCE"</formula>
    </cfRule>
    <cfRule type="expression" dxfId="37" priority="39">
      <formula>$H$42="HOLLANDE"</formula>
    </cfRule>
    <cfRule type="expression" dxfId="36" priority="40">
      <formula>$H$42="POLOGNE"</formula>
    </cfRule>
  </conditionalFormatting>
  <conditionalFormatting sqref="H43:L43">
    <cfRule type="expression" dxfId="35" priority="33">
      <formula>$H$43="Nouv. ZELANDE"</formula>
    </cfRule>
    <cfRule type="expression" dxfId="34" priority="34">
      <formula>$H$43="FRANCE"</formula>
    </cfRule>
    <cfRule type="expression" dxfId="33" priority="35">
      <formula>$H$43="HOLLANDE"</formula>
    </cfRule>
    <cfRule type="expression" dxfId="32" priority="36">
      <formula>$H$43="POLOGNE"</formula>
    </cfRule>
  </conditionalFormatting>
  <conditionalFormatting sqref="N40:P40">
    <cfRule type="expression" dxfId="31" priority="29">
      <formula>$N$40="Nouv. ZELANDE"</formula>
    </cfRule>
    <cfRule type="expression" dxfId="30" priority="30">
      <formula>$N$40="FRANCE"</formula>
    </cfRule>
    <cfRule type="expression" dxfId="29" priority="31">
      <formula>$N$40="HOLLANDE"</formula>
    </cfRule>
    <cfRule type="expression" dxfId="28" priority="32">
      <formula>$N$40="POLOGNE"</formula>
    </cfRule>
  </conditionalFormatting>
  <conditionalFormatting sqref="N41:P41">
    <cfRule type="expression" dxfId="27" priority="25">
      <formula>$N$41="Nouv. ZELANDE"</formula>
    </cfRule>
    <cfRule type="expression" dxfId="26" priority="26">
      <formula>$N$41="FRANCE"</formula>
    </cfRule>
    <cfRule type="expression" dxfId="25" priority="27">
      <formula>$N$41="HOLLANDE"</formula>
    </cfRule>
    <cfRule type="expression" dxfId="24" priority="28">
      <formula>$N$41="POLOGNE"</formula>
    </cfRule>
  </conditionalFormatting>
  <conditionalFormatting sqref="N42:P42">
    <cfRule type="expression" dxfId="23" priority="21">
      <formula>$N$42="Nouv. ZELANDE"</formula>
    </cfRule>
    <cfRule type="expression" dxfId="22" priority="22">
      <formula>$N$42="FRANCE"</formula>
    </cfRule>
    <cfRule type="expression" dxfId="21" priority="23">
      <formula>$N$42="HOLLANDE"</formula>
    </cfRule>
    <cfRule type="expression" dxfId="20" priority="24">
      <formula>$N$42="POLOGNE"</formula>
    </cfRule>
  </conditionalFormatting>
  <conditionalFormatting sqref="N43:P43">
    <cfRule type="expression" dxfId="19" priority="17">
      <formula>$N$43="Nouv. ZELANDE"</formula>
    </cfRule>
    <cfRule type="expression" dxfId="18" priority="18">
      <formula>$N$43="FRANCE"</formula>
    </cfRule>
    <cfRule type="expression" dxfId="17" priority="19">
      <formula>$N$43="HOLLANDE"</formula>
    </cfRule>
    <cfRule type="expression" dxfId="16" priority="20">
      <formula>$N$43="POLOGNE"</formula>
    </cfRule>
  </conditionalFormatting>
  <conditionalFormatting sqref="R40:W40">
    <cfRule type="expression" dxfId="15" priority="13">
      <formula>$R$40="Nouv. ZELANDE"</formula>
    </cfRule>
    <cfRule type="expression" dxfId="14" priority="14">
      <formula>$R$40="FRANCE"</formula>
    </cfRule>
    <cfRule type="expression" dxfId="13" priority="15">
      <formula>$R$40="HOLLANDE"</formula>
    </cfRule>
    <cfRule type="expression" dxfId="12" priority="16">
      <formula>$R$40="POLOGNE"</formula>
    </cfRule>
  </conditionalFormatting>
  <conditionalFormatting sqref="R41:W41">
    <cfRule type="expression" dxfId="11" priority="9">
      <formula>$R$41="Nouv. ZELANDE"</formula>
    </cfRule>
    <cfRule type="expression" dxfId="10" priority="10">
      <formula>$R$41="FRANCE"</formula>
    </cfRule>
    <cfRule type="expression" dxfId="9" priority="11">
      <formula>$R$41="HOLLANDE"</formula>
    </cfRule>
    <cfRule type="expression" dxfId="8" priority="12">
      <formula>$R$41="POLOGNE"</formula>
    </cfRule>
  </conditionalFormatting>
  <conditionalFormatting sqref="R42:W42">
    <cfRule type="expression" dxfId="7" priority="5">
      <formula>$R$42="Nouv. ZELANDE"</formula>
    </cfRule>
    <cfRule type="expression" dxfId="6" priority="6">
      <formula>$R$42="FRANCE"</formula>
    </cfRule>
    <cfRule type="expression" dxfId="5" priority="7">
      <formula>$R$42="HOLLANDE"</formula>
    </cfRule>
    <cfRule type="expression" dxfId="4" priority="8">
      <formula>$R$42="POLOGNE"</formula>
    </cfRule>
  </conditionalFormatting>
  <conditionalFormatting sqref="R43:W43">
    <cfRule type="expression" dxfId="3" priority="1">
      <formula>$R$43="Nouv. ZELANDE"</formula>
    </cfRule>
    <cfRule type="expression" dxfId="2" priority="2">
      <formula>$R$43="FRANCE"</formula>
    </cfRule>
    <cfRule type="expression" dxfId="1" priority="3">
      <formula>$R$43="HOLLANDE"</formula>
    </cfRule>
    <cfRule type="expression" dxfId="0" priority="4">
      <formula>$R$43="POLOGNE"</formula>
    </cfRule>
  </conditionalFormatting>
  <printOptions horizontalCentered="1"/>
  <pageMargins left="0" right="0" top="0.19685039370078741" bottom="0" header="0" footer="0"/>
  <pageSetup paperSize="9" scale="75" orientation="landscape" horizontalDpi="4294967295" r:id="rId1"/>
  <headerFooter alignWithMargins="0"/>
</worksheet>
</file>

<file path=xl/worksheets/sheet8.xml><?xml version="1.0" encoding="utf-8"?>
<worksheet xmlns="http://schemas.openxmlformats.org/spreadsheetml/2006/main" xmlns:r="http://schemas.openxmlformats.org/officeDocument/2006/relationships">
  <sheetPr>
    <tabColor rgb="FFFF0000"/>
    <pageSetUpPr fitToPage="1"/>
  </sheetPr>
  <dimension ref="A1:AE70"/>
  <sheetViews>
    <sheetView zoomScale="85" zoomScaleNormal="85" workbookViewId="0">
      <selection activeCell="B33" sqref="B33:D36"/>
    </sheetView>
  </sheetViews>
  <sheetFormatPr baseColWidth="10" defaultRowHeight="12.75"/>
  <cols>
    <col min="1" max="1" width="2.42578125" customWidth="1"/>
    <col min="2" max="2" width="12.42578125" customWidth="1"/>
    <col min="3" max="3" width="7.140625" customWidth="1"/>
    <col min="4" max="4" width="6.42578125" customWidth="1"/>
    <col min="5" max="5" width="2.42578125" customWidth="1"/>
    <col min="6" max="6" width="11.42578125" customWidth="1"/>
    <col min="7" max="8" width="6.42578125" customWidth="1"/>
    <col min="9" max="9" width="6" customWidth="1"/>
    <col min="10" max="10" width="13.140625" customWidth="1"/>
    <col min="11" max="11" width="6.5703125" customWidth="1"/>
    <col min="12" max="12" width="6.42578125" customWidth="1"/>
    <col min="13" max="13" width="2.42578125" customWidth="1"/>
    <col min="14" max="14" width="13.140625" customWidth="1"/>
    <col min="15" max="16" width="6.42578125" customWidth="1"/>
    <col min="17" max="17" width="2.42578125" customWidth="1"/>
    <col min="18" max="18" width="13.140625" customWidth="1"/>
    <col min="19" max="19" width="10.28515625" style="5" customWidth="1"/>
    <col min="20" max="20" width="6.42578125" style="5" customWidth="1"/>
    <col min="21" max="21" width="6.42578125" customWidth="1"/>
    <col min="22" max="22" width="1.7109375" customWidth="1"/>
    <col min="23" max="23" width="12" customWidth="1"/>
    <col min="24" max="25" width="6" customWidth="1"/>
    <col min="26" max="26" width="7.42578125" customWidth="1"/>
    <col min="27" max="27" width="6.42578125" customWidth="1"/>
    <col min="28" max="28" width="5.7109375" customWidth="1"/>
    <col min="29" max="29" width="0.5703125" customWidth="1"/>
  </cols>
  <sheetData>
    <row r="1" spans="1:31" ht="27.75" customHeight="1">
      <c r="A1" s="235"/>
      <c r="B1" s="235"/>
      <c r="C1" s="235"/>
      <c r="D1" s="1089" t="str">
        <f>'saisie des données 1er Tour'!A2</f>
        <v>Championnats du monde</v>
      </c>
      <c r="E1" s="1089"/>
      <c r="F1" s="1089"/>
      <c r="G1" s="1089"/>
      <c r="H1" s="1089"/>
      <c r="I1" s="1089"/>
      <c r="J1" s="1089" t="str">
        <f>'saisie des données 1er Tour'!E2</f>
        <v>HONG KONG</v>
      </c>
      <c r="K1" s="1089"/>
      <c r="L1" s="1089"/>
      <c r="M1" s="1089"/>
      <c r="N1" s="1089"/>
      <c r="O1" s="1089"/>
      <c r="P1" s="449">
        <f>'saisie des données 1er Tour'!G2</f>
        <v>12</v>
      </c>
      <c r="Q1" s="1090" t="str">
        <f>'saisie des données 1er Tour'!H2</f>
        <v>Avril</v>
      </c>
      <c r="R1" s="1090"/>
      <c r="S1" s="450">
        <f>'saisie des données 1er Tour'!I2</f>
        <v>2017</v>
      </c>
      <c r="T1" s="447"/>
      <c r="U1" s="236"/>
      <c r="V1" s="236"/>
      <c r="W1" s="236"/>
      <c r="X1" s="235"/>
      <c r="Y1" s="235"/>
      <c r="Z1" s="235"/>
      <c r="AA1" s="235"/>
      <c r="AB1" s="235"/>
    </row>
    <row r="2" spans="1:31" ht="23.25" customHeight="1">
      <c r="A2" s="1150" t="s">
        <v>92</v>
      </c>
      <c r="B2" s="1150"/>
      <c r="C2" s="1150"/>
      <c r="D2" s="1150"/>
      <c r="E2" s="1150"/>
      <c r="F2" s="1091" t="s">
        <v>41</v>
      </c>
      <c r="G2" s="1091"/>
      <c r="H2" s="1091"/>
      <c r="I2" s="1091"/>
      <c r="J2" s="1091"/>
      <c r="K2" s="1091"/>
      <c r="L2" s="1091"/>
      <c r="M2" s="1091"/>
      <c r="N2" s="1091"/>
      <c r="O2" s="1091"/>
      <c r="P2" s="1091"/>
      <c r="Q2" s="1091"/>
      <c r="R2" s="1091"/>
      <c r="S2" s="1091"/>
      <c r="T2" s="491"/>
      <c r="U2" s="491"/>
      <c r="V2" s="491"/>
      <c r="W2" s="491"/>
      <c r="X2" s="491"/>
      <c r="Y2" s="491"/>
      <c r="Z2" s="491"/>
      <c r="AA2" s="491"/>
      <c r="AB2" s="491"/>
    </row>
    <row r="3" spans="1:31" ht="15" customHeight="1" thickBot="1">
      <c r="A3" s="1151"/>
      <c r="B3" s="1151"/>
      <c r="C3" s="1151"/>
      <c r="D3" s="1151"/>
      <c r="E3" s="1151"/>
      <c r="F3" s="555" t="s">
        <v>71</v>
      </c>
      <c r="G3" s="555"/>
      <c r="H3" s="555"/>
      <c r="I3" s="555"/>
      <c r="J3" s="555"/>
      <c r="K3" s="555"/>
      <c r="L3" s="555"/>
      <c r="M3" s="555"/>
      <c r="N3" s="555"/>
      <c r="O3" s="555"/>
      <c r="P3" s="555"/>
      <c r="Q3" s="555"/>
      <c r="R3" s="555"/>
      <c r="S3" s="555"/>
      <c r="T3" s="492"/>
      <c r="U3" s="99"/>
      <c r="V3" s="99"/>
      <c r="W3" s="99"/>
      <c r="X3" s="99"/>
      <c r="Y3" s="99"/>
      <c r="Z3" s="99"/>
      <c r="AA3" s="99"/>
      <c r="AB3" s="99"/>
    </row>
    <row r="4" spans="1:31" ht="21" customHeight="1" thickBot="1">
      <c r="A4" s="1086" t="s">
        <v>69</v>
      </c>
      <c r="B4" s="1087"/>
      <c r="C4" s="1087"/>
      <c r="D4" s="1087"/>
      <c r="E4" s="1087"/>
      <c r="F4" s="1087"/>
      <c r="G4" s="1087"/>
      <c r="H4" s="1087"/>
      <c r="I4" s="1087"/>
      <c r="J4" s="1087"/>
      <c r="K4" s="1087"/>
      <c r="L4" s="1087"/>
      <c r="M4" s="1087"/>
      <c r="N4" s="1087"/>
      <c r="O4" s="1087"/>
      <c r="P4" s="1087"/>
      <c r="Q4" s="1087"/>
      <c r="R4" s="1087"/>
      <c r="S4" s="1087"/>
      <c r="T4" s="1087"/>
      <c r="U4" s="1087"/>
      <c r="V4" s="1087"/>
      <c r="W4" s="1087"/>
      <c r="X4" s="1087"/>
      <c r="Y4" s="1087"/>
      <c r="Z4" s="1087"/>
      <c r="AA4" s="1087"/>
      <c r="AB4" s="1088"/>
      <c r="AD4" s="1132" t="s">
        <v>42</v>
      </c>
      <c r="AE4" s="1132"/>
    </row>
    <row r="5" spans="1:31" ht="15" customHeight="1" thickBot="1">
      <c r="A5" s="1139" t="s">
        <v>5</v>
      </c>
      <c r="B5" s="1140"/>
      <c r="C5" s="1140"/>
      <c r="D5" s="1140"/>
      <c r="E5" s="1140"/>
      <c r="F5" s="1140"/>
      <c r="G5" s="1140"/>
      <c r="H5" s="1141"/>
      <c r="I5" s="1139" t="s">
        <v>12</v>
      </c>
      <c r="J5" s="1140"/>
      <c r="K5" s="1140"/>
      <c r="L5" s="1140"/>
      <c r="M5" s="1140"/>
      <c r="N5" s="1140"/>
      <c r="O5" s="1140"/>
      <c r="P5" s="1140"/>
      <c r="Q5" s="1139" t="s">
        <v>13</v>
      </c>
      <c r="R5" s="1140"/>
      <c r="S5" s="1140"/>
      <c r="T5" s="1140"/>
      <c r="U5" s="1140"/>
      <c r="V5" s="1140"/>
      <c r="W5" s="1140"/>
      <c r="X5" s="1140"/>
      <c r="Y5" s="1141"/>
      <c r="Z5" s="218"/>
      <c r="AA5" s="218"/>
      <c r="AB5" s="218"/>
    </row>
    <row r="6" spans="1:31" ht="12.75" customHeight="1">
      <c r="A6" s="1100" t="s">
        <v>35</v>
      </c>
      <c r="B6" s="1101"/>
      <c r="C6" s="1101"/>
      <c r="D6" s="1101"/>
      <c r="E6" s="1102" t="s">
        <v>36</v>
      </c>
      <c r="F6" s="1103"/>
      <c r="G6" s="1103"/>
      <c r="H6" s="1104"/>
      <c r="I6" s="1105" t="s">
        <v>35</v>
      </c>
      <c r="J6" s="1103"/>
      <c r="K6" s="1103"/>
      <c r="L6" s="1103"/>
      <c r="M6" s="1102" t="s">
        <v>36</v>
      </c>
      <c r="N6" s="1103"/>
      <c r="O6" s="1103"/>
      <c r="P6" s="1103"/>
      <c r="Q6" s="1106" t="s">
        <v>35</v>
      </c>
      <c r="R6" s="1107"/>
      <c r="S6" s="1107"/>
      <c r="T6" s="1107"/>
      <c r="U6" s="1108" t="s">
        <v>36</v>
      </c>
      <c r="V6" s="1101"/>
      <c r="W6" s="1101"/>
      <c r="X6" s="1101"/>
      <c r="Y6" s="1109"/>
      <c r="Z6" s="219"/>
      <c r="AA6" s="219"/>
      <c r="AB6" s="219"/>
    </row>
    <row r="7" spans="1:31" ht="13.5" thickBot="1">
      <c r="A7" s="83" t="s">
        <v>9</v>
      </c>
      <c r="B7" s="649" t="s">
        <v>11</v>
      </c>
      <c r="C7" s="649" t="s">
        <v>6</v>
      </c>
      <c r="D7" s="654" t="s">
        <v>31</v>
      </c>
      <c r="E7" s="84" t="s">
        <v>9</v>
      </c>
      <c r="F7" s="649" t="s">
        <v>11</v>
      </c>
      <c r="G7" s="649" t="s">
        <v>6</v>
      </c>
      <c r="H7" s="74" t="s">
        <v>31</v>
      </c>
      <c r="I7" s="83" t="s">
        <v>9</v>
      </c>
      <c r="J7" s="649" t="s">
        <v>11</v>
      </c>
      <c r="K7" s="649" t="s">
        <v>6</v>
      </c>
      <c r="L7" s="654" t="s">
        <v>31</v>
      </c>
      <c r="M7" s="84" t="s">
        <v>9</v>
      </c>
      <c r="N7" s="649" t="s">
        <v>11</v>
      </c>
      <c r="O7" s="649" t="s">
        <v>6</v>
      </c>
      <c r="P7" s="654" t="s">
        <v>31</v>
      </c>
      <c r="Q7" s="83" t="s">
        <v>9</v>
      </c>
      <c r="R7" s="649" t="s">
        <v>11</v>
      </c>
      <c r="S7" s="649" t="s">
        <v>6</v>
      </c>
      <c r="T7" s="654" t="s">
        <v>31</v>
      </c>
      <c r="U7" s="84" t="s">
        <v>9</v>
      </c>
      <c r="V7" s="1112" t="s">
        <v>11</v>
      </c>
      <c r="W7" s="1112"/>
      <c r="X7" s="649" t="s">
        <v>6</v>
      </c>
      <c r="Y7" s="74" t="s">
        <v>31</v>
      </c>
      <c r="Z7" s="32"/>
      <c r="AA7" s="238"/>
      <c r="AB7" s="238"/>
    </row>
    <row r="8" spans="1:31">
      <c r="A8" s="101">
        <v>1</v>
      </c>
      <c r="B8" s="133" t="str">
        <f>'saisie des données 1er Tour'!E7</f>
        <v>WEBSTER Sam</v>
      </c>
      <c r="C8" s="134">
        <f>'saisie des données 1er Tour'!F7</f>
        <v>10.507999999999999</v>
      </c>
      <c r="D8" s="89"/>
      <c r="E8" s="102">
        <v>1</v>
      </c>
      <c r="F8" s="133" t="str">
        <f>'saisie des données 1er Tour'!E7</f>
        <v>WEBSTER Sam</v>
      </c>
      <c r="G8" s="135">
        <f>'saisie des données 1er Tour'!G8</f>
        <v>6.6460000000000008</v>
      </c>
      <c r="H8" s="90"/>
      <c r="I8" s="103">
        <v>1</v>
      </c>
      <c r="J8" s="517" t="str">
        <f>'saisie des données 1er Tour'!E15</f>
        <v>VIGIER Sébastien</v>
      </c>
      <c r="K8" s="544">
        <f>'saisie des données 1er Tour'!G15</f>
        <v>6.3069999999999986</v>
      </c>
      <c r="L8" s="91"/>
      <c r="M8" s="128">
        <v>1</v>
      </c>
      <c r="N8" s="522" t="str">
        <f>'saisie des données 1er Tour'!E15</f>
        <v>VIGIER Sébastien</v>
      </c>
      <c r="O8" s="661">
        <f>'saisie des données 1er Tour'!G16</f>
        <v>6.3490000000000002</v>
      </c>
      <c r="P8" s="96"/>
      <c r="Q8" s="104">
        <v>1</v>
      </c>
      <c r="R8" s="137" t="str">
        <f>'saisie des données 1er Tour'!E11</f>
        <v>DAWKINS Edward</v>
      </c>
      <c r="S8" s="139">
        <f>'saisie des données 1er Tour'!G11</f>
        <v>6.4520000000000017</v>
      </c>
      <c r="T8" s="92"/>
      <c r="U8" s="105">
        <v>1</v>
      </c>
      <c r="V8" s="705" t="str">
        <f>'saisie des données 1er Tour'!E35</f>
        <v>XU Chao</v>
      </c>
      <c r="W8" s="706"/>
      <c r="X8" s="707">
        <f>'saisie des données 1er Tour'!G36</f>
        <v>6.6859999999999999</v>
      </c>
      <c r="Y8" s="90"/>
      <c r="Z8" s="31"/>
      <c r="AA8" s="80"/>
      <c r="AB8" s="7"/>
      <c r="AC8" s="1"/>
      <c r="AD8" s="1"/>
      <c r="AE8" s="464" t="s">
        <v>81</v>
      </c>
    </row>
    <row r="9" spans="1:31">
      <c r="A9" s="17">
        <v>2</v>
      </c>
      <c r="B9" s="266" t="str">
        <f>'saisie des données 1er Tour'!E43</f>
        <v>GLAETZER Matthew</v>
      </c>
      <c r="C9" s="477">
        <f>'saisie des données 1er Tour'!F43</f>
        <v>10.644</v>
      </c>
      <c r="D9" s="106">
        <f>C9-C8</f>
        <v>0.13600000000000101</v>
      </c>
      <c r="E9" s="85">
        <v>2</v>
      </c>
      <c r="F9" s="222" t="str">
        <f>'saisie des données 1er Tour'!E19</f>
        <v>CARLIN Jack</v>
      </c>
      <c r="G9" s="224">
        <f>'saisie des données 1er Tour'!G20</f>
        <v>6.6690000000000005</v>
      </c>
      <c r="H9" s="107">
        <f>G9-G8</f>
        <v>2.2999999999999687E-2</v>
      </c>
      <c r="I9" s="78">
        <f>I8+1</f>
        <v>2</v>
      </c>
      <c r="J9" s="259" t="str">
        <f>'saisie des données 1er Tour'!E39</f>
        <v>LAVREYSEN Harrie</v>
      </c>
      <c r="K9" s="261">
        <f>'saisie des données 1er Tour'!G39</f>
        <v>6.3120000000000012</v>
      </c>
      <c r="L9" s="106">
        <f>K9-K8</f>
        <v>5.000000000002558E-3</v>
      </c>
      <c r="M9" s="129">
        <f>M8+1</f>
        <v>2</v>
      </c>
      <c r="N9" s="262" t="str">
        <f>'saisie des données 1er Tour'!E39</f>
        <v>LAVREYSEN Harrie</v>
      </c>
      <c r="O9" s="258">
        <f>'saisie des données 1er Tour'!G40</f>
        <v>6.3550000000000004</v>
      </c>
      <c r="P9" s="130">
        <f>O9-O8</f>
        <v>6.0000000000002274E-3</v>
      </c>
      <c r="Q9" s="18">
        <f>Q8+1</f>
        <v>2</v>
      </c>
      <c r="R9" s="245" t="str">
        <f>'saisie des données 1er Tour'!E17</f>
        <v>PERVIS François</v>
      </c>
      <c r="S9" s="247">
        <f>'saisie des données 1er Tour'!G17</f>
        <v>6.4770000000000039</v>
      </c>
      <c r="T9" s="106">
        <f>S9-S8</f>
        <v>2.5000000000002132E-2</v>
      </c>
      <c r="U9" s="87">
        <f>U8+1</f>
        <v>2</v>
      </c>
      <c r="V9" s="248" t="str">
        <f>'saisie des données 1er Tour'!E17</f>
        <v>PERVIS François</v>
      </c>
      <c r="W9" s="249"/>
      <c r="X9" s="247">
        <f>'saisie des données 1er Tour'!G18</f>
        <v>6.6950000000000003</v>
      </c>
      <c r="Y9" s="488">
        <f>X9-X8</f>
        <v>9.0000000000003411E-3</v>
      </c>
      <c r="Z9" s="31"/>
      <c r="AA9" s="20"/>
      <c r="AB9" s="7"/>
      <c r="AC9" s="1"/>
      <c r="AD9" s="1"/>
      <c r="AE9" s="644"/>
    </row>
    <row r="10" spans="1:31">
      <c r="A10" s="17">
        <v>3</v>
      </c>
      <c r="B10" s="222" t="str">
        <f>'saisie des données 1er Tour'!E19</f>
        <v>CARLIN Jack</v>
      </c>
      <c r="C10" s="223">
        <f>'saisie des données 1er Tour'!F19</f>
        <v>10.68</v>
      </c>
      <c r="D10" s="106">
        <f>C10-C8</f>
        <v>0.1720000000000006</v>
      </c>
      <c r="E10" s="85">
        <v>3</v>
      </c>
      <c r="F10" s="142" t="str">
        <f>'saisie des données 1er Tour'!E31</f>
        <v>LI Jianxin</v>
      </c>
      <c r="G10" s="144">
        <f>'saisie des données 1er Tour'!G32</f>
        <v>6.7750000000000004</v>
      </c>
      <c r="H10" s="107">
        <f>G10-G8</f>
        <v>0.12899999999999956</v>
      </c>
      <c r="I10" s="78">
        <f t="shared" ref="I10:I15" si="0">I9+1</f>
        <v>3</v>
      </c>
      <c r="J10" s="156" t="str">
        <f>'saisie des données 1er Tour'!E27</f>
        <v>MAKSEL Krzysztof</v>
      </c>
      <c r="K10" s="159">
        <f>'saisie des données 1er Tour'!G27</f>
        <v>6.3230000000000004</v>
      </c>
      <c r="L10" s="106">
        <f>K10-K8</f>
        <v>1.6000000000001791E-2</v>
      </c>
      <c r="M10" s="129">
        <f t="shared" ref="M10:M15" si="1">M9+1</f>
        <v>3</v>
      </c>
      <c r="N10" s="226" t="str">
        <f>'saisie des données 1er Tour'!E21</f>
        <v>OWENS Ryan</v>
      </c>
      <c r="O10" s="227">
        <f>'saisie des données 1er Tour'!G22</f>
        <v>6.416999999999998</v>
      </c>
      <c r="P10" s="130">
        <f>O10-O8</f>
        <v>6.799999999999784E-2</v>
      </c>
      <c r="Q10" s="18">
        <f t="shared" ref="Q10:Q15" si="2">Q9+1</f>
        <v>3</v>
      </c>
      <c r="R10" s="262" t="str">
        <f>'saisie des données 1er Tour'!E41</f>
        <v>BUCHLI Matthijs</v>
      </c>
      <c r="S10" s="263">
        <f>'saisie des données 1er Tour'!G41</f>
        <v>6.522000000000002</v>
      </c>
      <c r="T10" s="106">
        <f>S10-S8</f>
        <v>7.0000000000000284E-2</v>
      </c>
      <c r="U10" s="87">
        <f t="shared" ref="U10:U15" si="3">U9+1</f>
        <v>3</v>
      </c>
      <c r="V10" s="664" t="str">
        <f>'saisie des données 1er Tour'!E11</f>
        <v>DAWKINS Edward</v>
      </c>
      <c r="W10" s="665"/>
      <c r="X10" s="504">
        <f>'saisie des données 1er Tour'!G12</f>
        <v>6.7139999999999986</v>
      </c>
      <c r="Y10" s="488">
        <f>X10-X8</f>
        <v>2.7999999999998693E-2</v>
      </c>
      <c r="Z10" s="31"/>
      <c r="AA10" s="20"/>
      <c r="AB10" s="7"/>
      <c r="AC10" s="1"/>
      <c r="AD10" s="1"/>
      <c r="AE10" s="464" t="s">
        <v>81</v>
      </c>
    </row>
    <row r="11" spans="1:31">
      <c r="A11" s="17">
        <v>4</v>
      </c>
      <c r="B11" s="259" t="str">
        <f>'saisie des données 1er Tour'!E37</f>
        <v>VAN T'HOENDERDAAL</v>
      </c>
      <c r="C11" s="476">
        <f>'saisie des données 1er Tour'!F37</f>
        <v>10.704000000000001</v>
      </c>
      <c r="D11" s="106">
        <f>C11-C8</f>
        <v>0.19600000000000151</v>
      </c>
      <c r="E11" s="85">
        <v>4</v>
      </c>
      <c r="F11" s="259" t="str">
        <f>'saisie des données 1er Tour'!E37</f>
        <v>VAN T'HOENDERDAAL</v>
      </c>
      <c r="G11" s="260">
        <f>'saisie des données 1er Tour'!G38</f>
        <v>6.7829999999999977</v>
      </c>
      <c r="H11" s="107">
        <f>G11-G8</f>
        <v>0.1369999999999969</v>
      </c>
      <c r="I11" s="78">
        <f t="shared" si="0"/>
        <v>4</v>
      </c>
      <c r="J11" s="222" t="str">
        <f>'saisie des données 1er Tour'!E21</f>
        <v>OWENS Ryan</v>
      </c>
      <c r="K11" s="225">
        <f>'saisie des données 1er Tour'!G21</f>
        <v>6.3260000000000005</v>
      </c>
      <c r="L11" s="106">
        <f>K11-K8</f>
        <v>1.9000000000001904E-2</v>
      </c>
      <c r="M11" s="129">
        <f t="shared" si="1"/>
        <v>4</v>
      </c>
      <c r="N11" s="486" t="str">
        <f>'saisie des données 1er Tour'!E9</f>
        <v>MITCHELL Ethan</v>
      </c>
      <c r="O11" s="660">
        <f>'saisie des données 1er Tour'!G10</f>
        <v>6.43</v>
      </c>
      <c r="P11" s="130">
        <f>O11-O8</f>
        <v>8.0999999999999517E-2</v>
      </c>
      <c r="Q11" s="18">
        <f t="shared" si="2"/>
        <v>4</v>
      </c>
      <c r="R11" s="269" t="str">
        <f>'saisie des données 1er Tour'!E47</f>
        <v>CONSTABLE Patrick</v>
      </c>
      <c r="S11" s="271">
        <f>'saisie des données 1er Tour'!G47</f>
        <v>6.5259999999999998</v>
      </c>
      <c r="T11" s="106">
        <f>S11-S8</f>
        <v>7.3999999999998067E-2</v>
      </c>
      <c r="U11" s="87">
        <f t="shared" si="3"/>
        <v>4</v>
      </c>
      <c r="V11" s="272" t="str">
        <f>'saisie des données 1er Tour'!E47</f>
        <v>CONSTABLE Patrick</v>
      </c>
      <c r="W11" s="273"/>
      <c r="X11" s="271">
        <f>'saisie des données 1er Tour'!G48</f>
        <v>6.7479999999999976</v>
      </c>
      <c r="Y11" s="488">
        <f>X11-X8</f>
        <v>6.1999999999997613E-2</v>
      </c>
      <c r="Z11" s="31"/>
      <c r="AA11" s="20"/>
      <c r="AB11" s="7"/>
      <c r="AC11" s="1"/>
      <c r="AD11" s="1"/>
    </row>
    <row r="12" spans="1:31">
      <c r="A12" s="17">
        <v>5</v>
      </c>
      <c r="B12" s="142" t="str">
        <f>'saisie des données 1er Tour'!E31</f>
        <v>LI Jianxin</v>
      </c>
      <c r="C12" s="143">
        <f>'saisie des données 1er Tour'!F31</f>
        <v>10.718999999999999</v>
      </c>
      <c r="D12" s="106">
        <f>C12-C8</f>
        <v>0.2110000000000003</v>
      </c>
      <c r="E12" s="85">
        <v>5</v>
      </c>
      <c r="F12" s="156" t="str">
        <f>'saisie des données 1er Tour'!E25</f>
        <v>BIELECKI Maciej</v>
      </c>
      <c r="G12" s="158">
        <f>'saisie des données 1er Tour'!G26</f>
        <v>6.847999999999999</v>
      </c>
      <c r="H12" s="107">
        <f>G12-G8</f>
        <v>0.20199999999999818</v>
      </c>
      <c r="I12" s="78">
        <f t="shared" si="0"/>
        <v>5</v>
      </c>
      <c r="J12" s="266" t="str">
        <f>'saisie des données 1er Tour'!E45</f>
        <v>HART Nathan</v>
      </c>
      <c r="K12" s="268">
        <f>'saisie des données 1er Tour'!G45</f>
        <v>6.379999999999999</v>
      </c>
      <c r="L12" s="106">
        <f>K12-K8</f>
        <v>7.3000000000000398E-2</v>
      </c>
      <c r="M12" s="129">
        <f t="shared" si="1"/>
        <v>5</v>
      </c>
      <c r="N12" s="160" t="str">
        <f>'saisie des données 1er Tour'!E27</f>
        <v>MAKSEL Krzysztof</v>
      </c>
      <c r="O12" s="161">
        <f>'saisie des données 1er Tour'!G28</f>
        <v>6.4520000000000017</v>
      </c>
      <c r="P12" s="130">
        <f>O12-O8</f>
        <v>0.10300000000000153</v>
      </c>
      <c r="Q12" s="18">
        <f t="shared" si="2"/>
        <v>5</v>
      </c>
      <c r="R12" s="176" t="str">
        <f>'saisie des données 1er Tour'!E53</f>
        <v>WATANABE Kazurani</v>
      </c>
      <c r="S12" s="178">
        <f>'saisie des données 1er Tour'!G53</f>
        <v>6.6020000000000003</v>
      </c>
      <c r="T12" s="106">
        <f>S12-S8</f>
        <v>0.14999999999999858</v>
      </c>
      <c r="U12" s="87">
        <f t="shared" si="3"/>
        <v>5</v>
      </c>
      <c r="V12" s="264" t="str">
        <f>'saisie des données 1er Tour'!E41</f>
        <v>BUCHLI Matthijs</v>
      </c>
      <c r="W12" s="265"/>
      <c r="X12" s="263">
        <f>'saisie des données 1er Tour'!G42</f>
        <v>6.8049999999999997</v>
      </c>
      <c r="Y12" s="488">
        <f>X12-X8</f>
        <v>0.11899999999999977</v>
      </c>
      <c r="Z12" s="31"/>
      <c r="AA12" s="20"/>
      <c r="AB12" s="7"/>
      <c r="AC12" s="1"/>
      <c r="AD12" s="1"/>
    </row>
    <row r="13" spans="1:31">
      <c r="A13" s="17">
        <v>6</v>
      </c>
      <c r="B13" s="156" t="str">
        <f>'saisie des données 1er Tour'!E25</f>
        <v>BIELECKI Maciej</v>
      </c>
      <c r="C13" s="157">
        <f>'saisie des données 1er Tour'!F25</f>
        <v>10.727</v>
      </c>
      <c r="D13" s="106">
        <f>C13-C8</f>
        <v>0.21900000000000119</v>
      </c>
      <c r="E13" s="85">
        <v>6</v>
      </c>
      <c r="F13" s="241" t="str">
        <f>'saisie des données 1er Tour'!E13</f>
        <v>EDELIN Benjamin</v>
      </c>
      <c r="G13" s="243">
        <f>'saisie des données 1er Tour'!G14</f>
        <v>6.8819999999999997</v>
      </c>
      <c r="H13" s="107">
        <f>G13-G8</f>
        <v>0.23599999999999888</v>
      </c>
      <c r="I13" s="78">
        <f t="shared" si="0"/>
        <v>6</v>
      </c>
      <c r="J13" s="490" t="str">
        <f>'saisie des données 1er Tour'!E9</f>
        <v>MITCHELL Ethan</v>
      </c>
      <c r="K13" s="543">
        <f>'saisie des données 1er Tour'!G9</f>
        <v>6.4329999999999998</v>
      </c>
      <c r="L13" s="106">
        <f>K13-K8</f>
        <v>0.12600000000000122</v>
      </c>
      <c r="M13" s="129">
        <f t="shared" si="1"/>
        <v>6</v>
      </c>
      <c r="N13" s="176" t="str">
        <f>'saisie des données 1er Tour'!E51</f>
        <v>NITTA Yudai</v>
      </c>
      <c r="O13" s="177">
        <f>'saisie des données 1er Tour'!G52</f>
        <v>6.5169999999999995</v>
      </c>
      <c r="P13" s="130">
        <f>O13-O8</f>
        <v>0.16799999999999926</v>
      </c>
      <c r="Q13" s="18">
        <f t="shared" si="2"/>
        <v>6</v>
      </c>
      <c r="R13" s="226" t="str">
        <f>'saisie des données 1er Tour'!E23</f>
        <v>TRUMAN Joseph</v>
      </c>
      <c r="S13" s="228">
        <f>'saisie des données 1er Tour'!G23</f>
        <v>6.6140000000000043</v>
      </c>
      <c r="T13" s="106">
        <f>S13-S8</f>
        <v>0.16200000000000259</v>
      </c>
      <c r="U13" s="87">
        <f t="shared" si="3"/>
        <v>6</v>
      </c>
      <c r="V13" s="190" t="str">
        <f>'saisie des données 1er Tour'!E53</f>
        <v>WATANABE Kazurani</v>
      </c>
      <c r="W13" s="191"/>
      <c r="X13" s="178">
        <f>'saisie des données 1er Tour'!G54</f>
        <v>6.8140000000000001</v>
      </c>
      <c r="Y13" s="488">
        <f>X13-X8</f>
        <v>0.12800000000000011</v>
      </c>
      <c r="Z13" s="31"/>
      <c r="AA13" s="20"/>
      <c r="AB13" s="7"/>
      <c r="AC13" s="1"/>
      <c r="AD13" s="1"/>
    </row>
    <row r="14" spans="1:31">
      <c r="A14" s="17">
        <v>7</v>
      </c>
      <c r="B14" s="173" t="str">
        <f>'saisie des données 1er Tour'!E49</f>
        <v>NAGASAKO Yoshitaku</v>
      </c>
      <c r="C14" s="478">
        <f>'saisie des données 1er Tour'!F49</f>
        <v>10.815</v>
      </c>
      <c r="D14" s="106">
        <f>C14-C8</f>
        <v>0.30700000000000038</v>
      </c>
      <c r="E14" s="85">
        <v>7</v>
      </c>
      <c r="F14" s="266" t="str">
        <f>'saisie des données 1er Tour'!E43</f>
        <v>GLAETZER Matthew</v>
      </c>
      <c r="G14" s="267">
        <f>'saisie des données 1er Tour'!G44</f>
        <v>6.8989999999999991</v>
      </c>
      <c r="H14" s="107">
        <f>G14-G8</f>
        <v>0.25299999999999834</v>
      </c>
      <c r="I14" s="78">
        <f t="shared" si="0"/>
        <v>7</v>
      </c>
      <c r="J14" s="173" t="str">
        <f>'saisie des données 1er Tour'!E51</f>
        <v>NITTA Yudai</v>
      </c>
      <c r="K14" s="175">
        <f>'saisie des données 1er Tour'!G51</f>
        <v>6.4920000000000009</v>
      </c>
      <c r="L14" s="106">
        <f>K14-K8</f>
        <v>0.18500000000000227</v>
      </c>
      <c r="M14" s="129">
        <f t="shared" si="1"/>
        <v>7</v>
      </c>
      <c r="N14" s="269" t="str">
        <f>'saisie des données 1er Tour'!E45</f>
        <v>HART Nathan</v>
      </c>
      <c r="O14" s="270">
        <f>'saisie des données 1er Tour'!G46</f>
        <v>6.5390000000000015</v>
      </c>
      <c r="P14" s="130">
        <f>O14-O8</f>
        <v>0.19000000000000128</v>
      </c>
      <c r="Q14" s="18">
        <f t="shared" si="2"/>
        <v>7</v>
      </c>
      <c r="R14" s="160" t="str">
        <f>'saisie des données 1er Tour'!E29</f>
        <v>RUDYK Mateusz</v>
      </c>
      <c r="S14" s="162">
        <f>'saisie des données 1er Tour'!G29</f>
        <v>6.6469999999999985</v>
      </c>
      <c r="T14" s="106">
        <f>S14-S8</f>
        <v>0.19499999999999673</v>
      </c>
      <c r="U14" s="87">
        <f t="shared" si="3"/>
        <v>7</v>
      </c>
      <c r="V14" s="188" t="str">
        <f>'saisie des données 1er Tour'!E29</f>
        <v>RUDYK Mateusz</v>
      </c>
      <c r="W14" s="189"/>
      <c r="X14" s="162">
        <f>'saisie des données 1er Tour'!G30</f>
        <v>6.8370000000000033</v>
      </c>
      <c r="Y14" s="488">
        <f>X14-X8</f>
        <v>0.15100000000000335</v>
      </c>
      <c r="Z14" s="31"/>
      <c r="AA14" s="20"/>
      <c r="AB14" s="7"/>
      <c r="AC14" s="1"/>
      <c r="AD14" s="1"/>
    </row>
    <row r="15" spans="1:31">
      <c r="A15" s="17">
        <v>8</v>
      </c>
      <c r="B15" s="241" t="str">
        <f>'saisie des données 1er Tour'!E13</f>
        <v>EDELIN Benjamin</v>
      </c>
      <c r="C15" s="242">
        <f>'saisie des données 1er Tour'!F13</f>
        <v>10.935</v>
      </c>
      <c r="D15" s="106">
        <f>C15-C8</f>
        <v>0.42700000000000138</v>
      </c>
      <c r="E15" s="85">
        <v>8</v>
      </c>
      <c r="F15" s="173" t="str">
        <f>'saisie des données 1er Tour'!E49</f>
        <v>NAGASAKO Yoshitaku</v>
      </c>
      <c r="G15" s="174">
        <f>'saisie des données 1er Tour'!G50</f>
        <v>6.918000000000001</v>
      </c>
      <c r="H15" s="107">
        <f>G15-G8</f>
        <v>0.27200000000000024</v>
      </c>
      <c r="I15" s="78">
        <f t="shared" si="0"/>
        <v>8</v>
      </c>
      <c r="J15" s="142" t="str">
        <f>'saisie des données 1er Tour'!E33</f>
        <v>LUO Yongjia</v>
      </c>
      <c r="K15" s="145">
        <f>'saisie des données 1er Tour'!G33</f>
        <v>6.9269999999999996</v>
      </c>
      <c r="L15" s="106">
        <f>K15-K8</f>
        <v>0.62000000000000099</v>
      </c>
      <c r="M15" s="129">
        <f t="shared" si="1"/>
        <v>8</v>
      </c>
      <c r="N15" s="146" t="str">
        <f>'saisie des données 1er Tour'!E33</f>
        <v>LUO Yongjia</v>
      </c>
      <c r="O15" s="147">
        <f>'saisie des données 1er Tour'!G34</f>
        <v>6.8919999999999995</v>
      </c>
      <c r="P15" s="130">
        <f>O15-O8</f>
        <v>0.54299999999999926</v>
      </c>
      <c r="Q15" s="18">
        <f t="shared" si="2"/>
        <v>8</v>
      </c>
      <c r="R15" s="146" t="str">
        <f>'saisie des données 1er Tour'!E35</f>
        <v>XU Chao</v>
      </c>
      <c r="S15" s="148">
        <f>'saisie des données 1er Tour'!G35</f>
        <v>6.6550000000000047</v>
      </c>
      <c r="T15" s="106">
        <f>S15-S8</f>
        <v>0.20300000000000296</v>
      </c>
      <c r="U15" s="87">
        <f t="shared" si="3"/>
        <v>8</v>
      </c>
      <c r="V15" s="229" t="str">
        <f>'saisie des données 1er Tour'!E23</f>
        <v>TRUMAN Joseph</v>
      </c>
      <c r="W15" s="230"/>
      <c r="X15" s="228">
        <f>'saisie des données 1er Tour'!G24</f>
        <v>6.9599999999999937</v>
      </c>
      <c r="Y15" s="488">
        <f>X15-X8</f>
        <v>0.2739999999999938</v>
      </c>
      <c r="Z15" s="31"/>
      <c r="AA15" s="20"/>
      <c r="AB15" s="7"/>
      <c r="AC15" s="1"/>
      <c r="AD15" s="1"/>
    </row>
    <row r="16" spans="1:31" ht="6" customHeight="1" thickBot="1">
      <c r="A16" s="1111"/>
      <c r="B16" s="1111"/>
      <c r="C16" s="1111"/>
      <c r="D16" s="1111"/>
      <c r="E16" s="1111"/>
      <c r="F16" s="1111"/>
      <c r="G16" s="1111"/>
      <c r="H16" s="1111"/>
      <c r="I16" s="1111"/>
      <c r="J16" s="1111"/>
      <c r="K16" s="1111"/>
      <c r="L16" s="1111"/>
      <c r="M16" s="1111"/>
      <c r="N16" s="1111"/>
      <c r="O16" s="1111"/>
      <c r="P16" s="1111"/>
      <c r="Q16" s="1111"/>
      <c r="R16" s="1111"/>
      <c r="S16" s="1111"/>
      <c r="T16" s="1111"/>
      <c r="U16" s="1111"/>
      <c r="V16" s="1111"/>
      <c r="W16" s="1111"/>
      <c r="X16" s="1111"/>
      <c r="Y16" s="1111"/>
      <c r="Z16" s="1111"/>
      <c r="AA16" s="1111"/>
      <c r="AB16" s="1111"/>
    </row>
    <row r="17" spans="1:31">
      <c r="A17" s="1116" t="s">
        <v>4</v>
      </c>
      <c r="B17" s="1117"/>
      <c r="C17" s="1117"/>
      <c r="D17" s="1117"/>
      <c r="E17" s="1117"/>
      <c r="F17" s="1118"/>
      <c r="G17" s="1116" t="s">
        <v>32</v>
      </c>
      <c r="H17" s="1117"/>
      <c r="I17" s="1117"/>
      <c r="J17" s="1117"/>
      <c r="K17" s="1117"/>
      <c r="L17" s="1118"/>
      <c r="M17" s="1119" t="s">
        <v>7</v>
      </c>
      <c r="N17" s="1120"/>
      <c r="O17" s="1120"/>
      <c r="P17" s="1121"/>
      <c r="Q17" s="1116" t="s">
        <v>33</v>
      </c>
      <c r="R17" s="1117"/>
      <c r="S17" s="1117"/>
      <c r="T17" s="1117"/>
      <c r="U17" s="1117"/>
      <c r="V17" s="1117"/>
      <c r="W17" s="1118"/>
      <c r="X17" s="1122" t="s">
        <v>37</v>
      </c>
      <c r="Y17" s="1123"/>
      <c r="Z17" s="1123"/>
      <c r="AA17" s="1123"/>
      <c r="AB17" s="1124"/>
      <c r="AD17" s="1125" t="s">
        <v>42</v>
      </c>
      <c r="AE17" s="1125"/>
    </row>
    <row r="18" spans="1:31" ht="13.5" thickBot="1">
      <c r="A18" s="83" t="s">
        <v>9</v>
      </c>
      <c r="B18" s="651" t="s">
        <v>10</v>
      </c>
      <c r="C18" s="653" t="s">
        <v>11</v>
      </c>
      <c r="D18" s="1126" t="s">
        <v>6</v>
      </c>
      <c r="E18" s="1127"/>
      <c r="F18" s="183" t="s">
        <v>31</v>
      </c>
      <c r="G18" s="83" t="s">
        <v>9</v>
      </c>
      <c r="H18" s="1128" t="s">
        <v>10</v>
      </c>
      <c r="I18" s="1129"/>
      <c r="J18" s="653" t="s">
        <v>11</v>
      </c>
      <c r="K18" s="653" t="s">
        <v>6</v>
      </c>
      <c r="L18" s="653" t="s">
        <v>31</v>
      </c>
      <c r="M18" s="83" t="s">
        <v>9</v>
      </c>
      <c r="N18" s="125" t="s">
        <v>10</v>
      </c>
      <c r="O18" s="653" t="s">
        <v>6</v>
      </c>
      <c r="P18" s="124" t="s">
        <v>31</v>
      </c>
      <c r="Q18" s="83" t="s">
        <v>9</v>
      </c>
      <c r="R18" s="653" t="s">
        <v>10</v>
      </c>
      <c r="S18" s="1126" t="s">
        <v>11</v>
      </c>
      <c r="T18" s="1127"/>
      <c r="U18" s="200" t="s">
        <v>6</v>
      </c>
      <c r="V18" s="198"/>
      <c r="W18" s="126" t="s">
        <v>31</v>
      </c>
      <c r="X18" s="652" t="s">
        <v>34</v>
      </c>
      <c r="Y18" s="1112" t="s">
        <v>10</v>
      </c>
      <c r="Z18" s="1112"/>
      <c r="AA18" s="649" t="s">
        <v>6</v>
      </c>
      <c r="AB18" s="74" t="s">
        <v>31</v>
      </c>
    </row>
    <row r="19" spans="1:31">
      <c r="A19" s="113">
        <v>1</v>
      </c>
      <c r="B19" s="140" t="str">
        <f>'saisie des données 1er Tour'!B7</f>
        <v>Nouv. ZELANDE</v>
      </c>
      <c r="C19" s="141" t="str">
        <f>'saisie des données 1er Tour'!E7</f>
        <v>WEBSTER Sam</v>
      </c>
      <c r="D19" s="213">
        <f>'saisie des données 1er Tour'!H8</f>
        <v>17.154</v>
      </c>
      <c r="E19" s="184"/>
      <c r="F19" s="185"/>
      <c r="G19" s="114">
        <v>1</v>
      </c>
      <c r="H19" s="712" t="str">
        <f>'saisie des données 1er Tour'!B13</f>
        <v>FRANCE</v>
      </c>
      <c r="I19" s="708"/>
      <c r="J19" s="709" t="str">
        <f>'saisie des données 1er Tour'!E15</f>
        <v>VIGIER Sébastien</v>
      </c>
      <c r="K19" s="709">
        <f>'saisie des données 1er Tour'!H16</f>
        <v>12.655999999999999</v>
      </c>
      <c r="L19" s="281"/>
      <c r="M19" s="282">
        <v>1</v>
      </c>
      <c r="N19" s="283" t="str">
        <f>'saisie des données 1er Tour'!B7</f>
        <v>Nouv. ZELANDE</v>
      </c>
      <c r="O19" s="284">
        <f>'saisie des données 1er Tour'!F10</f>
        <v>30.016999999999999</v>
      </c>
      <c r="P19" s="285"/>
      <c r="Q19" s="286">
        <v>1</v>
      </c>
      <c r="R19" s="287" t="str">
        <f>'saisie des données 1er Tour'!B7</f>
        <v>Nouv. ZELANDE</v>
      </c>
      <c r="S19" s="288" t="str">
        <f>'saisie des données 1er Tour'!E11</f>
        <v>DAWKINS Edward</v>
      </c>
      <c r="T19" s="202"/>
      <c r="U19" s="205">
        <f>'saisie des données 1er Tour'!H12</f>
        <v>13.166</v>
      </c>
      <c r="V19" s="202"/>
      <c r="W19" s="206"/>
      <c r="X19" s="289">
        <v>1</v>
      </c>
      <c r="Y19" s="290" t="str">
        <f>'saisie des données 1er Tour'!B7</f>
        <v>Nouv. ZELANDE</v>
      </c>
      <c r="Z19" s="291"/>
      <c r="AA19" s="292">
        <f>'saisie des données 1er Tour'!F12</f>
        <v>43.183</v>
      </c>
      <c r="AB19" s="293"/>
      <c r="AC19" s="1"/>
      <c r="AD19" s="1"/>
      <c r="AE19" s="1"/>
    </row>
    <row r="20" spans="1:31">
      <c r="A20" s="18">
        <v>2</v>
      </c>
      <c r="B20" s="231" t="str">
        <f>'saisie des données 1er Tour'!B19</f>
        <v>Gde BRETAGNE</v>
      </c>
      <c r="C20" s="232" t="str">
        <f>'saisie des données 1er Tour'!E19</f>
        <v>CARLIN Jack</v>
      </c>
      <c r="D20" s="233">
        <f>'saisie des données 1er Tour'!H20</f>
        <v>17.349</v>
      </c>
      <c r="E20" s="234"/>
      <c r="F20" s="186">
        <f>D20-D19</f>
        <v>0.19500000000000028</v>
      </c>
      <c r="G20" s="78">
        <v>2</v>
      </c>
      <c r="H20" s="711" t="str">
        <f>'saisie des données 1er Tour'!B37</f>
        <v>HOLLANDE</v>
      </c>
      <c r="I20" s="713"/>
      <c r="J20" s="714" t="str">
        <f>'saisie des données 1er Tour'!E39</f>
        <v>LAVREYSEN Harrie</v>
      </c>
      <c r="K20" s="714">
        <f>'saisie des données 1er Tour'!H40</f>
        <v>12.667000000000002</v>
      </c>
      <c r="L20" s="297">
        <f>K20-K19</f>
        <v>1.1000000000002785E-2</v>
      </c>
      <c r="M20" s="298">
        <v>2</v>
      </c>
      <c r="N20" s="715" t="str">
        <f>'saisie des données 1er Tour'!B19</f>
        <v>Gde BRETAGNE</v>
      </c>
      <c r="O20" s="716">
        <f>'saisie des données 1er Tour'!F22</f>
        <v>30.091999999999999</v>
      </c>
      <c r="P20" s="297">
        <f>O20-O19</f>
        <v>7.4999999999999289E-2</v>
      </c>
      <c r="Q20" s="301">
        <v>2</v>
      </c>
      <c r="R20" s="302" t="str">
        <f>'saisie des données 1er Tour'!B13</f>
        <v>FRANCE</v>
      </c>
      <c r="S20" s="303" t="str">
        <f>'saisie des données 1er Tour'!E17</f>
        <v>PERVIS François</v>
      </c>
      <c r="T20" s="304"/>
      <c r="U20" s="305">
        <f>'saisie des données 1er Tour'!H18</f>
        <v>13.172000000000004</v>
      </c>
      <c r="V20" s="306"/>
      <c r="W20" s="307">
        <f>U20-U19</f>
        <v>6.0000000000037801E-3</v>
      </c>
      <c r="X20" s="308">
        <v>2</v>
      </c>
      <c r="Y20" s="718" t="str">
        <f>'saisie des données 1er Tour'!B37</f>
        <v>HOLLANDE</v>
      </c>
      <c r="Z20" s="719"/>
      <c r="AA20" s="720">
        <f>'saisie des données 1er Tour'!F42</f>
        <v>43.481000000000002</v>
      </c>
      <c r="AB20" s="297">
        <f>AA20-AA19</f>
        <v>0.29800000000000182</v>
      </c>
      <c r="AC20" s="1"/>
      <c r="AD20" s="1"/>
      <c r="AE20" s="464" t="s">
        <v>81</v>
      </c>
    </row>
    <row r="21" spans="1:31">
      <c r="A21" s="18">
        <v>3</v>
      </c>
      <c r="B21" s="254" t="str">
        <f>'saisie des données 1er Tour'!B37</f>
        <v>HOLLANDE</v>
      </c>
      <c r="C21" s="255" t="str">
        <f>'saisie des données 1er Tour'!E37</f>
        <v>VAN T'HOENDERDAAL</v>
      </c>
      <c r="D21" s="256">
        <f>'saisie des données 1er Tour'!H38</f>
        <v>17.486999999999998</v>
      </c>
      <c r="E21" s="257"/>
      <c r="F21" s="186">
        <f>D21-D19</f>
        <v>0.33299999999999841</v>
      </c>
      <c r="G21" s="78">
        <v>3</v>
      </c>
      <c r="H21" s="312" t="str">
        <f>'saisie des données 1er Tour'!B19</f>
        <v>Gde BRETAGNE</v>
      </c>
      <c r="I21" s="313"/>
      <c r="J21" s="314" t="str">
        <f>'saisie des données 1er Tour'!E21</f>
        <v>OWENS Ryan</v>
      </c>
      <c r="K21" s="314">
        <f>'saisie des données 1er Tour'!H22</f>
        <v>12.742999999999999</v>
      </c>
      <c r="L21" s="315">
        <f>K21-K19</f>
        <v>8.6999999999999744E-2</v>
      </c>
      <c r="M21" s="316">
        <v>3</v>
      </c>
      <c r="N21" s="357" t="str">
        <f>'saisie des données 1er Tour'!B37</f>
        <v>HOLLANDE</v>
      </c>
      <c r="O21" s="358">
        <f>'saisie des données 1er Tour'!F40</f>
        <v>30.154</v>
      </c>
      <c r="P21" s="315">
        <f>O21-O19</f>
        <v>0.13700000000000045</v>
      </c>
      <c r="Q21" s="319">
        <v>3</v>
      </c>
      <c r="R21" s="372" t="str">
        <f>'saisie des données 1er Tour'!B43</f>
        <v>AUSTRALIE</v>
      </c>
      <c r="S21" s="373" t="str">
        <f>'saisie des données 1er Tour'!E47</f>
        <v>CONSTABLE Patrick</v>
      </c>
      <c r="T21" s="374"/>
      <c r="U21" s="375">
        <f>'saisie des données 1er Tour'!H48</f>
        <v>13.273999999999997</v>
      </c>
      <c r="V21" s="376"/>
      <c r="W21" s="325">
        <f>U21-U19</f>
        <v>0.10799999999999699</v>
      </c>
      <c r="X21" s="326">
        <v>3</v>
      </c>
      <c r="Y21" s="717" t="str">
        <f>'saisie des données 1er Tour'!B13</f>
        <v>FRANCE</v>
      </c>
      <c r="Z21" s="438"/>
      <c r="AA21" s="445">
        <f>'saisie des données 1er Tour'!F18</f>
        <v>43.645000000000003</v>
      </c>
      <c r="AB21" s="315">
        <f>AA21-AA19</f>
        <v>0.4620000000000033</v>
      </c>
      <c r="AC21" s="1"/>
      <c r="AD21" s="1"/>
      <c r="AE21" s="464" t="s">
        <v>81</v>
      </c>
    </row>
    <row r="22" spans="1:31">
      <c r="A22" s="18">
        <v>4</v>
      </c>
      <c r="B22" s="149" t="str">
        <f>'saisie des données 1er Tour'!B31</f>
        <v>CHINE</v>
      </c>
      <c r="C22" s="150" t="str">
        <f>'saisie des données 1er Tour'!E31</f>
        <v>LI Jianxin</v>
      </c>
      <c r="D22" s="214">
        <f>'saisie des données 1er Tour'!H32</f>
        <v>17.494</v>
      </c>
      <c r="E22" s="209"/>
      <c r="F22" s="186">
        <f>D22-D19</f>
        <v>0.33999999999999986</v>
      </c>
      <c r="G22" s="78">
        <v>4</v>
      </c>
      <c r="H22" s="330" t="str">
        <f>'saisie des données 1er Tour'!B25</f>
        <v>POLOGNE</v>
      </c>
      <c r="I22" s="331"/>
      <c r="J22" s="332" t="str">
        <f>'saisie des données 1er Tour'!E27</f>
        <v>MAKSEL Krzysztof</v>
      </c>
      <c r="K22" s="332">
        <f>'saisie des données 1er Tour'!H28</f>
        <v>12.775000000000002</v>
      </c>
      <c r="L22" s="315">
        <f>K22-K19</f>
        <v>0.11900000000000333</v>
      </c>
      <c r="M22" s="316">
        <v>4</v>
      </c>
      <c r="N22" s="333" t="str">
        <f>'saisie des données 1er Tour'!B25</f>
        <v>POLOGNE</v>
      </c>
      <c r="O22" s="334">
        <f>'saisie des données 1er Tour'!F28</f>
        <v>30.35</v>
      </c>
      <c r="P22" s="315">
        <f>O22-O19</f>
        <v>0.33300000000000196</v>
      </c>
      <c r="Q22" s="319">
        <v>4</v>
      </c>
      <c r="R22" s="359" t="str">
        <f>'saisie des données 1er Tour'!B37</f>
        <v>HOLLANDE</v>
      </c>
      <c r="S22" s="360" t="str">
        <f>'saisie des données 1er Tour'!E41</f>
        <v>BUCHLI Matthijs</v>
      </c>
      <c r="T22" s="361"/>
      <c r="U22" s="362">
        <f>'saisie des données 1er Tour'!H42</f>
        <v>13.327000000000002</v>
      </c>
      <c r="V22" s="363"/>
      <c r="W22" s="325">
        <f>U22-U19</f>
        <v>0.16100000000000136</v>
      </c>
      <c r="X22" s="326">
        <v>4</v>
      </c>
      <c r="Y22" s="327" t="str">
        <f>'saisie des données 1er Tour'!B19</f>
        <v>Gde BRETAGNE</v>
      </c>
      <c r="Z22" s="328"/>
      <c r="AA22" s="329">
        <f>'saisie des données 1er Tour'!F24</f>
        <v>43.665999999999997</v>
      </c>
      <c r="AB22" s="315">
        <f>AA22-AA19</f>
        <v>0.48299999999999699</v>
      </c>
      <c r="AC22" s="1"/>
      <c r="AD22" s="1"/>
      <c r="AE22" s="1"/>
    </row>
    <row r="23" spans="1:31">
      <c r="A23" s="18">
        <v>5</v>
      </c>
      <c r="B23" s="274" t="str">
        <f>'saisie des données 1er Tour'!B43</f>
        <v>AUSTRALIE</v>
      </c>
      <c r="C23" s="275" t="str">
        <f>'saisie des données 1er Tour'!E43</f>
        <v>GLAETZER Matthew</v>
      </c>
      <c r="D23" s="276">
        <f>'saisie des données 1er Tour'!H44</f>
        <v>17.542999999999999</v>
      </c>
      <c r="E23" s="277"/>
      <c r="F23" s="186">
        <f>D23-D19</f>
        <v>0.38899999999999935</v>
      </c>
      <c r="G23" s="78">
        <v>5</v>
      </c>
      <c r="H23" s="710" t="str">
        <f>'saisie des données 1er Tour'!B7</f>
        <v>Nouv. ZELANDE</v>
      </c>
      <c r="I23" s="668"/>
      <c r="J23" s="672" t="str">
        <f>'saisie des données 1er Tour'!E9</f>
        <v>MITCHELL Ethan</v>
      </c>
      <c r="K23" s="672">
        <f>'saisie des données 1er Tour'!H10</f>
        <v>12.863</v>
      </c>
      <c r="L23" s="315">
        <f>K23-K19</f>
        <v>0.20700000000000074</v>
      </c>
      <c r="M23" s="316">
        <v>5</v>
      </c>
      <c r="N23" s="370" t="str">
        <f>'saisie des données 1er Tour'!B43</f>
        <v>AUSTRALIE</v>
      </c>
      <c r="O23" s="371">
        <f>'saisie des données 1er Tour'!F46</f>
        <v>30.462</v>
      </c>
      <c r="P23" s="315">
        <f>O23-O19</f>
        <v>0.44500000000000028</v>
      </c>
      <c r="Q23" s="319">
        <v>5</v>
      </c>
      <c r="R23" s="346" t="str">
        <f>'saisie des données 1er Tour'!B31</f>
        <v>CHINE</v>
      </c>
      <c r="S23" s="347" t="str">
        <f>'saisie des données 1er Tour'!E35</f>
        <v>XU Chao</v>
      </c>
      <c r="T23" s="348"/>
      <c r="U23" s="349">
        <f>'saisie des données 1er Tour'!H36</f>
        <v>13.341000000000005</v>
      </c>
      <c r="V23" s="350"/>
      <c r="W23" s="325">
        <f>U23-U19</f>
        <v>0.17500000000000426</v>
      </c>
      <c r="X23" s="326">
        <v>5</v>
      </c>
      <c r="Y23" s="377" t="str">
        <f>'saisie des données 1er Tour'!B43</f>
        <v>AUSTRALIE</v>
      </c>
      <c r="Z23" s="378"/>
      <c r="AA23" s="379">
        <f>'saisie des données 1er Tour'!F48</f>
        <v>43.735999999999997</v>
      </c>
      <c r="AB23" s="315">
        <f>AA23-AA19</f>
        <v>0.55299999999999727</v>
      </c>
      <c r="AC23" s="1"/>
      <c r="AD23" s="1"/>
      <c r="AE23" s="1"/>
    </row>
    <row r="24" spans="1:31">
      <c r="A24" s="18">
        <v>6</v>
      </c>
      <c r="B24" s="163" t="str">
        <f>'saisie des données 1er Tour'!B25</f>
        <v>POLOGNE</v>
      </c>
      <c r="C24" s="164" t="str">
        <f>'saisie des données 1er Tour'!E25</f>
        <v>BIELECKI Maciej</v>
      </c>
      <c r="D24" s="221">
        <f>'saisie des données 1er Tour'!H26</f>
        <v>17.574999999999999</v>
      </c>
      <c r="E24" s="208"/>
      <c r="F24" s="186">
        <f>D24-D19</f>
        <v>0.42099999999999937</v>
      </c>
      <c r="G24" s="78">
        <v>6</v>
      </c>
      <c r="H24" s="367" t="str">
        <f>'saisie des données 1er Tour'!B43</f>
        <v>AUSTRALIE</v>
      </c>
      <c r="I24" s="368"/>
      <c r="J24" s="369" t="str">
        <f>'saisie des données 1er Tour'!E45</f>
        <v>HART Nathan</v>
      </c>
      <c r="K24" s="369">
        <f>'saisie des données 1er Tour'!H46</f>
        <v>12.919</v>
      </c>
      <c r="L24" s="315">
        <f>K24-K19</f>
        <v>0.26300000000000168</v>
      </c>
      <c r="M24" s="316">
        <v>6</v>
      </c>
      <c r="N24" s="437" t="str">
        <f>'saisie des données 1er Tour'!B13</f>
        <v>FRANCE</v>
      </c>
      <c r="O24" s="419">
        <f>'saisie des données 1er Tour'!F16</f>
        <v>30.472999999999999</v>
      </c>
      <c r="P24" s="315">
        <f>O24-O19</f>
        <v>0.45599999999999952</v>
      </c>
      <c r="Q24" s="319">
        <v>6</v>
      </c>
      <c r="R24" s="385" t="str">
        <f>'saisie des données 1er Tour'!B49</f>
        <v>JAPON</v>
      </c>
      <c r="S24" s="386" t="str">
        <f>'saisie des données 1er Tour'!E53</f>
        <v>WATANABE Kazurani</v>
      </c>
      <c r="T24" s="387"/>
      <c r="U24" s="388">
        <f>'saisie des données 1er Tour'!H54</f>
        <v>13.416</v>
      </c>
      <c r="V24" s="389"/>
      <c r="W24" s="325">
        <f>U24-U19</f>
        <v>0.25</v>
      </c>
      <c r="X24" s="326">
        <v>6</v>
      </c>
      <c r="Y24" s="338" t="str">
        <f>'saisie des données 1er Tour'!B25</f>
        <v>POLOGNE</v>
      </c>
      <c r="Z24" s="339"/>
      <c r="AA24" s="340">
        <f>'saisie des données 1er Tour'!F30</f>
        <v>43.834000000000003</v>
      </c>
      <c r="AB24" s="315">
        <f>AA24-AA19</f>
        <v>0.65100000000000335</v>
      </c>
      <c r="AC24" s="1"/>
      <c r="AD24" s="1"/>
      <c r="AE24" s="1"/>
    </row>
    <row r="25" spans="1:31">
      <c r="A25" s="18">
        <v>7</v>
      </c>
      <c r="B25" s="179" t="str">
        <f>'saisie des données 1er Tour'!B49</f>
        <v>JAPON</v>
      </c>
      <c r="C25" s="180" t="str">
        <f>'saisie des données 1er Tour'!E49</f>
        <v>NAGASAKO Yoshitaku</v>
      </c>
      <c r="D25" s="215">
        <f>'saisie des données 1er Tour'!H50</f>
        <v>17.733000000000001</v>
      </c>
      <c r="E25" s="210"/>
      <c r="F25" s="186">
        <f>D25-D19</f>
        <v>0.57900000000000063</v>
      </c>
      <c r="G25" s="78">
        <v>7</v>
      </c>
      <c r="H25" s="380" t="str">
        <f>'saisie des données 1er Tour'!B49</f>
        <v>JAPON</v>
      </c>
      <c r="I25" s="381"/>
      <c r="J25" s="382" t="str">
        <f>'saisie des données 1er Tour'!E51</f>
        <v>NITTA Yudai</v>
      </c>
      <c r="K25" s="382">
        <f>'saisie des données 1er Tour'!H52</f>
        <v>13.009</v>
      </c>
      <c r="L25" s="315">
        <f>K25-K19</f>
        <v>0.35300000000000153</v>
      </c>
      <c r="M25" s="316">
        <v>7</v>
      </c>
      <c r="N25" s="383" t="str">
        <f>'saisie des données 1er Tour'!B49</f>
        <v>JAPON</v>
      </c>
      <c r="O25" s="384">
        <f>'saisie des données 1er Tour'!F52</f>
        <v>30.742000000000001</v>
      </c>
      <c r="P25" s="315">
        <f>O25-O19</f>
        <v>0.72500000000000142</v>
      </c>
      <c r="Q25" s="319">
        <v>7</v>
      </c>
      <c r="R25" s="335" t="str">
        <f>'saisie des données 1er Tour'!B25</f>
        <v>POLOGNE</v>
      </c>
      <c r="S25" s="336" t="str">
        <f>'saisie des données 1er Tour'!E29</f>
        <v>RUDYK Mateusz</v>
      </c>
      <c r="T25" s="337"/>
      <c r="U25" s="518">
        <f>'saisie des données 1er Tour'!H30</f>
        <v>13.484000000000002</v>
      </c>
      <c r="V25" s="519"/>
      <c r="W25" s="325">
        <f>U25-U19</f>
        <v>0.31800000000000139</v>
      </c>
      <c r="X25" s="326">
        <v>7</v>
      </c>
      <c r="Y25" s="390" t="str">
        <f>'saisie des données 1er Tour'!B49</f>
        <v>JAPON</v>
      </c>
      <c r="Z25" s="391"/>
      <c r="AA25" s="392">
        <f>'saisie des données 1er Tour'!F54</f>
        <v>44.158000000000001</v>
      </c>
      <c r="AB25" s="315">
        <f>AA25-AA19</f>
        <v>0.97500000000000142</v>
      </c>
      <c r="AC25" s="1"/>
      <c r="AD25" s="1"/>
      <c r="AE25" s="1"/>
    </row>
    <row r="26" spans="1:31" ht="13.5" thickBot="1">
      <c r="A26" s="18">
        <v>8</v>
      </c>
      <c r="B26" s="250" t="str">
        <f>'saisie des données 1er Tour'!B13</f>
        <v>FRANCE</v>
      </c>
      <c r="C26" s="251" t="str">
        <f>'saisie des données 1er Tour'!E13</f>
        <v>EDELIN Benjamin</v>
      </c>
      <c r="D26" s="252">
        <f>'saisie des données 1er Tour'!H14</f>
        <v>17.817</v>
      </c>
      <c r="E26" s="253"/>
      <c r="F26" s="186">
        <f>D26-D19</f>
        <v>0.66300000000000026</v>
      </c>
      <c r="G26" s="78">
        <v>8</v>
      </c>
      <c r="H26" s="341" t="str">
        <f>'saisie des données 1er Tour'!B31</f>
        <v>CHINE</v>
      </c>
      <c r="I26" s="342"/>
      <c r="J26" s="343" t="str">
        <f>'saisie des données 1er Tour'!E33</f>
        <v>LUO Yongjia</v>
      </c>
      <c r="K26" s="343">
        <f>'saisie des données 1er Tour'!H34</f>
        <v>13.818999999999999</v>
      </c>
      <c r="L26" s="315">
        <f>K26-K19</f>
        <v>1.1630000000000003</v>
      </c>
      <c r="M26" s="316">
        <v>8</v>
      </c>
      <c r="N26" s="344" t="str">
        <f>'saisie des données 1er Tour'!B31</f>
        <v>CHINE</v>
      </c>
      <c r="O26" s="345">
        <f>'saisie des données 1er Tour'!F34</f>
        <v>31.312999999999999</v>
      </c>
      <c r="P26" s="315">
        <f>O26-O19</f>
        <v>1.2959999999999994</v>
      </c>
      <c r="Q26" s="319">
        <v>8</v>
      </c>
      <c r="R26" s="320" t="str">
        <f>'saisie des données 1er Tour'!B19</f>
        <v>Gde BRETAGNE</v>
      </c>
      <c r="S26" s="321" t="str">
        <f>'saisie des données 1er Tour'!E23</f>
        <v>TRUMAN Joseph</v>
      </c>
      <c r="T26" s="322"/>
      <c r="U26" s="323">
        <f>'saisie des données 1er Tour'!H24</f>
        <v>13.573999999999998</v>
      </c>
      <c r="V26" s="324"/>
      <c r="W26" s="325">
        <f>U26-U19</f>
        <v>0.4079999999999977</v>
      </c>
      <c r="X26" s="326">
        <v>8</v>
      </c>
      <c r="Y26" s="351" t="str">
        <f>'saisie des données 1er Tour'!B31</f>
        <v>CHINE</v>
      </c>
      <c r="Z26" s="352"/>
      <c r="AA26" s="353">
        <f>'saisie des données 1er Tour'!F36</f>
        <v>44.654000000000003</v>
      </c>
      <c r="AB26" s="315">
        <f>AA26-AA19</f>
        <v>1.4710000000000036</v>
      </c>
      <c r="AC26" s="1"/>
      <c r="AD26" s="1"/>
      <c r="AE26" s="1"/>
    </row>
    <row r="27" spans="1:31" ht="12.75" customHeight="1">
      <c r="A27" s="1110"/>
      <c r="B27" s="1110"/>
      <c r="C27" s="1110"/>
      <c r="D27" s="1110"/>
      <c r="E27" s="1110"/>
      <c r="F27" s="1110"/>
      <c r="G27" s="1110"/>
      <c r="H27" s="1110"/>
      <c r="I27" s="1110"/>
      <c r="J27" s="1110"/>
      <c r="K27" s="1110"/>
      <c r="L27" s="1110"/>
      <c r="M27" s="1110"/>
      <c r="N27" s="1110"/>
      <c r="O27" s="1110"/>
      <c r="P27" s="1110"/>
      <c r="Q27" s="1110"/>
      <c r="R27" s="1110"/>
      <c r="S27" s="1110"/>
      <c r="T27" s="1110"/>
      <c r="U27" s="1110"/>
      <c r="V27" s="1110"/>
      <c r="W27" s="1110"/>
      <c r="X27" s="1110"/>
      <c r="Y27" s="1110"/>
      <c r="Z27" s="1110"/>
      <c r="AA27" s="1110"/>
      <c r="AB27" s="1110"/>
    </row>
    <row r="28" spans="1:31" ht="13.5" customHeight="1" thickBot="1">
      <c r="A28" s="1111"/>
      <c r="B28" s="1111"/>
      <c r="C28" s="1111"/>
      <c r="D28" s="1111"/>
      <c r="E28" s="1111"/>
      <c r="F28" s="1111"/>
      <c r="G28" s="1111"/>
      <c r="H28" s="1111"/>
      <c r="I28" s="1111"/>
      <c r="J28" s="1111"/>
      <c r="K28" s="1111"/>
      <c r="L28" s="1111"/>
      <c r="M28" s="1111"/>
      <c r="N28" s="1111"/>
      <c r="O28" s="1111"/>
      <c r="P28" s="1111"/>
      <c r="Q28" s="1111"/>
      <c r="R28" s="1111"/>
      <c r="S28" s="1111"/>
      <c r="T28" s="1111"/>
      <c r="U28" s="1111"/>
      <c r="V28" s="1111"/>
      <c r="W28" s="1111"/>
      <c r="X28" s="1111"/>
      <c r="Y28" s="1111"/>
      <c r="Z28" s="1111"/>
      <c r="AA28" s="1111"/>
      <c r="AB28" s="1111"/>
    </row>
    <row r="29" spans="1:31" ht="21" thickBot="1">
      <c r="A29" s="1158" t="s">
        <v>70</v>
      </c>
      <c r="B29" s="1159"/>
      <c r="C29" s="1159"/>
      <c r="D29" s="1159"/>
      <c r="E29" s="1159"/>
      <c r="F29" s="1159"/>
      <c r="G29" s="1159"/>
      <c r="H29" s="1159"/>
      <c r="I29" s="1159"/>
      <c r="J29" s="1159"/>
      <c r="K29" s="1159"/>
      <c r="L29" s="1159"/>
      <c r="M29" s="1159"/>
      <c r="N29" s="1159"/>
      <c r="O29" s="1159"/>
      <c r="P29" s="1159"/>
      <c r="Q29" s="1159"/>
      <c r="R29" s="1159"/>
      <c r="S29" s="1159"/>
      <c r="T29" s="1159"/>
      <c r="U29" s="1159"/>
      <c r="V29" s="1159"/>
      <c r="W29" s="1159"/>
      <c r="X29" s="1159"/>
      <c r="Y29" s="1159"/>
      <c r="Z29" s="1159"/>
      <c r="AA29" s="1159"/>
      <c r="AB29" s="1160"/>
    </row>
    <row r="30" spans="1:31" ht="15.75" thickBot="1">
      <c r="A30" s="1155" t="s">
        <v>5</v>
      </c>
      <c r="B30" s="1156"/>
      <c r="C30" s="1156"/>
      <c r="D30" s="1156"/>
      <c r="E30" s="1156"/>
      <c r="F30" s="1156"/>
      <c r="G30" s="1156"/>
      <c r="H30" s="1157"/>
      <c r="I30" s="1155" t="s">
        <v>12</v>
      </c>
      <c r="J30" s="1156"/>
      <c r="K30" s="1156"/>
      <c r="L30" s="1156"/>
      <c r="M30" s="1156"/>
      <c r="N30" s="1156"/>
      <c r="O30" s="1156"/>
      <c r="P30" s="1156"/>
      <c r="Q30" s="1155" t="s">
        <v>13</v>
      </c>
      <c r="R30" s="1156"/>
      <c r="S30" s="1156"/>
      <c r="T30" s="1156"/>
      <c r="U30" s="1156"/>
      <c r="V30" s="1156"/>
      <c r="W30" s="1156"/>
      <c r="X30" s="1156"/>
      <c r="Y30" s="1157"/>
      <c r="Z30" s="93"/>
      <c r="AA30" s="94"/>
      <c r="AB30" s="77"/>
    </row>
    <row r="31" spans="1:31">
      <c r="A31" s="1100" t="s">
        <v>35</v>
      </c>
      <c r="B31" s="1101"/>
      <c r="C31" s="1101"/>
      <c r="D31" s="1101"/>
      <c r="E31" s="1102" t="s">
        <v>36</v>
      </c>
      <c r="F31" s="1103"/>
      <c r="G31" s="1103"/>
      <c r="H31" s="1104"/>
      <c r="I31" s="1105" t="s">
        <v>35</v>
      </c>
      <c r="J31" s="1103"/>
      <c r="K31" s="1103"/>
      <c r="L31" s="1103"/>
      <c r="M31" s="1102" t="s">
        <v>36</v>
      </c>
      <c r="N31" s="1103"/>
      <c r="O31" s="1103"/>
      <c r="P31" s="1103"/>
      <c r="Q31" s="1106" t="s">
        <v>35</v>
      </c>
      <c r="R31" s="1107"/>
      <c r="S31" s="1107"/>
      <c r="T31" s="1107"/>
      <c r="U31" s="1108" t="s">
        <v>36</v>
      </c>
      <c r="V31" s="1101"/>
      <c r="W31" s="1101"/>
      <c r="X31" s="1101"/>
      <c r="Y31" s="1109"/>
      <c r="Z31" s="95"/>
      <c r="AA31" s="95"/>
      <c r="AB31" s="29"/>
    </row>
    <row r="32" spans="1:31" ht="13.5" thickBot="1">
      <c r="A32" s="83" t="s">
        <v>9</v>
      </c>
      <c r="B32" s="649" t="s">
        <v>11</v>
      </c>
      <c r="C32" s="649" t="s">
        <v>6</v>
      </c>
      <c r="D32" s="654" t="s">
        <v>31</v>
      </c>
      <c r="E32" s="83" t="s">
        <v>9</v>
      </c>
      <c r="F32" s="649" t="s">
        <v>11</v>
      </c>
      <c r="G32" s="649" t="s">
        <v>6</v>
      </c>
      <c r="H32" s="74" t="s">
        <v>31</v>
      </c>
      <c r="I32" s="83" t="s">
        <v>9</v>
      </c>
      <c r="J32" s="649" t="s">
        <v>11</v>
      </c>
      <c r="K32" s="649" t="s">
        <v>6</v>
      </c>
      <c r="L32" s="654" t="s">
        <v>31</v>
      </c>
      <c r="M32" s="83" t="s">
        <v>9</v>
      </c>
      <c r="N32" s="649" t="s">
        <v>11</v>
      </c>
      <c r="O32" s="649" t="s">
        <v>6</v>
      </c>
      <c r="P32" s="654" t="s">
        <v>31</v>
      </c>
      <c r="Q32" s="83" t="s">
        <v>9</v>
      </c>
      <c r="R32" s="649" t="s">
        <v>11</v>
      </c>
      <c r="S32" s="649" t="s">
        <v>6</v>
      </c>
      <c r="T32" s="654" t="s">
        <v>31</v>
      </c>
      <c r="U32" s="83" t="s">
        <v>9</v>
      </c>
      <c r="V32" s="1112" t="s">
        <v>11</v>
      </c>
      <c r="W32" s="1112"/>
      <c r="X32" s="649" t="s">
        <v>6</v>
      </c>
      <c r="Y32" s="74" t="s">
        <v>31</v>
      </c>
      <c r="Z32" s="10"/>
      <c r="AA32" s="4"/>
      <c r="AB32" s="80"/>
    </row>
    <row r="33" spans="1:31">
      <c r="A33" s="104">
        <v>1</v>
      </c>
      <c r="B33" s="407" t="str">
        <f>'saisie des données-&gt;finales'!E11</f>
        <v>WEBSTER Sam</v>
      </c>
      <c r="C33" s="284">
        <f>'saisie des données-&gt;finales'!G11</f>
        <v>10.54</v>
      </c>
      <c r="D33" s="408"/>
      <c r="E33" s="409">
        <v>1</v>
      </c>
      <c r="F33" s="407" t="str">
        <f>'saisie des données-&gt;finales'!E11</f>
        <v>WEBSTER Sam</v>
      </c>
      <c r="G33" s="284">
        <f>'saisie des données-&gt;finales'!G12</f>
        <v>6.6820000000000022</v>
      </c>
      <c r="H33" s="410"/>
      <c r="I33" s="411">
        <v>1</v>
      </c>
      <c r="J33" s="527" t="str">
        <f>'saisie des données-&gt;finales'!E19</f>
        <v>VIGIER Sébastien</v>
      </c>
      <c r="K33" s="550">
        <f>'saisie des données-&gt;finales'!G19</f>
        <v>6.3629999999999995</v>
      </c>
      <c r="L33" s="412"/>
      <c r="M33" s="409">
        <v>1</v>
      </c>
      <c r="N33" s="527" t="str">
        <f>'saisie des données-&gt;finales'!E19</f>
        <v>VIGIER Sébastien</v>
      </c>
      <c r="O33" s="527">
        <f>'saisie des données-&gt;finales'!G20</f>
        <v>6.3300000000000018</v>
      </c>
      <c r="P33" s="413"/>
      <c r="Q33" s="409">
        <v>1</v>
      </c>
      <c r="R33" s="527" t="str">
        <f>'saisie des données-&gt;finales'!E21</f>
        <v>LAFARGUE Quentin</v>
      </c>
      <c r="S33" s="557">
        <f>'saisie des données-&gt;finales'!G21</f>
        <v>6.5039999999999978</v>
      </c>
      <c r="T33" s="414"/>
      <c r="U33" s="411">
        <v>1</v>
      </c>
      <c r="V33" s="727" t="str">
        <f>'saisie des données-&gt;finales'!E21</f>
        <v>LAFARGUE Quentin</v>
      </c>
      <c r="W33" s="690"/>
      <c r="X33" s="561">
        <f>'saisie des données-&gt;finales'!G22</f>
        <v>6.6270000000000024</v>
      </c>
      <c r="Y33" s="97"/>
      <c r="Z33" s="11"/>
      <c r="AA33" s="4"/>
      <c r="AB33" s="20"/>
      <c r="AC33" s="1"/>
      <c r="AD33" s="1"/>
      <c r="AE33" s="464" t="s">
        <v>81</v>
      </c>
    </row>
    <row r="34" spans="1:31">
      <c r="A34" s="18">
        <v>2</v>
      </c>
      <c r="B34" s="799" t="str">
        <f>'saisie des données-&gt;finales'!E23</f>
        <v>HOOGLAND Jeffrey</v>
      </c>
      <c r="C34" s="358">
        <f>'saisie des données-&gt;finales'!G23</f>
        <v>10.614000000000001</v>
      </c>
      <c r="D34" s="420">
        <f>C34-C33</f>
        <v>7.400000000000162E-2</v>
      </c>
      <c r="E34" s="316">
        <v>2</v>
      </c>
      <c r="F34" s="799" t="str">
        <f>'saisie des données-&gt;finales'!E23</f>
        <v>HOOGLAND Jeffrey</v>
      </c>
      <c r="G34" s="358">
        <f>'saisie des données-&gt;finales'!G24</f>
        <v>6.7379999999999995</v>
      </c>
      <c r="H34" s="420">
        <f>G34-G33</f>
        <v>5.5999999999997385E-2</v>
      </c>
      <c r="I34" s="421">
        <v>2</v>
      </c>
      <c r="J34" s="528" t="str">
        <f>'saisie des données-&gt;finales'!E31</f>
        <v>SARNECKI Rafal</v>
      </c>
      <c r="K34" s="556">
        <f>'saisie des données-&gt;finales'!G31</f>
        <v>6.4140000000000015</v>
      </c>
      <c r="L34" s="420">
        <f>K34-K33</f>
        <v>5.1000000000001933E-2</v>
      </c>
      <c r="M34" s="316">
        <v>2</v>
      </c>
      <c r="N34" s="528" t="str">
        <f>'saisie des données-&gt;finales'!E31</f>
        <v>SARNECKI Rafal</v>
      </c>
      <c r="O34" s="528">
        <f>'saisie des données-&gt;finales'!G32</f>
        <v>6.48</v>
      </c>
      <c r="P34" s="420">
        <f>O34-O33</f>
        <v>0.14999999999999858</v>
      </c>
      <c r="Q34" s="316">
        <v>2</v>
      </c>
      <c r="R34" s="528" t="str">
        <f>'saisie des données-&gt;finales'!E33</f>
        <v>RUDYK Mateusz</v>
      </c>
      <c r="S34" s="558">
        <f>'saisie des données-&gt;finales'!G33</f>
        <v>6.5630000000000024</v>
      </c>
      <c r="T34" s="420">
        <f>S34-S33</f>
        <v>5.9000000000004604E-2</v>
      </c>
      <c r="U34" s="421">
        <v>2</v>
      </c>
      <c r="V34" s="559" t="str">
        <f>'saisie des données-&gt;finales'!E33</f>
        <v>RUDYK Mateusz</v>
      </c>
      <c r="W34" s="560"/>
      <c r="X34" s="530">
        <f>'saisie des données-&gt;finales'!G34</f>
        <v>6.7419999999999973</v>
      </c>
      <c r="Y34" s="119">
        <f>X34-X33</f>
        <v>0.11499999999999488</v>
      </c>
      <c r="Z34" s="10"/>
      <c r="AA34" s="4"/>
      <c r="AB34" s="20"/>
      <c r="AC34" s="1"/>
      <c r="AD34" s="1"/>
    </row>
    <row r="35" spans="1:31">
      <c r="A35" s="18">
        <v>3</v>
      </c>
      <c r="B35" s="528" t="str">
        <f>'saisie des données-&gt;finales'!E29</f>
        <v>BIELECKI Maciej</v>
      </c>
      <c r="C35" s="556">
        <f>'saisie des données-&gt;finales'!G29</f>
        <v>10.677</v>
      </c>
      <c r="D35" s="420">
        <f>C35-C33</f>
        <v>0.13700000000000045</v>
      </c>
      <c r="E35" s="316">
        <v>3</v>
      </c>
      <c r="F35" s="418" t="str">
        <f>'saisie des données-&gt;finales'!E17</f>
        <v>EDELIN Benjamin</v>
      </c>
      <c r="G35" s="419">
        <f>'saisie des données-&gt;finales'!G18</f>
        <v>6.8439999999999994</v>
      </c>
      <c r="H35" s="420">
        <f>G35-G33</f>
        <v>0.16199999999999726</v>
      </c>
      <c r="I35" s="421">
        <v>3</v>
      </c>
      <c r="J35" s="451" t="str">
        <f>'saisie des données-&gt;finales'!E13</f>
        <v>MITCHELL Ethan</v>
      </c>
      <c r="K35" s="723">
        <f>'saisie des données-&gt;finales'!G13</f>
        <v>6.7409999999999997</v>
      </c>
      <c r="L35" s="420">
        <f>K35-K33</f>
        <v>0.37800000000000011</v>
      </c>
      <c r="M35" s="316">
        <v>3</v>
      </c>
      <c r="N35" s="799" t="str">
        <f>'saisie des données-&gt;finales'!E25</f>
        <v>LAVREYSEN Harrie</v>
      </c>
      <c r="O35" s="799">
        <f>'saisie des données-&gt;finales'!G26</f>
        <v>6.5479999999999983</v>
      </c>
      <c r="P35" s="420">
        <f>O35-O33</f>
        <v>0.21799999999999642</v>
      </c>
      <c r="Q35" s="316">
        <v>3</v>
      </c>
      <c r="R35" s="799" t="str">
        <f>'saisie des données-&gt;finales'!E27</f>
        <v>BUCHLI Matthijs</v>
      </c>
      <c r="S35" s="802">
        <f>'saisie des données-&gt;finales'!G27</f>
        <v>6.5910000000000011</v>
      </c>
      <c r="T35" s="420">
        <f>S35-S33</f>
        <v>8.7000000000003297E-2</v>
      </c>
      <c r="U35" s="421">
        <v>3</v>
      </c>
      <c r="V35" s="701" t="str">
        <f>'saisie des données-&gt;finales'!E27</f>
        <v>BUCHLI Matthijs</v>
      </c>
      <c r="W35" s="363"/>
      <c r="X35" s="578">
        <f>'saisie des données-&gt;finales'!G28</f>
        <v>6.7509999999999977</v>
      </c>
      <c r="Y35" s="119">
        <f>X35-X33</f>
        <v>0.12399999999999523</v>
      </c>
      <c r="Z35" s="10"/>
      <c r="AA35" s="4"/>
      <c r="AB35" s="20"/>
      <c r="AC35" s="1"/>
      <c r="AD35" s="1"/>
      <c r="AE35" s="464" t="s">
        <v>81</v>
      </c>
    </row>
    <row r="36" spans="1:31" ht="13.5" thickBot="1">
      <c r="A36" s="21">
        <v>4</v>
      </c>
      <c r="B36" s="721" t="str">
        <f>'saisie des données-&gt;finales'!E17</f>
        <v>EDELIN Benjamin</v>
      </c>
      <c r="C36" s="722">
        <f>'saisie des données-&gt;finales'!G17</f>
        <v>10.868</v>
      </c>
      <c r="D36" s="415">
        <f>C36-C33</f>
        <v>0.32800000000000118</v>
      </c>
      <c r="E36" s="416">
        <v>4</v>
      </c>
      <c r="F36" s="553" t="str">
        <f>'saisie des données-&gt;finales'!E29</f>
        <v>BIELECKI Maciej</v>
      </c>
      <c r="G36" s="554">
        <f>'saisie des données-&gt;finales'!G30</f>
        <v>6.8219999999999992</v>
      </c>
      <c r="H36" s="415">
        <f>G36-G33</f>
        <v>0.13999999999999702</v>
      </c>
      <c r="I36" s="417">
        <v>4</v>
      </c>
      <c r="J36" s="800" t="str">
        <f>'saisie des données-&gt;finales'!E25</f>
        <v>LAVREYSEN Harrie</v>
      </c>
      <c r="K36" s="801">
        <f>'saisie des données-&gt;finales'!G25</f>
        <v>7.1400000000000006</v>
      </c>
      <c r="L36" s="415">
        <f>K36-K33</f>
        <v>0.77700000000000102</v>
      </c>
      <c r="M36" s="416">
        <v>4</v>
      </c>
      <c r="N36" s="724" t="str">
        <f>'saisie des données-&gt;finales'!E13</f>
        <v>MITCHELL Ethan</v>
      </c>
      <c r="O36" s="724">
        <f>'saisie des données-&gt;finales'!G14</f>
        <v>6.6289999999999978</v>
      </c>
      <c r="P36" s="415">
        <f>O36-O33</f>
        <v>0.29899999999999594</v>
      </c>
      <c r="Q36" s="416">
        <v>4</v>
      </c>
      <c r="R36" s="724" t="str">
        <f>'saisie des données-&gt;finales'!E15</f>
        <v>DAWKINS Edward</v>
      </c>
      <c r="S36" s="725">
        <f>'saisie des données-&gt;finales'!G15</f>
        <v>6.5960000000000036</v>
      </c>
      <c r="T36" s="415">
        <f>S36-S33</f>
        <v>9.2000000000005855E-2</v>
      </c>
      <c r="U36" s="417">
        <v>4</v>
      </c>
      <c r="V36" s="726" t="str">
        <f>'saisie des données-&gt;finales'!E15</f>
        <v>DAWKINS Edward</v>
      </c>
      <c r="W36" s="728"/>
      <c r="X36" s="729">
        <f>'saisie des données-&gt;finales'!G16</f>
        <v>6.8609999999999971</v>
      </c>
      <c r="Y36" s="120">
        <f>X36-X33</f>
        <v>0.23399999999999466</v>
      </c>
      <c r="Z36" s="3"/>
      <c r="AA36" s="4"/>
      <c r="AB36" s="3"/>
      <c r="AC36" s="1"/>
      <c r="AD36" s="1"/>
    </row>
    <row r="37" spans="1:31" ht="6" customHeight="1" thickBot="1">
      <c r="A37" s="1148"/>
      <c r="B37" s="1148"/>
      <c r="C37" s="1148"/>
      <c r="D37" s="1148"/>
      <c r="E37" s="1148"/>
      <c r="F37" s="1148"/>
      <c r="G37" s="1148"/>
      <c r="H37" s="1148"/>
      <c r="I37" s="1148"/>
      <c r="J37" s="1148"/>
      <c r="K37" s="1148"/>
      <c r="L37" s="1148"/>
      <c r="M37" s="1148"/>
      <c r="N37" s="1148"/>
      <c r="O37" s="1148"/>
      <c r="P37" s="1148"/>
      <c r="Q37" s="1148"/>
      <c r="R37" s="1148"/>
      <c r="S37" s="1148"/>
      <c r="T37" s="1148"/>
      <c r="U37" s="1148"/>
      <c r="V37" s="1148"/>
      <c r="W37" s="1148"/>
      <c r="X37" s="1148"/>
      <c r="Y37" s="1148"/>
      <c r="Z37" s="1148"/>
      <c r="AA37" s="1148"/>
      <c r="AB37" s="1148"/>
    </row>
    <row r="38" spans="1:31">
      <c r="A38" s="1116" t="s">
        <v>4</v>
      </c>
      <c r="B38" s="1117"/>
      <c r="C38" s="1117"/>
      <c r="D38" s="1117"/>
      <c r="E38" s="1117"/>
      <c r="F38" s="1118"/>
      <c r="G38" s="1116" t="s">
        <v>32</v>
      </c>
      <c r="H38" s="1117"/>
      <c r="I38" s="1117"/>
      <c r="J38" s="1117"/>
      <c r="K38" s="1117"/>
      <c r="L38" s="1118"/>
      <c r="M38" s="1119" t="s">
        <v>7</v>
      </c>
      <c r="N38" s="1120"/>
      <c r="O38" s="1120"/>
      <c r="P38" s="1121"/>
      <c r="Q38" s="1116" t="s">
        <v>33</v>
      </c>
      <c r="R38" s="1117"/>
      <c r="S38" s="1117"/>
      <c r="T38" s="1117"/>
      <c r="U38" s="1117"/>
      <c r="V38" s="1117"/>
      <c r="W38" s="1118"/>
      <c r="X38" s="1145" t="s">
        <v>38</v>
      </c>
      <c r="Y38" s="1146"/>
      <c r="Z38" s="1146"/>
      <c r="AA38" s="1146"/>
      <c r="AB38" s="1147"/>
    </row>
    <row r="39" spans="1:31" ht="13.5" thickBot="1">
      <c r="A39" s="83" t="s">
        <v>9</v>
      </c>
      <c r="B39" s="651" t="s">
        <v>10</v>
      </c>
      <c r="C39" s="653" t="s">
        <v>11</v>
      </c>
      <c r="D39" s="1126" t="s">
        <v>6</v>
      </c>
      <c r="E39" s="1142"/>
      <c r="F39" s="124" t="s">
        <v>31</v>
      </c>
      <c r="G39" s="83" t="s">
        <v>9</v>
      </c>
      <c r="H39" s="1129" t="s">
        <v>10</v>
      </c>
      <c r="I39" s="1129"/>
      <c r="J39" s="653" t="s">
        <v>11</v>
      </c>
      <c r="K39" s="653" t="s">
        <v>6</v>
      </c>
      <c r="L39" s="124" t="s">
        <v>31</v>
      </c>
      <c r="M39" s="83" t="s">
        <v>9</v>
      </c>
      <c r="N39" s="125" t="s">
        <v>10</v>
      </c>
      <c r="O39" s="653" t="s">
        <v>6</v>
      </c>
      <c r="P39" s="124" t="s">
        <v>31</v>
      </c>
      <c r="Q39" s="83" t="s">
        <v>9</v>
      </c>
      <c r="R39" s="653" t="s">
        <v>10</v>
      </c>
      <c r="S39" s="1126" t="s">
        <v>11</v>
      </c>
      <c r="T39" s="1142"/>
      <c r="U39" s="200" t="s">
        <v>6</v>
      </c>
      <c r="V39" s="198"/>
      <c r="W39" s="126" t="s">
        <v>31</v>
      </c>
      <c r="X39" s="652" t="s">
        <v>34</v>
      </c>
      <c r="Y39" s="1136" t="s">
        <v>10</v>
      </c>
      <c r="Z39" s="1137"/>
      <c r="AA39" s="649" t="s">
        <v>6</v>
      </c>
      <c r="AB39" s="74" t="s">
        <v>31</v>
      </c>
    </row>
    <row r="40" spans="1:31">
      <c r="A40" s="153">
        <v>1</v>
      </c>
      <c r="B40" s="423" t="str">
        <f>'saisie des données-&gt;finales'!B11</f>
        <v>Nouv. ZELANDE</v>
      </c>
      <c r="C40" s="424" t="str">
        <f>'saisie des données-&gt;finales'!E11</f>
        <v>WEBSTER Sam</v>
      </c>
      <c r="D40" s="425">
        <f>'saisie des données-&gt;finales'!H12</f>
        <v>17.222000000000001</v>
      </c>
      <c r="E40" s="426"/>
      <c r="F40" s="427"/>
      <c r="G40" s="428">
        <v>1</v>
      </c>
      <c r="H40" s="736" t="str">
        <f>'saisie des données-&gt;finales'!B17</f>
        <v>FRANCE</v>
      </c>
      <c r="I40" s="708"/>
      <c r="J40" s="739" t="str">
        <f>'saisie des données-&gt;finales'!E20</f>
        <v>VIGIER Sébastien</v>
      </c>
      <c r="K40" s="561">
        <f>'saisie des données-&gt;finales'!H20</f>
        <v>12.693000000000001</v>
      </c>
      <c r="L40" s="429"/>
      <c r="M40" s="430">
        <v>1</v>
      </c>
      <c r="N40" s="742" t="str">
        <f>'saisie des données-&gt;finales'!B30</f>
        <v>POLOGNE</v>
      </c>
      <c r="O40" s="730">
        <f>'saisie des données-&gt;finales'!F32</f>
        <v>30.393000000000001</v>
      </c>
      <c r="P40" s="431"/>
      <c r="Q40" s="430">
        <v>1</v>
      </c>
      <c r="R40" s="709" t="str">
        <f>'saisie des données-&gt;finales'!B17</f>
        <v>FRANCE</v>
      </c>
      <c r="S40" s="750" t="str">
        <f>'saisie des données-&gt;finales'!E21</f>
        <v>LAFARGUE Quentin</v>
      </c>
      <c r="T40" s="752"/>
      <c r="U40" s="562">
        <f>'saisie des données-&gt;finales'!H22</f>
        <v>13.131</v>
      </c>
      <c r="V40" s="551"/>
      <c r="W40" s="650"/>
      <c r="X40" s="428">
        <v>3</v>
      </c>
      <c r="Y40" s="727" t="str">
        <f>'saisie des données-&gt;finales'!B17</f>
        <v>FRANCE</v>
      </c>
      <c r="Z40" s="690"/>
      <c r="AA40" s="552">
        <f>'saisie des données-&gt;finales'!I22</f>
        <v>43.536000000000001</v>
      </c>
      <c r="AB40" s="115"/>
      <c r="AC40" s="1"/>
      <c r="AD40" s="1"/>
      <c r="AE40" s="464" t="s">
        <v>81</v>
      </c>
    </row>
    <row r="41" spans="1:31">
      <c r="A41" s="35">
        <v>2</v>
      </c>
      <c r="B41" s="357" t="str">
        <f>'saisie des données-&gt;finales'!B23</f>
        <v>HOLLANDE</v>
      </c>
      <c r="C41" s="578" t="str">
        <f>'saisie des données-&gt;finales'!E23</f>
        <v>HOOGLAND Jeffrey</v>
      </c>
      <c r="D41" s="699">
        <f>'saisie des données-&gt;finales'!H24</f>
        <v>17.352</v>
      </c>
      <c r="E41" s="365"/>
      <c r="F41" s="439">
        <f>D41-D40</f>
        <v>0.12999999999999901</v>
      </c>
      <c r="G41" s="440">
        <v>2</v>
      </c>
      <c r="H41" s="737" t="str">
        <f>'saisie des données-&gt;finales'!B30</f>
        <v>POLOGNE</v>
      </c>
      <c r="I41" s="331"/>
      <c r="J41" s="740" t="str">
        <f>'saisie des données-&gt;finales'!E32</f>
        <v>SARNECKI Rafal</v>
      </c>
      <c r="K41" s="530">
        <f>'saisie des données-&gt;finales'!H32</f>
        <v>12.894000000000002</v>
      </c>
      <c r="L41" s="442">
        <f>K41-K40</f>
        <v>0.20100000000000051</v>
      </c>
      <c r="M41" s="443">
        <v>2</v>
      </c>
      <c r="N41" s="437" t="str">
        <f>'saisie des données-&gt;finales'!B17</f>
        <v>FRANCE</v>
      </c>
      <c r="O41" s="422">
        <f>'saisie des données-&gt;finales'!F20</f>
        <v>30.405000000000001</v>
      </c>
      <c r="P41" s="442">
        <f>O41-O40</f>
        <v>1.2000000000000455E-2</v>
      </c>
      <c r="Q41" s="443">
        <v>2</v>
      </c>
      <c r="R41" s="332" t="str">
        <f>'saisie des données-&gt;finales'!B30</f>
        <v>POLOGNE</v>
      </c>
      <c r="S41" s="563" t="str">
        <f>'saisie des données-&gt;finales'!E33</f>
        <v>RUDYK Mateusz</v>
      </c>
      <c r="T41" s="564"/>
      <c r="U41" s="565">
        <f>'saisie des données-&gt;finales'!H34</f>
        <v>13.305</v>
      </c>
      <c r="V41" s="529"/>
      <c r="W41" s="325">
        <f>U41-U40</f>
        <v>0.17399999999999949</v>
      </c>
      <c r="X41" s="761">
        <v>4</v>
      </c>
      <c r="Y41" s="559" t="str">
        <f>'saisie des données-&gt;finales'!B30</f>
        <v>POLOGNE</v>
      </c>
      <c r="Z41" s="560"/>
      <c r="AA41" s="340">
        <f>'saisie des données-&gt;finales'!I34</f>
        <v>43.698</v>
      </c>
      <c r="AB41" s="119">
        <f>AA41-AA40</f>
        <v>0.16199999999999903</v>
      </c>
      <c r="AC41" s="1"/>
      <c r="AD41" s="1"/>
      <c r="AE41" s="1"/>
    </row>
    <row r="42" spans="1:31">
      <c r="A42" s="35">
        <v>3</v>
      </c>
      <c r="B42" s="333" t="str">
        <f>'saisie des données-&gt;finales'!B29</f>
        <v>POLOGNE</v>
      </c>
      <c r="C42" s="530" t="str">
        <f>'saisie des données-&gt;finales'!E29</f>
        <v>BIELECKI Maciej</v>
      </c>
      <c r="D42" s="565">
        <f>'saisie des données-&gt;finales'!H30</f>
        <v>17.498999999999999</v>
      </c>
      <c r="E42" s="529"/>
      <c r="F42" s="439">
        <f>D42-D40</f>
        <v>0.27699999999999747</v>
      </c>
      <c r="G42" s="440">
        <v>3</v>
      </c>
      <c r="H42" s="735" t="str">
        <f>'saisie des données-&gt;finales'!B11</f>
        <v>Nouv. ZELANDE</v>
      </c>
      <c r="I42" s="668"/>
      <c r="J42" s="738" t="str">
        <f>'saisie des données-&gt;finales'!E13</f>
        <v>MITCHELL Ethan</v>
      </c>
      <c r="K42" s="505">
        <f>'saisie des données-&gt;finales'!H14</f>
        <v>13.369999999999997</v>
      </c>
      <c r="L42" s="442">
        <f>K42-K40</f>
        <v>0.67699999999999605</v>
      </c>
      <c r="M42" s="443">
        <v>3</v>
      </c>
      <c r="N42" s="526" t="str">
        <f>'saisie des données-&gt;finales'!B11</f>
        <v>Nouv. ZELANDE</v>
      </c>
      <c r="O42" s="743">
        <f>'saisie des données-&gt;finales'!F14</f>
        <v>30.591999999999999</v>
      </c>
      <c r="P42" s="442">
        <f>O42-O40</f>
        <v>0.19899999999999807</v>
      </c>
      <c r="Q42" s="443">
        <v>3</v>
      </c>
      <c r="R42" s="356" t="str">
        <f>'saisie des données-&gt;finales'!B23</f>
        <v>HOLLANDE</v>
      </c>
      <c r="S42" s="360" t="str">
        <f>'saisie des données-&gt;finales'!E27</f>
        <v>BUCHLI Matthijs</v>
      </c>
      <c r="T42" s="700"/>
      <c r="U42" s="699">
        <f>'saisie des données-&gt;finales'!H28</f>
        <v>13.341999999999999</v>
      </c>
      <c r="V42" s="365"/>
      <c r="W42" s="325">
        <f>U42-U40</f>
        <v>0.21099999999999852</v>
      </c>
      <c r="X42" s="761">
        <v>1</v>
      </c>
      <c r="Y42" s="755" t="str">
        <f>'saisie des données-&gt;finales'!B11</f>
        <v>Nouv. ZELANDE</v>
      </c>
      <c r="Z42" s="757"/>
      <c r="AA42" s="759">
        <f>'saisie des données-&gt;finales'!I16</f>
        <v>44.048999999999999</v>
      </c>
      <c r="AB42" s="119">
        <f>AA42-AA40</f>
        <v>0.51299999999999812</v>
      </c>
      <c r="AC42" s="1"/>
      <c r="AD42" s="1"/>
      <c r="AE42" s="464" t="s">
        <v>81</v>
      </c>
    </row>
    <row r="43" spans="1:31" ht="13.5" thickBot="1">
      <c r="A43" s="121">
        <v>4</v>
      </c>
      <c r="B43" s="731" t="str">
        <f>'saisie des données-&gt;finales'!B17</f>
        <v>FRANCE</v>
      </c>
      <c r="C43" s="732" t="str">
        <f>'saisie des données-&gt;finales'!E17</f>
        <v>EDELIN Benjamin</v>
      </c>
      <c r="D43" s="733">
        <f>'saisie des données-&gt;finales'!H18</f>
        <v>17.712</v>
      </c>
      <c r="E43" s="734"/>
      <c r="F43" s="432">
        <f>D43-D40</f>
        <v>0.48999999999999844</v>
      </c>
      <c r="G43" s="433">
        <v>4</v>
      </c>
      <c r="H43" s="745" t="str">
        <f>'saisie des données-&gt;finales'!B23</f>
        <v>HOLLANDE</v>
      </c>
      <c r="I43" s="746"/>
      <c r="J43" s="747" t="str">
        <f>'saisie des données-&gt;finales'!E26</f>
        <v>LAVREYSEN Harrie</v>
      </c>
      <c r="K43" s="744">
        <f>'saisie des données-&gt;finales'!H26</f>
        <v>13.687999999999999</v>
      </c>
      <c r="L43" s="434">
        <f>K43-K40</f>
        <v>0.99499999999999744</v>
      </c>
      <c r="M43" s="435">
        <v>4</v>
      </c>
      <c r="N43" s="741" t="str">
        <f>'saisie des données-&gt;finales'!B23</f>
        <v>HOLLANDE</v>
      </c>
      <c r="O43" s="744">
        <f>'saisie des données-&gt;finales'!F26</f>
        <v>31.04</v>
      </c>
      <c r="P43" s="434">
        <f>O43-O40</f>
        <v>0.64699999999999847</v>
      </c>
      <c r="Q43" s="435">
        <v>4</v>
      </c>
      <c r="R43" s="748" t="str">
        <f>'saisie des données-&gt;finales'!B11</f>
        <v>Nouv. ZELANDE</v>
      </c>
      <c r="S43" s="749" t="str">
        <f>'saisie des données-&gt;finales'!E15</f>
        <v>DAWKINS Edward</v>
      </c>
      <c r="T43" s="751"/>
      <c r="U43" s="753">
        <f>'saisie des données-&gt;finales'!H16</f>
        <v>13.457000000000001</v>
      </c>
      <c r="V43" s="754"/>
      <c r="W43" s="436">
        <f>U43-U40</f>
        <v>0.32600000000000051</v>
      </c>
      <c r="X43" s="762">
        <v>2</v>
      </c>
      <c r="Y43" s="756" t="str">
        <f>'saisie des données-&gt;finales'!B23</f>
        <v>HOLLANDE</v>
      </c>
      <c r="Z43" s="758"/>
      <c r="AA43" s="760">
        <f>'saisie des données-&gt;finales'!I28</f>
        <v>44.381999999999998</v>
      </c>
      <c r="AB43" s="120">
        <f>AA43-AA40</f>
        <v>0.84599999999999653</v>
      </c>
      <c r="AC43" s="1"/>
      <c r="AD43" s="1"/>
      <c r="AE43" s="1"/>
    </row>
    <row r="44" spans="1:31">
      <c r="A44" s="6"/>
      <c r="B44" s="37"/>
      <c r="C44" s="181"/>
      <c r="D44" s="37"/>
      <c r="E44" s="181"/>
      <c r="F44" s="34"/>
      <c r="G44" s="14"/>
      <c r="H44" s="14"/>
      <c r="I44" s="14"/>
      <c r="J44" s="37"/>
      <c r="K44" s="37"/>
      <c r="L44" s="37"/>
      <c r="M44" s="33"/>
      <c r="N44" s="33"/>
      <c r="O44" s="33"/>
      <c r="P44" s="33"/>
      <c r="Q44" s="36"/>
      <c r="R44" s="36"/>
      <c r="S44" s="181"/>
      <c r="T44" s="37"/>
      <c r="U44" s="37"/>
      <c r="V44" s="37"/>
      <c r="W44" s="6"/>
      <c r="X44" s="36"/>
      <c r="Y44" s="36"/>
      <c r="Z44" s="36"/>
      <c r="AA44" s="42"/>
      <c r="AB44" s="6"/>
    </row>
    <row r="45" spans="1:31">
      <c r="A45" s="43"/>
      <c r="B45" s="27"/>
      <c r="C45" s="182"/>
      <c r="D45" s="27"/>
      <c r="E45" s="182"/>
      <c r="F45" s="22"/>
      <c r="G45" s="22"/>
      <c r="H45" s="22"/>
      <c r="I45" s="22"/>
      <c r="J45" s="22"/>
      <c r="K45" s="3"/>
      <c r="L45" s="3"/>
      <c r="M45" s="3"/>
      <c r="N45" s="20"/>
      <c r="O45" s="3"/>
      <c r="P45" s="3"/>
      <c r="Q45" s="3"/>
      <c r="R45" s="3"/>
      <c r="S45" s="4"/>
      <c r="T45" s="3"/>
      <c r="U45" s="3"/>
      <c r="V45" s="3"/>
      <c r="W45" s="3"/>
      <c r="X45" s="3"/>
      <c r="Y45" s="3"/>
      <c r="Z45" s="3"/>
      <c r="AA45" s="3"/>
      <c r="AB45" s="3"/>
    </row>
    <row r="46" spans="1:31" ht="15">
      <c r="A46" s="1130" t="s">
        <v>57</v>
      </c>
      <c r="B46" s="1130"/>
      <c r="C46" s="474"/>
      <c r="D46" s="9"/>
      <c r="E46" s="9"/>
      <c r="F46" s="9"/>
      <c r="G46" s="9"/>
      <c r="H46" s="9"/>
      <c r="I46" s="9"/>
      <c r="J46" s="9"/>
      <c r="K46" s="3"/>
      <c r="L46" s="3"/>
      <c r="M46" s="9"/>
      <c r="N46" s="9"/>
      <c r="O46" s="9"/>
      <c r="P46" s="9"/>
      <c r="Q46" s="9"/>
      <c r="R46" s="9"/>
      <c r="S46" s="9"/>
      <c r="T46" s="9"/>
      <c r="U46" s="9"/>
      <c r="V46" s="9"/>
      <c r="W46" s="9"/>
      <c r="X46" s="9"/>
      <c r="Y46" s="9"/>
      <c r="Z46" s="9"/>
      <c r="AA46" s="9"/>
      <c r="AB46" s="9"/>
    </row>
    <row r="47" spans="1:31">
      <c r="B47" s="566" t="s">
        <v>84</v>
      </c>
      <c r="C47" s="1133" t="s">
        <v>159</v>
      </c>
      <c r="D47" s="1164"/>
      <c r="E47" s="1164"/>
      <c r="F47" s="1164"/>
      <c r="G47" s="1164"/>
      <c r="H47" s="1164"/>
      <c r="I47" s="1164"/>
      <c r="J47" s="1164"/>
      <c r="K47" s="1164"/>
      <c r="L47" s="1164"/>
      <c r="M47" s="1164"/>
      <c r="N47" s="1164"/>
      <c r="O47" s="1164"/>
      <c r="P47" s="1164"/>
      <c r="Q47" s="1164"/>
      <c r="R47" s="1164"/>
      <c r="S47" s="1164"/>
      <c r="T47" s="1164"/>
      <c r="U47" s="1164"/>
      <c r="V47" s="1164"/>
      <c r="W47" s="1164"/>
      <c r="X47" s="1164"/>
      <c r="Y47" s="1164"/>
      <c r="Z47" s="1164"/>
      <c r="AA47" s="1164"/>
      <c r="AB47" s="1164"/>
    </row>
    <row r="48" spans="1:31" ht="14.25">
      <c r="A48" s="11"/>
      <c r="B48" s="45"/>
      <c r="C48" s="1133" t="s">
        <v>160</v>
      </c>
      <c r="D48" s="1164"/>
      <c r="E48" s="1164"/>
      <c r="F48" s="1164"/>
      <c r="G48" s="1164"/>
      <c r="H48" s="1164"/>
      <c r="I48" s="1164"/>
      <c r="J48" s="1164"/>
      <c r="K48" s="1164"/>
      <c r="L48" s="1164"/>
      <c r="M48" s="1164"/>
      <c r="N48" s="1164"/>
      <c r="O48" s="1164"/>
      <c r="P48" s="1164"/>
      <c r="Q48" s="1164"/>
      <c r="R48" s="1164"/>
      <c r="S48" s="1164"/>
      <c r="T48" s="1164"/>
      <c r="U48" s="1164"/>
      <c r="V48" s="1164"/>
      <c r="W48" s="1164"/>
      <c r="X48" s="1164"/>
      <c r="Y48" s="1164"/>
      <c r="Z48" s="1164"/>
      <c r="AA48" s="1164"/>
      <c r="AB48" s="1164"/>
    </row>
    <row r="49" spans="1:28" ht="14.25">
      <c r="A49" s="11"/>
      <c r="B49" s="44"/>
      <c r="C49" s="1133" t="s">
        <v>161</v>
      </c>
      <c r="D49" s="1164"/>
      <c r="E49" s="1164"/>
      <c r="F49" s="1164"/>
      <c r="G49" s="1164"/>
      <c r="H49" s="1164"/>
      <c r="I49" s="1164"/>
      <c r="J49" s="1164"/>
      <c r="K49" s="1164"/>
      <c r="L49" s="1164"/>
      <c r="M49" s="1164"/>
      <c r="N49" s="1164"/>
      <c r="O49" s="1164"/>
      <c r="P49" s="1164"/>
      <c r="Q49" s="1164"/>
      <c r="R49" s="1164"/>
      <c r="S49" s="1164"/>
      <c r="T49" s="1164"/>
      <c r="U49" s="1164"/>
      <c r="V49" s="1164"/>
      <c r="W49" s="1164"/>
      <c r="X49" s="1164"/>
      <c r="Y49" s="1164"/>
      <c r="Z49" s="1164"/>
      <c r="AA49" s="1164"/>
      <c r="AB49" s="1164"/>
    </row>
    <row r="50" spans="1:28">
      <c r="B50" s="9"/>
      <c r="C50" s="1133" t="s">
        <v>162</v>
      </c>
      <c r="D50" s="1164"/>
      <c r="E50" s="1164"/>
      <c r="F50" s="1164"/>
      <c r="G50" s="1164"/>
      <c r="H50" s="1164"/>
      <c r="I50" s="1164"/>
      <c r="J50" s="1164"/>
      <c r="K50" s="1164"/>
      <c r="L50" s="1164"/>
      <c r="M50" s="1164"/>
      <c r="N50" s="1164"/>
      <c r="O50" s="1164"/>
      <c r="P50" s="1164"/>
      <c r="Q50" s="1164"/>
      <c r="R50" s="1164"/>
      <c r="S50" s="1164"/>
      <c r="T50" s="1164"/>
      <c r="U50" s="1164"/>
      <c r="V50" s="1164"/>
      <c r="W50" s="1164"/>
      <c r="X50" s="1164"/>
      <c r="Y50" s="1164"/>
      <c r="Z50" s="1164"/>
      <c r="AA50" s="1164"/>
      <c r="AB50" s="1164"/>
    </row>
    <row r="51" spans="1:28">
      <c r="B51" s="9"/>
      <c r="C51" s="1133" t="s">
        <v>163</v>
      </c>
      <c r="D51" s="1164"/>
      <c r="E51" s="1164"/>
      <c r="F51" s="1164"/>
      <c r="G51" s="1164"/>
      <c r="H51" s="1164"/>
      <c r="I51" s="1164"/>
      <c r="J51" s="1164"/>
      <c r="K51" s="1164"/>
      <c r="L51" s="1164"/>
      <c r="M51" s="1164"/>
      <c r="N51" s="1164"/>
      <c r="O51" s="1164"/>
      <c r="P51" s="1164"/>
      <c r="Q51" s="1164"/>
      <c r="R51" s="1164"/>
      <c r="S51" s="1164"/>
      <c r="T51" s="1164"/>
      <c r="U51" s="1164"/>
      <c r="V51" s="1164"/>
      <c r="W51" s="1164"/>
      <c r="X51" s="1164"/>
      <c r="Y51" s="1164"/>
      <c r="Z51" s="1164"/>
      <c r="AA51" s="1164"/>
      <c r="AB51" s="1164"/>
    </row>
    <row r="52" spans="1:28">
      <c r="A52" s="9"/>
      <c r="B52" s="11"/>
      <c r="C52" s="1133" t="s">
        <v>164</v>
      </c>
      <c r="D52" s="1164"/>
      <c r="E52" s="1164"/>
      <c r="F52" s="1164"/>
      <c r="G52" s="1164"/>
      <c r="H52" s="1164"/>
      <c r="I52" s="1164"/>
      <c r="J52" s="1164"/>
      <c r="K52" s="1164"/>
      <c r="L52" s="1164"/>
      <c r="M52" s="1164"/>
      <c r="N52" s="1164"/>
      <c r="O52" s="1164"/>
      <c r="P52" s="1164"/>
      <c r="Q52" s="1164"/>
      <c r="R52" s="1164"/>
      <c r="S52" s="1164"/>
      <c r="T52" s="1164"/>
      <c r="U52" s="1164"/>
      <c r="V52" s="1164"/>
      <c r="W52" s="1164"/>
      <c r="X52" s="1164"/>
      <c r="Y52" s="1164"/>
      <c r="Z52" s="1164"/>
      <c r="AA52" s="1164"/>
      <c r="AB52" s="1164"/>
    </row>
    <row r="53" spans="1:28">
      <c r="A53" s="9"/>
      <c r="C53" s="1133"/>
      <c r="D53" s="1164"/>
      <c r="E53" s="1164"/>
      <c r="F53" s="1164"/>
      <c r="G53" s="1164"/>
      <c r="H53" s="1164"/>
      <c r="I53" s="1164"/>
      <c r="J53" s="1164"/>
      <c r="K53" s="1164"/>
      <c r="L53" s="1164"/>
      <c r="M53" s="1164"/>
      <c r="N53" s="1164"/>
      <c r="O53" s="1164"/>
      <c r="P53" s="1164"/>
      <c r="Q53" s="1164"/>
      <c r="R53" s="1164"/>
      <c r="S53" s="1164"/>
      <c r="T53" s="1164"/>
      <c r="U53" s="1164"/>
      <c r="V53" s="1164"/>
      <c r="W53" s="1164"/>
      <c r="X53" s="1164"/>
      <c r="Y53" s="1164"/>
      <c r="Z53" s="1164"/>
      <c r="AA53" s="1164"/>
      <c r="AB53" s="1164"/>
    </row>
    <row r="54" spans="1:28">
      <c r="A54" s="25"/>
      <c r="B54" s="643" t="s">
        <v>91</v>
      </c>
      <c r="C54" s="1133" t="s">
        <v>167</v>
      </c>
      <c r="D54" s="1164"/>
      <c r="E54" s="1164"/>
      <c r="F54" s="1164"/>
      <c r="G54" s="1164"/>
      <c r="H54" s="1164"/>
      <c r="I54" s="1164"/>
      <c r="J54" s="1164"/>
      <c r="K54" s="1164"/>
      <c r="L54" s="1164"/>
      <c r="M54" s="1164"/>
      <c r="N54" s="1164"/>
      <c r="O54" s="1164"/>
      <c r="P54" s="1164"/>
      <c r="Q54" s="1164"/>
      <c r="R54" s="1164"/>
      <c r="S54" s="1164"/>
      <c r="T54" s="1164"/>
      <c r="U54" s="1164"/>
      <c r="V54" s="1164"/>
      <c r="W54" s="1164"/>
      <c r="X54" s="1164"/>
      <c r="Y54" s="1164"/>
      <c r="Z54" s="1164"/>
      <c r="AA54" s="1164"/>
      <c r="AB54" s="1164"/>
    </row>
    <row r="55" spans="1:28">
      <c r="A55" s="25"/>
      <c r="B55" s="25"/>
      <c r="C55" s="1133" t="s">
        <v>169</v>
      </c>
      <c r="D55" s="1164"/>
      <c r="E55" s="1164"/>
      <c r="F55" s="1164"/>
      <c r="G55" s="1164"/>
      <c r="H55" s="1164"/>
      <c r="I55" s="1164"/>
      <c r="J55" s="1164"/>
      <c r="K55" s="1164"/>
      <c r="L55" s="1164"/>
      <c r="M55" s="1164"/>
      <c r="N55" s="1164"/>
      <c r="O55" s="1164"/>
      <c r="P55" s="1164"/>
      <c r="Q55" s="1164"/>
      <c r="R55" s="1164"/>
      <c r="S55" s="1164"/>
      <c r="T55" s="1164"/>
      <c r="U55" s="1164"/>
      <c r="V55" s="1164"/>
      <c r="W55" s="1164"/>
      <c r="X55" s="1164"/>
      <c r="Y55" s="1164"/>
      <c r="Z55" s="1164"/>
      <c r="AA55" s="1164"/>
      <c r="AB55" s="1164"/>
    </row>
    <row r="56" spans="1:28">
      <c r="A56" s="25"/>
      <c r="B56" s="26"/>
      <c r="C56" s="1133" t="s">
        <v>168</v>
      </c>
      <c r="D56" s="1164"/>
      <c r="E56" s="1164"/>
      <c r="F56" s="1164"/>
      <c r="G56" s="1164"/>
      <c r="H56" s="1164"/>
      <c r="I56" s="1164"/>
      <c r="J56" s="1164"/>
      <c r="K56" s="1164"/>
      <c r="L56" s="1164"/>
      <c r="M56" s="1164"/>
      <c r="N56" s="1164"/>
      <c r="O56" s="1164"/>
      <c r="P56" s="1164"/>
      <c r="Q56" s="1164"/>
      <c r="R56" s="1164"/>
      <c r="S56" s="1164"/>
      <c r="T56" s="1164"/>
      <c r="U56" s="1164"/>
      <c r="V56" s="1164"/>
      <c r="W56" s="1164"/>
      <c r="X56" s="1164"/>
      <c r="Y56" s="1164"/>
      <c r="Z56" s="1164"/>
      <c r="AA56" s="1164"/>
      <c r="AB56" s="1164"/>
    </row>
    <row r="57" spans="1:28">
      <c r="A57" s="26"/>
      <c r="B57" s="3"/>
      <c r="C57" s="1133"/>
      <c r="D57" s="1164"/>
      <c r="E57" s="1164"/>
      <c r="F57" s="1164"/>
      <c r="G57" s="1164"/>
      <c r="H57" s="1164"/>
      <c r="I57" s="1164"/>
      <c r="J57" s="1164"/>
      <c r="K57" s="1164"/>
      <c r="L57" s="1164"/>
      <c r="M57" s="1164"/>
      <c r="N57" s="1164"/>
      <c r="O57" s="1164"/>
      <c r="P57" s="1164"/>
      <c r="Q57" s="1164"/>
      <c r="R57" s="1164"/>
      <c r="S57" s="1164"/>
      <c r="T57" s="1164"/>
      <c r="U57" s="1164"/>
      <c r="V57" s="1164"/>
      <c r="W57" s="1164"/>
      <c r="X57" s="1164"/>
      <c r="Y57" s="1164"/>
      <c r="Z57" s="1164"/>
      <c r="AA57" s="1164"/>
      <c r="AB57" s="1164"/>
    </row>
    <row r="58" spans="1:28">
      <c r="A58" s="3"/>
      <c r="B58" s="3"/>
      <c r="C58" s="1133"/>
      <c r="D58" s="1164"/>
      <c r="E58" s="1164"/>
      <c r="F58" s="1164"/>
      <c r="G58" s="1164"/>
      <c r="H58" s="1164"/>
      <c r="I58" s="1164"/>
      <c r="J58" s="1164"/>
      <c r="K58" s="1164"/>
      <c r="L58" s="1164"/>
      <c r="M58" s="1164"/>
      <c r="N58" s="1164"/>
      <c r="O58" s="1164"/>
      <c r="P58" s="1164"/>
      <c r="Q58" s="1164"/>
      <c r="R58" s="1164"/>
      <c r="S58" s="1164"/>
      <c r="T58" s="1164"/>
      <c r="U58" s="1164"/>
      <c r="V58" s="1164"/>
      <c r="W58" s="1164"/>
      <c r="X58" s="1164"/>
      <c r="Y58" s="1164"/>
      <c r="Z58" s="1164"/>
      <c r="AA58" s="1164"/>
      <c r="AB58" s="1164"/>
    </row>
    <row r="59" spans="1:28">
      <c r="A59" s="3"/>
      <c r="B59" s="3"/>
      <c r="C59" s="1165"/>
      <c r="D59" s="1164"/>
      <c r="E59" s="1164"/>
      <c r="F59" s="1164"/>
      <c r="G59" s="1164"/>
      <c r="H59" s="1164"/>
      <c r="I59" s="1164"/>
      <c r="J59" s="1164"/>
      <c r="K59" s="1164"/>
      <c r="L59" s="1164"/>
      <c r="M59" s="1164"/>
      <c r="N59" s="1164"/>
      <c r="O59" s="1164"/>
      <c r="P59" s="1164"/>
      <c r="Q59" s="1164"/>
      <c r="R59" s="1164"/>
      <c r="S59" s="1164"/>
      <c r="T59" s="1164"/>
      <c r="U59" s="1164"/>
      <c r="V59" s="1164"/>
      <c r="W59" s="1164"/>
      <c r="X59" s="1164"/>
      <c r="Y59" s="1164"/>
      <c r="Z59" s="1164"/>
      <c r="AA59" s="1164"/>
      <c r="AB59" s="1164"/>
    </row>
    <row r="60" spans="1:28">
      <c r="A60" s="3"/>
      <c r="B60" s="3"/>
      <c r="C60" s="1164"/>
      <c r="D60" s="1164"/>
      <c r="E60" s="1164"/>
      <c r="F60" s="1164"/>
      <c r="G60" s="1164"/>
      <c r="H60" s="1164"/>
      <c r="I60" s="1164"/>
      <c r="J60" s="1164"/>
      <c r="K60" s="1164"/>
      <c r="L60" s="1164"/>
      <c r="M60" s="1164"/>
      <c r="N60" s="1164"/>
      <c r="O60" s="1164"/>
      <c r="P60" s="1164"/>
      <c r="Q60" s="1164"/>
      <c r="R60" s="1164"/>
      <c r="S60" s="1164"/>
      <c r="T60" s="1164"/>
      <c r="U60" s="1164"/>
      <c r="V60" s="1164"/>
      <c r="W60" s="1164"/>
      <c r="X60" s="1164"/>
      <c r="Y60" s="1164"/>
      <c r="Z60" s="1164"/>
      <c r="AA60" s="1164"/>
      <c r="AB60" s="1164"/>
    </row>
    <row r="61" spans="1:28">
      <c r="A61" s="3"/>
      <c r="B61" s="3"/>
      <c r="C61" s="1164"/>
      <c r="D61" s="1164"/>
      <c r="E61" s="1164"/>
      <c r="F61" s="1164"/>
      <c r="G61" s="1164"/>
      <c r="H61" s="1164"/>
      <c r="I61" s="1164"/>
      <c r="J61" s="1164"/>
      <c r="K61" s="1164"/>
      <c r="L61" s="1164"/>
      <c r="M61" s="1164"/>
      <c r="N61" s="1164"/>
      <c r="O61" s="1164"/>
      <c r="P61" s="1164"/>
      <c r="Q61" s="1164"/>
      <c r="R61" s="1164"/>
      <c r="S61" s="1164"/>
      <c r="T61" s="1164"/>
      <c r="U61" s="1164"/>
      <c r="V61" s="1164"/>
      <c r="W61" s="1164"/>
      <c r="X61" s="1164"/>
      <c r="Y61" s="1164"/>
      <c r="Z61" s="1164"/>
      <c r="AA61" s="1164"/>
      <c r="AB61" s="1164"/>
    </row>
    <row r="62" spans="1:28">
      <c r="C62" s="1164"/>
      <c r="D62" s="1164"/>
      <c r="E62" s="1164"/>
      <c r="F62" s="1164"/>
      <c r="G62" s="1164"/>
      <c r="H62" s="1164"/>
      <c r="I62" s="1164"/>
      <c r="J62" s="1164"/>
      <c r="K62" s="1164"/>
      <c r="L62" s="1164"/>
      <c r="M62" s="1164"/>
      <c r="N62" s="1164"/>
      <c r="O62" s="1164"/>
      <c r="P62" s="1164"/>
      <c r="Q62" s="1164"/>
      <c r="R62" s="1164"/>
      <c r="S62" s="1164"/>
      <c r="T62" s="1164"/>
      <c r="U62" s="1164"/>
      <c r="V62" s="1164"/>
      <c r="W62" s="1164"/>
      <c r="X62" s="1164"/>
      <c r="Y62" s="1164"/>
      <c r="Z62" s="1164"/>
      <c r="AA62" s="1164"/>
      <c r="AB62" s="1164"/>
    </row>
    <row r="63" spans="1:28">
      <c r="C63" s="1164"/>
      <c r="D63" s="1164"/>
      <c r="E63" s="1164"/>
      <c r="F63" s="1164"/>
      <c r="G63" s="1164"/>
      <c r="H63" s="1164"/>
      <c r="I63" s="1164"/>
      <c r="J63" s="1164"/>
      <c r="K63" s="1164"/>
      <c r="L63" s="1164"/>
      <c r="M63" s="1164"/>
      <c r="N63" s="1164"/>
      <c r="O63" s="1164"/>
      <c r="P63" s="1164"/>
      <c r="Q63" s="1164"/>
      <c r="R63" s="1164"/>
      <c r="S63" s="1164"/>
      <c r="T63" s="1164"/>
      <c r="U63" s="1164"/>
      <c r="V63" s="1164"/>
      <c r="W63" s="1164"/>
      <c r="X63" s="1164"/>
      <c r="Y63" s="1164"/>
      <c r="Z63" s="1164"/>
      <c r="AA63" s="1164"/>
      <c r="AB63" s="1164"/>
    </row>
    <row r="64" spans="1:28">
      <c r="C64" s="1164"/>
      <c r="D64" s="1164"/>
      <c r="E64" s="1164"/>
      <c r="F64" s="1164"/>
      <c r="G64" s="1164"/>
      <c r="H64" s="1164"/>
      <c r="I64" s="1164"/>
      <c r="J64" s="1164"/>
      <c r="K64" s="1164"/>
      <c r="L64" s="1164"/>
      <c r="M64" s="1164"/>
      <c r="N64" s="1164"/>
      <c r="O64" s="1164"/>
      <c r="P64" s="1164"/>
      <c r="Q64" s="1164"/>
      <c r="R64" s="1164"/>
      <c r="S64" s="1164"/>
      <c r="T64" s="1164"/>
      <c r="U64" s="1164"/>
      <c r="V64" s="1164"/>
      <c r="W64" s="1164"/>
      <c r="X64" s="1164"/>
      <c r="Y64" s="1164"/>
      <c r="Z64" s="1164"/>
      <c r="AA64" s="1164"/>
      <c r="AB64" s="1164"/>
    </row>
    <row r="65" spans="3:28">
      <c r="C65" s="1164"/>
      <c r="D65" s="1164"/>
      <c r="E65" s="1164"/>
      <c r="F65" s="1164"/>
      <c r="G65" s="1164"/>
      <c r="H65" s="1164"/>
      <c r="I65" s="1164"/>
      <c r="J65" s="1164"/>
      <c r="K65" s="1164"/>
      <c r="L65" s="1164"/>
      <c r="M65" s="1164"/>
      <c r="N65" s="1164"/>
      <c r="O65" s="1164"/>
      <c r="P65" s="1164"/>
      <c r="Q65" s="1164"/>
      <c r="R65" s="1164"/>
      <c r="S65" s="1164"/>
      <c r="T65" s="1164"/>
      <c r="U65" s="1164"/>
      <c r="V65" s="1164"/>
      <c r="W65" s="1164"/>
      <c r="X65" s="1164"/>
      <c r="Y65" s="1164"/>
      <c r="Z65" s="1164"/>
      <c r="AA65" s="1164"/>
      <c r="AB65" s="1164"/>
    </row>
    <row r="66" spans="3:28">
      <c r="K66" s="3"/>
      <c r="L66" s="3"/>
    </row>
    <row r="67" spans="3:28">
      <c r="K67" s="3"/>
      <c r="L67" s="3"/>
    </row>
    <row r="68" spans="3:28">
      <c r="K68" s="3"/>
      <c r="L68" s="3"/>
    </row>
    <row r="69" spans="3:28">
      <c r="K69" s="3"/>
      <c r="L69" s="3"/>
    </row>
    <row r="70" spans="3:28">
      <c r="K70" s="3"/>
      <c r="L70" s="3"/>
    </row>
  </sheetData>
  <sortState ref="R19:V26">
    <sortCondition ref="U19:U26"/>
  </sortState>
  <mergeCells count="71">
    <mergeCell ref="D1:I1"/>
    <mergeCell ref="C62:AB62"/>
    <mergeCell ref="C63:AB63"/>
    <mergeCell ref="C64:AB64"/>
    <mergeCell ref="C65:AB65"/>
    <mergeCell ref="C57:AB57"/>
    <mergeCell ref="C58:AB58"/>
    <mergeCell ref="C59:AB59"/>
    <mergeCell ref="C60:AB60"/>
    <mergeCell ref="C61:AB61"/>
    <mergeCell ref="C52:AB52"/>
    <mergeCell ref="C53:AB53"/>
    <mergeCell ref="C54:AB54"/>
    <mergeCell ref="C55:AB55"/>
    <mergeCell ref="C56:AB56"/>
    <mergeCell ref="C47:AB47"/>
    <mergeCell ref="C48:AB48"/>
    <mergeCell ref="C49:AB49"/>
    <mergeCell ref="C50:AB50"/>
    <mergeCell ref="C51:AB51"/>
    <mergeCell ref="D39:E39"/>
    <mergeCell ref="H39:I39"/>
    <mergeCell ref="S39:T39"/>
    <mergeCell ref="Y39:Z39"/>
    <mergeCell ref="V32:W32"/>
    <mergeCell ref="A37:AB37"/>
    <mergeCell ref="A38:F38"/>
    <mergeCell ref="G38:L38"/>
    <mergeCell ref="M38:P38"/>
    <mergeCell ref="Q38:W38"/>
    <mergeCell ref="X38:AB38"/>
    <mergeCell ref="A29:AB29"/>
    <mergeCell ref="A30:H30"/>
    <mergeCell ref="I30:P30"/>
    <mergeCell ref="Q30:Y30"/>
    <mergeCell ref="A31:D31"/>
    <mergeCell ref="E31:H31"/>
    <mergeCell ref="I31:L31"/>
    <mergeCell ref="M31:P31"/>
    <mergeCell ref="Q31:T31"/>
    <mergeCell ref="U31:Y31"/>
    <mergeCell ref="AD17:AE17"/>
    <mergeCell ref="D18:E18"/>
    <mergeCell ref="H18:I18"/>
    <mergeCell ref="S18:T18"/>
    <mergeCell ref="Y18:Z18"/>
    <mergeCell ref="U6:Y6"/>
    <mergeCell ref="A27:AB28"/>
    <mergeCell ref="V7:W7"/>
    <mergeCell ref="A16:AB16"/>
    <mergeCell ref="A17:F17"/>
    <mergeCell ref="G17:L17"/>
    <mergeCell ref="M17:P17"/>
    <mergeCell ref="Q17:W17"/>
    <mergeCell ref="X17:AB17"/>
    <mergeCell ref="AD4:AE4"/>
    <mergeCell ref="A46:B46"/>
    <mergeCell ref="A3:E3"/>
    <mergeCell ref="J1:O1"/>
    <mergeCell ref="Q1:R1"/>
    <mergeCell ref="A2:E2"/>
    <mergeCell ref="F2:S2"/>
    <mergeCell ref="A4:AB4"/>
    <mergeCell ref="A5:H5"/>
    <mergeCell ref="I5:P5"/>
    <mergeCell ref="Q5:Y5"/>
    <mergeCell ref="A6:D6"/>
    <mergeCell ref="E6:H6"/>
    <mergeCell ref="I6:L6"/>
    <mergeCell ref="M6:P6"/>
    <mergeCell ref="Q6:T6"/>
  </mergeCells>
  <printOptions horizontalCentered="1" verticalCentered="1"/>
  <pageMargins left="0" right="0" top="0.39370078740157483" bottom="0" header="0" footer="0"/>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sheetPr>
    <tabColor rgb="FFFFFF00"/>
  </sheetPr>
  <dimension ref="A1:P45"/>
  <sheetViews>
    <sheetView topLeftCell="A20" zoomScaleNormal="100" workbookViewId="0">
      <selection activeCell="P29" sqref="P29"/>
    </sheetView>
  </sheetViews>
  <sheetFormatPr baseColWidth="10" defaultRowHeight="12.75"/>
  <cols>
    <col min="1" max="1" width="3.7109375" customWidth="1"/>
    <col min="3" max="3" width="12.7109375" customWidth="1"/>
    <col min="4" max="5" width="7.7109375" customWidth="1"/>
    <col min="6" max="6" width="12.7109375" customWidth="1"/>
    <col min="9" max="9" width="12.7109375" customWidth="1"/>
    <col min="13" max="13" width="6.7109375" customWidth="1"/>
    <col min="14" max="14" width="9.28515625" customWidth="1"/>
  </cols>
  <sheetData>
    <row r="1" spans="1:16" ht="20.25">
      <c r="A1" s="1166" t="s">
        <v>151</v>
      </c>
      <c r="B1" s="1166"/>
      <c r="C1" s="1166"/>
      <c r="D1" s="1166"/>
      <c r="E1" s="1166"/>
      <c r="F1" s="1166"/>
      <c r="G1" s="1166"/>
      <c r="H1" s="1166"/>
      <c r="I1" s="1166"/>
      <c r="J1" s="1166"/>
      <c r="K1" s="1166"/>
      <c r="L1" s="1166"/>
      <c r="M1" s="1166"/>
      <c r="N1" s="1166"/>
    </row>
    <row r="2" spans="1:16" ht="9" customHeight="1" thickBot="1"/>
    <row r="3" spans="1:16">
      <c r="C3" s="1191" t="s">
        <v>74</v>
      </c>
      <c r="D3" s="1192"/>
      <c r="E3" s="1193"/>
      <c r="F3" s="1191" t="s">
        <v>75</v>
      </c>
      <c r="G3" s="1192"/>
      <c r="H3" s="1193"/>
      <c r="I3" s="1191" t="s">
        <v>76</v>
      </c>
      <c r="J3" s="1192"/>
      <c r="K3" s="1193"/>
      <c r="L3" s="1182" t="s">
        <v>80</v>
      </c>
      <c r="M3" s="1194" t="s">
        <v>135</v>
      </c>
      <c r="N3" s="1168" t="s">
        <v>136</v>
      </c>
    </row>
    <row r="4" spans="1:16" ht="13.5" thickBot="1">
      <c r="C4" s="584" t="s">
        <v>11</v>
      </c>
      <c r="D4" s="568" t="s">
        <v>15</v>
      </c>
      <c r="E4" s="569" t="s">
        <v>56</v>
      </c>
      <c r="F4" s="584" t="s">
        <v>11</v>
      </c>
      <c r="G4" s="568" t="s">
        <v>15</v>
      </c>
      <c r="H4" s="569" t="s">
        <v>56</v>
      </c>
      <c r="I4" s="567"/>
      <c r="J4" s="568" t="s">
        <v>15</v>
      </c>
      <c r="K4" s="569" t="s">
        <v>56</v>
      </c>
      <c r="L4" s="1183"/>
      <c r="M4" s="1195"/>
      <c r="N4" s="1169"/>
    </row>
    <row r="5" spans="1:16">
      <c r="A5" s="1186" t="str">
        <f>'saisie des données-&gt;qualif. '!B7</f>
        <v>Nouv. ZELANDE</v>
      </c>
      <c r="B5" s="1187"/>
      <c r="C5" s="1170"/>
      <c r="D5" s="1171"/>
      <c r="E5" s="1172"/>
      <c r="F5" s="1170"/>
      <c r="G5" s="1171"/>
      <c r="H5" s="1172"/>
      <c r="I5" s="1170"/>
      <c r="J5" s="1171"/>
      <c r="K5" s="1172"/>
      <c r="L5" s="596"/>
      <c r="M5" s="608"/>
      <c r="N5" s="789"/>
    </row>
    <row r="6" spans="1:16">
      <c r="A6" s="587"/>
      <c r="B6" s="588" t="s">
        <v>77</v>
      </c>
      <c r="C6" s="589" t="str">
        <f>'saisie des données-&gt;qualif. '!E7</f>
        <v>WEBSTER Sam</v>
      </c>
      <c r="D6" s="598">
        <f>'saisie des données-&gt;qualif. '!F7</f>
        <v>10.521000000000001</v>
      </c>
      <c r="E6" s="785">
        <f>'saisie des données-&gt;qualif. '!G8</f>
        <v>6.6439999999999984</v>
      </c>
      <c r="F6" s="585" t="str">
        <f>'saisie des données-&gt;qualif. '!E9</f>
        <v>MITCHELL Ethan</v>
      </c>
      <c r="G6" s="600">
        <f>'saisie des données-&gt;qualif. '!G9</f>
        <v>6.3590000000000018</v>
      </c>
      <c r="H6" s="591">
        <f>'saisie des données-&gt;qualif. '!G10</f>
        <v>6.4789999999999992</v>
      </c>
      <c r="I6" s="585" t="str">
        <f>'saisie des données-&gt;qualif. '!E11</f>
        <v>DAWKINS Edward</v>
      </c>
      <c r="J6" s="599">
        <f>'saisie des données-&gt;qualif. '!G11</f>
        <v>6.5050000000000026</v>
      </c>
      <c r="K6" s="591">
        <f>'saisie des données-&gt;qualif. '!G12</f>
        <v>6.7590000000000003</v>
      </c>
      <c r="L6" s="603">
        <f t="shared" ref="L6:L21" si="0">SUM(D6:K6)</f>
        <v>43.267000000000003</v>
      </c>
      <c r="M6" s="609">
        <v>1</v>
      </c>
      <c r="N6" s="790"/>
    </row>
    <row r="7" spans="1:16">
      <c r="A7" s="587"/>
      <c r="B7" s="588" t="s">
        <v>5</v>
      </c>
      <c r="C7" s="589" t="str">
        <f>'saisie des données 1er Tour'!E7</f>
        <v>WEBSTER Sam</v>
      </c>
      <c r="D7" s="784">
        <f>'saisie des données 1er Tour'!F7</f>
        <v>10.507999999999999</v>
      </c>
      <c r="E7" s="591">
        <f>'saisie des données 1er Tour'!G8</f>
        <v>6.6460000000000008</v>
      </c>
      <c r="F7" s="585" t="str">
        <f>'saisie des données 1er Tour'!E9</f>
        <v>MITCHELL Ethan</v>
      </c>
      <c r="G7" s="599">
        <f>'saisie des données 1er Tour'!G9</f>
        <v>6.4329999999999998</v>
      </c>
      <c r="H7" s="592">
        <f>'saisie des données 1er Tour'!G10</f>
        <v>6.43</v>
      </c>
      <c r="I7" s="585" t="str">
        <f>'saisie des données 1er Tour'!E11</f>
        <v>DAWKINS Edward</v>
      </c>
      <c r="J7" s="600">
        <f>'saisie des données 1er Tour'!G11</f>
        <v>6.4520000000000017</v>
      </c>
      <c r="K7" s="592">
        <f>'saisie des données 1er Tour'!G12</f>
        <v>6.7139999999999986</v>
      </c>
      <c r="L7" s="798">
        <f t="shared" si="0"/>
        <v>43.183</v>
      </c>
      <c r="M7" s="609">
        <v>1</v>
      </c>
      <c r="N7" s="790"/>
    </row>
    <row r="8" spans="1:16">
      <c r="A8" s="587"/>
      <c r="B8" s="588" t="s">
        <v>2</v>
      </c>
      <c r="C8" s="616" t="str">
        <f>'saisie des données-&gt;finales'!E11</f>
        <v>WEBSTER Sam</v>
      </c>
      <c r="D8" s="620">
        <f>'saisie des données-&gt;finales'!F11</f>
        <v>10.54</v>
      </c>
      <c r="E8" s="621">
        <f>'saisie des données-&gt;finales'!G12</f>
        <v>6.6820000000000022</v>
      </c>
      <c r="F8" s="619" t="str">
        <f>'saisie des données-&gt;finales'!E13</f>
        <v>MITCHELL Ethan</v>
      </c>
      <c r="G8" s="620">
        <f>'saisie des données-&gt;finales'!G13</f>
        <v>6.7409999999999997</v>
      </c>
      <c r="H8" s="621">
        <f>'saisie des données-&gt;finales'!G14</f>
        <v>6.6289999999999978</v>
      </c>
      <c r="I8" s="619" t="str">
        <f>'saisie des données-&gt;finales'!E15</f>
        <v>DAWKINS Edward</v>
      </c>
      <c r="J8" s="620">
        <f>'saisie des données-&gt;finales'!G15</f>
        <v>6.5960000000000036</v>
      </c>
      <c r="K8" s="621">
        <f>'saisie des données-&gt;finales'!G16</f>
        <v>6.8609999999999971</v>
      </c>
      <c r="L8" s="604">
        <f t="shared" si="0"/>
        <v>44.048999999999999</v>
      </c>
      <c r="M8" s="609">
        <v>3</v>
      </c>
      <c r="N8" s="792">
        <v>1</v>
      </c>
    </row>
    <row r="9" spans="1:16">
      <c r="A9" s="587"/>
      <c r="B9" s="588"/>
      <c r="C9" s="626" t="s">
        <v>85</v>
      </c>
      <c r="D9" s="627">
        <f>D7-D6</f>
        <v>-1.3000000000001677E-2</v>
      </c>
      <c r="E9" s="628">
        <f>E7-E6</f>
        <v>2.0000000000024443E-3</v>
      </c>
      <c r="F9" s="626" t="s">
        <v>85</v>
      </c>
      <c r="G9" s="627">
        <f t="shared" ref="G9:H9" si="1">G7-G6</f>
        <v>7.3999999999998067E-2</v>
      </c>
      <c r="H9" s="628">
        <f t="shared" si="1"/>
        <v>-4.8999999999999488E-2</v>
      </c>
      <c r="I9" s="626" t="s">
        <v>85</v>
      </c>
      <c r="J9" s="627">
        <f t="shared" ref="J9:K9" si="2">J7-J6</f>
        <v>-5.3000000000000824E-2</v>
      </c>
      <c r="K9" s="628">
        <f t="shared" si="2"/>
        <v>-4.5000000000001705E-2</v>
      </c>
      <c r="L9" s="629">
        <f>L7-L6</f>
        <v>-8.4000000000003183E-2</v>
      </c>
      <c r="M9" s="609"/>
      <c r="N9" s="790"/>
    </row>
    <row r="10" spans="1:16">
      <c r="A10" s="587"/>
      <c r="B10" s="588"/>
      <c r="C10" s="607" t="s">
        <v>86</v>
      </c>
      <c r="D10" s="599">
        <f>D8-D7</f>
        <v>3.2000000000000028E-2</v>
      </c>
      <c r="E10" s="591">
        <f>E8-E7</f>
        <v>3.6000000000001364E-2</v>
      </c>
      <c r="F10" s="607" t="s">
        <v>86</v>
      </c>
      <c r="G10" s="599">
        <f t="shared" ref="G10:H10" si="3">G8-G7</f>
        <v>0.30799999999999983</v>
      </c>
      <c r="H10" s="591">
        <f t="shared" si="3"/>
        <v>0.19899999999999807</v>
      </c>
      <c r="I10" s="607" t="s">
        <v>86</v>
      </c>
      <c r="J10" s="599">
        <f t="shared" ref="J10:L10" si="4">J8-J7</f>
        <v>0.1440000000000019</v>
      </c>
      <c r="K10" s="591">
        <f t="shared" si="4"/>
        <v>0.14699999999999847</v>
      </c>
      <c r="L10" s="603">
        <f t="shared" si="4"/>
        <v>0.86599999999999966</v>
      </c>
      <c r="M10" s="609"/>
      <c r="N10" s="790"/>
    </row>
    <row r="11" spans="1:16" ht="13.5" thickBot="1">
      <c r="A11" s="587"/>
      <c r="B11" s="588"/>
      <c r="C11" s="630" t="s">
        <v>87</v>
      </c>
      <c r="D11" s="631">
        <f>D8-D6</f>
        <v>1.8999999999998352E-2</v>
      </c>
      <c r="E11" s="632">
        <f>E8-E6</f>
        <v>3.8000000000003809E-2</v>
      </c>
      <c r="F11" s="630" t="s">
        <v>87</v>
      </c>
      <c r="G11" s="631">
        <f t="shared" ref="G11:H11" si="5">G8-G6</f>
        <v>0.3819999999999979</v>
      </c>
      <c r="H11" s="632">
        <f t="shared" si="5"/>
        <v>0.14999999999999858</v>
      </c>
      <c r="I11" s="630" t="s">
        <v>87</v>
      </c>
      <c r="J11" s="631">
        <f t="shared" ref="J11:L11" si="6">J8-J6</f>
        <v>9.100000000000108E-2</v>
      </c>
      <c r="K11" s="632">
        <f t="shared" si="6"/>
        <v>0.10199999999999676</v>
      </c>
      <c r="L11" s="633">
        <f t="shared" si="6"/>
        <v>0.78199999999999648</v>
      </c>
      <c r="M11" s="609"/>
      <c r="N11" s="790"/>
    </row>
    <row r="12" spans="1:16" ht="13.5" thickBot="1">
      <c r="A12" s="587"/>
      <c r="B12" s="590"/>
      <c r="C12" s="622" t="s">
        <v>78</v>
      </c>
      <c r="D12" s="623">
        <f>D7</f>
        <v>10.507999999999999</v>
      </c>
      <c r="E12" s="624">
        <f>E6</f>
        <v>6.6439999999999984</v>
      </c>
      <c r="F12" s="622" t="s">
        <v>78</v>
      </c>
      <c r="G12" s="623">
        <f>G6</f>
        <v>6.3590000000000018</v>
      </c>
      <c r="H12" s="624">
        <f>H7</f>
        <v>6.43</v>
      </c>
      <c r="I12" s="622" t="s">
        <v>78</v>
      </c>
      <c r="J12" s="623">
        <f>J7</f>
        <v>6.4520000000000017</v>
      </c>
      <c r="K12" s="624">
        <f>K7</f>
        <v>6.7139999999999986</v>
      </c>
      <c r="L12" s="625">
        <f t="shared" si="0"/>
        <v>43.106999999999999</v>
      </c>
      <c r="M12" s="610">
        <v>1</v>
      </c>
      <c r="N12" s="790"/>
    </row>
    <row r="13" spans="1:16">
      <c r="A13" s="587"/>
      <c r="B13" s="588"/>
      <c r="C13" s="589" t="s">
        <v>79</v>
      </c>
      <c r="D13" s="599">
        <f>D7-D8</f>
        <v>-3.2000000000000028E-2</v>
      </c>
      <c r="E13" s="591">
        <f>E6-E8</f>
        <v>-3.8000000000003809E-2</v>
      </c>
      <c r="F13" s="589" t="s">
        <v>79</v>
      </c>
      <c r="G13" s="599">
        <f>G6-G8</f>
        <v>-0.3819999999999979</v>
      </c>
      <c r="H13" s="591">
        <f>H7-H8</f>
        <v>-0.19899999999999807</v>
      </c>
      <c r="I13" s="589" t="s">
        <v>79</v>
      </c>
      <c r="J13" s="599">
        <f>J7-J8</f>
        <v>-0.1440000000000019</v>
      </c>
      <c r="K13" s="591">
        <f>K7-K8</f>
        <v>-0.14699999999999847</v>
      </c>
      <c r="L13" s="986">
        <f>L7-L8</f>
        <v>-0.86599999999999966</v>
      </c>
      <c r="M13" s="611"/>
      <c r="N13" s="790"/>
    </row>
    <row r="14" spans="1:16">
      <c r="A14" s="1184" t="str">
        <f>'brouillon classt+écarts  qualif'!B22</f>
        <v>FRANCE</v>
      </c>
      <c r="B14" s="1185"/>
      <c r="C14" s="1173"/>
      <c r="D14" s="1174"/>
      <c r="E14" s="1175"/>
      <c r="F14" s="1173"/>
      <c r="G14" s="1174"/>
      <c r="H14" s="1175"/>
      <c r="I14" s="1173"/>
      <c r="J14" s="1174"/>
      <c r="K14" s="1175"/>
      <c r="L14" s="586"/>
      <c r="M14" s="609"/>
      <c r="N14" s="790"/>
    </row>
    <row r="15" spans="1:16">
      <c r="A15" s="573"/>
      <c r="B15" s="570" t="s">
        <v>77</v>
      </c>
      <c r="C15" s="481" t="str">
        <f>'saisie des données-&gt;qualif. '!E13</f>
        <v>EDELIN Benjamin</v>
      </c>
      <c r="D15" s="600">
        <f>'saisie des données-&gt;qualif. '!F13</f>
        <v>10.79</v>
      </c>
      <c r="E15" s="593">
        <f>'saisie des données-&gt;qualif. '!G14</f>
        <v>6.8470000000000013</v>
      </c>
      <c r="F15" s="571" t="str">
        <f>'saisie des données-&gt;qualif. '!E15</f>
        <v>VIGIER Sébastien</v>
      </c>
      <c r="G15" s="601">
        <f>'saisie des données-&gt;qualif. '!G15</f>
        <v>6.3339999999999996</v>
      </c>
      <c r="H15" s="593">
        <f>'saisie des données-&gt;qualif. '!G16</f>
        <v>6.3449999999999989</v>
      </c>
      <c r="I15" s="571" t="str">
        <f>'saisie des données-&gt;qualif. '!E17</f>
        <v>LAFARGUE Quentin</v>
      </c>
      <c r="J15" s="600">
        <f>'saisie des données-&gt;qualif. '!G17</f>
        <v>6.468</v>
      </c>
      <c r="K15" s="592">
        <f>'saisie des données-&gt;qualif. '!G18</f>
        <v>6.6060000000000016</v>
      </c>
      <c r="L15" s="798">
        <f t="shared" si="0"/>
        <v>43.39</v>
      </c>
      <c r="M15" s="609">
        <v>2</v>
      </c>
      <c r="N15" s="790"/>
      <c r="P15" s="1023"/>
    </row>
    <row r="16" spans="1:16">
      <c r="A16" s="573"/>
      <c r="B16" s="570" t="s">
        <v>5</v>
      </c>
      <c r="C16" s="481" t="str">
        <f>'saisie des données 1er Tour'!E13</f>
        <v>EDELIN Benjamin</v>
      </c>
      <c r="D16" s="601">
        <f>'saisie des données 1er Tour'!F13</f>
        <v>10.935</v>
      </c>
      <c r="E16" s="593">
        <f>'saisie des données 1er Tour'!G14</f>
        <v>6.8819999999999997</v>
      </c>
      <c r="F16" s="571" t="str">
        <f>'saisie des données 1er Tour'!E15</f>
        <v>VIGIER Sébastien</v>
      </c>
      <c r="G16" s="600">
        <f>'saisie des données 1er Tour'!G15</f>
        <v>6.3069999999999986</v>
      </c>
      <c r="H16" s="591">
        <f>'saisie des données 1er Tour'!G16</f>
        <v>6.3490000000000002</v>
      </c>
      <c r="I16" s="585" t="str">
        <f>'saisie des données 1er Tour'!E17</f>
        <v>PERVIS François</v>
      </c>
      <c r="J16" s="599">
        <f>'saisie des données 1er Tour'!G17</f>
        <v>6.4770000000000039</v>
      </c>
      <c r="K16" s="591">
        <f>'saisie des données 1er Tour'!G18</f>
        <v>6.6950000000000003</v>
      </c>
      <c r="L16" s="605">
        <f t="shared" si="0"/>
        <v>43.645000000000003</v>
      </c>
      <c r="M16" s="609">
        <v>3</v>
      </c>
      <c r="N16" s="790"/>
      <c r="P16" s="1023"/>
    </row>
    <row r="17" spans="1:16">
      <c r="A17" s="573"/>
      <c r="B17" s="570" t="s">
        <v>2</v>
      </c>
      <c r="C17" s="634" t="str">
        <f>'saisie des données-&gt;finales'!E17</f>
        <v>EDELIN Benjamin</v>
      </c>
      <c r="D17" s="620">
        <f>'saisie des données-&gt;finales'!F17</f>
        <v>10.868</v>
      </c>
      <c r="E17" s="618">
        <f>'saisie des données-&gt;finales'!G18</f>
        <v>6.8439999999999994</v>
      </c>
      <c r="F17" s="619" t="str">
        <f>'saisie des données-&gt;finales'!E19</f>
        <v>VIGIER Sébastien</v>
      </c>
      <c r="G17" s="620">
        <f>'saisie des données-&gt;finales'!G19</f>
        <v>6.3629999999999995</v>
      </c>
      <c r="H17" s="618">
        <f>'saisie des données-&gt;finales'!G20</f>
        <v>6.3300000000000018</v>
      </c>
      <c r="I17" s="636" t="str">
        <f>'saisie des données-&gt;finales'!E21</f>
        <v>LAFARGUE Quentin</v>
      </c>
      <c r="J17" s="637">
        <f>'saisie des données-&gt;finales'!G21</f>
        <v>6.5039999999999978</v>
      </c>
      <c r="K17" s="635">
        <f>'saisie des données-&gt;finales'!G22</f>
        <v>6.6270000000000024</v>
      </c>
      <c r="L17" s="638">
        <f t="shared" si="0"/>
        <v>43.536000000000001</v>
      </c>
      <c r="M17" s="609">
        <v>1</v>
      </c>
      <c r="N17" s="793">
        <v>3</v>
      </c>
      <c r="P17" s="1023"/>
    </row>
    <row r="18" spans="1:16">
      <c r="A18" s="573"/>
      <c r="B18" s="588"/>
      <c r="C18" s="626" t="s">
        <v>85</v>
      </c>
      <c r="D18" s="627">
        <f>D16-D15</f>
        <v>0.14500000000000135</v>
      </c>
      <c r="E18" s="628">
        <f>E16-E15</f>
        <v>3.4999999999998366E-2</v>
      </c>
      <c r="F18" s="626" t="s">
        <v>85</v>
      </c>
      <c r="G18" s="627">
        <f>G16-G15</f>
        <v>-2.7000000000001023E-2</v>
      </c>
      <c r="H18" s="628">
        <f>H16-H15</f>
        <v>4.0000000000013358E-3</v>
      </c>
      <c r="I18" s="626" t="s">
        <v>85</v>
      </c>
      <c r="J18" s="627">
        <f t="shared" ref="J18:L19" si="7">J16-J15</f>
        <v>9.0000000000038938E-3</v>
      </c>
      <c r="K18" s="628">
        <f t="shared" si="7"/>
        <v>8.8999999999998636E-2</v>
      </c>
      <c r="L18" s="629">
        <f t="shared" si="7"/>
        <v>0.25500000000000256</v>
      </c>
      <c r="M18" s="609"/>
      <c r="N18" s="790"/>
      <c r="P18" s="1023"/>
    </row>
    <row r="19" spans="1:16">
      <c r="A19" s="573"/>
      <c r="B19" s="588"/>
      <c r="C19" s="607" t="s">
        <v>86</v>
      </c>
      <c r="D19" s="599">
        <f>D17-D16</f>
        <v>-6.7000000000000171E-2</v>
      </c>
      <c r="E19" s="591">
        <f>E17-E16</f>
        <v>-3.8000000000000256E-2</v>
      </c>
      <c r="F19" s="607" t="s">
        <v>86</v>
      </c>
      <c r="G19" s="599">
        <f>G17-G16</f>
        <v>5.6000000000000938E-2</v>
      </c>
      <c r="H19" s="591">
        <f>H17-H16</f>
        <v>-1.8999999999998352E-2</v>
      </c>
      <c r="I19" s="607" t="s">
        <v>86</v>
      </c>
      <c r="J19" s="599">
        <f t="shared" si="7"/>
        <v>2.6999999999993918E-2</v>
      </c>
      <c r="K19" s="591">
        <f t="shared" si="7"/>
        <v>-6.799999999999784E-2</v>
      </c>
      <c r="L19" s="595">
        <f t="shared" si="7"/>
        <v>-0.10900000000000176</v>
      </c>
      <c r="M19" s="609"/>
      <c r="N19" s="790"/>
      <c r="P19" s="1023"/>
    </row>
    <row r="20" spans="1:16" ht="13.5" thickBot="1">
      <c r="A20" s="573"/>
      <c r="B20" s="588"/>
      <c r="C20" s="630" t="s">
        <v>87</v>
      </c>
      <c r="D20" s="631">
        <f>D17-D15</f>
        <v>7.800000000000118E-2</v>
      </c>
      <c r="E20" s="632">
        <f>E17-E15</f>
        <v>-3.00000000000189E-3</v>
      </c>
      <c r="F20" s="630" t="s">
        <v>87</v>
      </c>
      <c r="G20" s="631">
        <f>G17-G15</f>
        <v>2.8999999999999915E-2</v>
      </c>
      <c r="H20" s="632">
        <f>H17-H15</f>
        <v>-1.4999999999997016E-2</v>
      </c>
      <c r="I20" s="630" t="s">
        <v>87</v>
      </c>
      <c r="J20" s="631">
        <f>J17-J15</f>
        <v>3.5999999999997812E-2</v>
      </c>
      <c r="K20" s="632">
        <f>K17-K15</f>
        <v>2.1000000000000796E-2</v>
      </c>
      <c r="L20" s="633">
        <f>L17-L15</f>
        <v>0.1460000000000008</v>
      </c>
      <c r="M20" s="609"/>
      <c r="N20" s="790"/>
      <c r="P20" s="1023"/>
    </row>
    <row r="21" spans="1:16" ht="13.5" thickBot="1">
      <c r="A21" s="573"/>
      <c r="B21" s="572"/>
      <c r="C21" s="622" t="s">
        <v>78</v>
      </c>
      <c r="D21" s="623">
        <f>D15</f>
        <v>10.79</v>
      </c>
      <c r="E21" s="624">
        <f>E17</f>
        <v>6.8439999999999994</v>
      </c>
      <c r="F21" s="622" t="s">
        <v>78</v>
      </c>
      <c r="G21" s="623">
        <f>G16</f>
        <v>6.3069999999999986</v>
      </c>
      <c r="H21" s="624">
        <f>H17</f>
        <v>6.3300000000000018</v>
      </c>
      <c r="I21" s="622" t="s">
        <v>78</v>
      </c>
      <c r="J21" s="623">
        <f>J15</f>
        <v>6.468</v>
      </c>
      <c r="K21" s="624">
        <f>K15</f>
        <v>6.6060000000000016</v>
      </c>
      <c r="L21" s="625">
        <f t="shared" si="0"/>
        <v>43.345000000000006</v>
      </c>
      <c r="M21" s="610">
        <v>4</v>
      </c>
      <c r="N21" s="790"/>
    </row>
    <row r="22" spans="1:16">
      <c r="A22" s="573"/>
      <c r="B22" s="570"/>
      <c r="C22" s="589" t="s">
        <v>79</v>
      </c>
      <c r="D22" s="601">
        <f>D15-D16</f>
        <v>-0.14500000000000135</v>
      </c>
      <c r="E22" s="593">
        <f>E17-E16</f>
        <v>-3.8000000000000256E-2</v>
      </c>
      <c r="F22" s="481" t="s">
        <v>79</v>
      </c>
      <c r="G22" s="601">
        <f>G16-G17</f>
        <v>-5.6000000000000938E-2</v>
      </c>
      <c r="H22" s="593">
        <f>H17-H16</f>
        <v>-1.8999999999998352E-2</v>
      </c>
      <c r="I22" s="481" t="s">
        <v>79</v>
      </c>
      <c r="J22" s="601">
        <f>J15-J17</f>
        <v>-3.5999999999997812E-2</v>
      </c>
      <c r="K22" s="593">
        <f>K15-K16</f>
        <v>-8.8999999999998636E-2</v>
      </c>
      <c r="L22" s="605">
        <f>L15-L16</f>
        <v>-0.25500000000000256</v>
      </c>
      <c r="M22" s="611"/>
      <c r="N22" s="790"/>
    </row>
    <row r="23" spans="1:16">
      <c r="A23" s="763" t="str">
        <f>'saisie des données-&gt;finales'!B23</f>
        <v>HOLLANDE</v>
      </c>
      <c r="B23" s="764"/>
      <c r="C23" s="1176"/>
      <c r="D23" s="1177"/>
      <c r="E23" s="1178"/>
      <c r="F23" s="1176"/>
      <c r="G23" s="1177"/>
      <c r="H23" s="1178"/>
      <c r="I23" s="1176"/>
      <c r="J23" s="1177"/>
      <c r="K23" s="1178"/>
      <c r="L23" s="765"/>
      <c r="M23" s="609"/>
      <c r="N23" s="790"/>
    </row>
    <row r="24" spans="1:16">
      <c r="A24" s="573"/>
      <c r="B24" s="570" t="s">
        <v>77</v>
      </c>
      <c r="C24" s="481" t="str">
        <f>'brouillon classt+écarts  qualif'!B13</f>
        <v>BOS Théo</v>
      </c>
      <c r="D24" s="599">
        <f>'saisie des données-&gt;qualif. '!F37</f>
        <v>10.654999999999999</v>
      </c>
      <c r="E24" s="591">
        <f>'saisie des données-&gt;qualif. '!G38</f>
        <v>6.7910000000000021</v>
      </c>
      <c r="F24" s="585" t="str">
        <f>'saisie des données-&gt;qualif. '!E39</f>
        <v>HOOGLAND Jeffrey</v>
      </c>
      <c r="G24" s="601">
        <f>'saisie des données-&gt;qualif. '!G39</f>
        <v>6.411999999999999</v>
      </c>
      <c r="H24" s="593">
        <f>'saisie des données-&gt;qualif. '!G40</f>
        <v>6.5210000000000008</v>
      </c>
      <c r="I24" s="571" t="str">
        <f>'saisie des données-&gt;qualif. '!E41</f>
        <v>VAN T'HOENDERDAAL</v>
      </c>
      <c r="J24" s="601">
        <f>'saisie des données-&gt;qualif. '!G41</f>
        <v>6.6660000000000004</v>
      </c>
      <c r="K24" s="591">
        <f>'saisie des données-&gt;qualif. '!G42</f>
        <v>6.9249999999999972</v>
      </c>
      <c r="L24" s="605">
        <f>SUM(D24:K24)</f>
        <v>43.97</v>
      </c>
      <c r="M24" s="609">
        <v>3</v>
      </c>
      <c r="N24" s="790"/>
    </row>
    <row r="25" spans="1:16" ht="13.5" thickBot="1">
      <c r="A25" s="573"/>
      <c r="B25" s="570" t="s">
        <v>5</v>
      </c>
      <c r="C25" s="481" t="str">
        <f>'saisie des données 1er Tour'!E37</f>
        <v>VAN T'HOENDERDAAL</v>
      </c>
      <c r="D25" s="601">
        <f>'saisie des données 1er Tour'!F37</f>
        <v>10.704000000000001</v>
      </c>
      <c r="E25" s="593">
        <f>'saisie des données 1er Tour'!G38</f>
        <v>6.7829999999999977</v>
      </c>
      <c r="F25" s="571" t="str">
        <f>'saisie des données 1er Tour'!E39</f>
        <v>LAVREYSEN Harrie</v>
      </c>
      <c r="G25" s="600">
        <f>'saisie des données 1er Tour'!G39</f>
        <v>6.3120000000000012</v>
      </c>
      <c r="H25" s="592">
        <f>'saisie des données 1er Tour'!G40</f>
        <v>6.3550000000000004</v>
      </c>
      <c r="I25" s="585" t="str">
        <f>'saisie des données 1er Tour'!E41</f>
        <v>BUCHLI Matthijs</v>
      </c>
      <c r="J25" s="600">
        <f>'saisie des données 1er Tour'!G41</f>
        <v>6.522000000000002</v>
      </c>
      <c r="K25" s="593">
        <f>'saisie des données 1er Tour'!G42</f>
        <v>6.8049999999999997</v>
      </c>
      <c r="L25" s="798">
        <f t="shared" ref="L25:L26" si="8">SUM(D25:K25)</f>
        <v>43.481000000000002</v>
      </c>
      <c r="M25" s="786">
        <v>2</v>
      </c>
      <c r="N25" s="790"/>
    </row>
    <row r="26" spans="1:16" ht="13.5" thickBot="1">
      <c r="A26" s="573"/>
      <c r="B26" s="570" t="s">
        <v>2</v>
      </c>
      <c r="C26" s="634" t="str">
        <f>'saisie des données-&gt;finales'!E23</f>
        <v>HOOGLAND Jeffrey</v>
      </c>
      <c r="D26" s="617">
        <f>'saisie des données-&gt;finales'!G23</f>
        <v>10.614000000000001</v>
      </c>
      <c r="E26" s="618">
        <f>'saisie des données-&gt;finales'!G24</f>
        <v>6.7379999999999995</v>
      </c>
      <c r="F26" s="636" t="str">
        <f>'saisie des données-&gt;finales'!E25</f>
        <v>LAVREYSEN Harrie</v>
      </c>
      <c r="G26" s="637">
        <f>'saisie des données-&gt;finales'!G25</f>
        <v>7.1400000000000006</v>
      </c>
      <c r="H26" s="635">
        <f>'saisie des données-&gt;finales'!G26</f>
        <v>6.5479999999999983</v>
      </c>
      <c r="I26" s="636" t="str">
        <f>'saisie des données-&gt;finales'!E27</f>
        <v>BUCHLI Matthijs</v>
      </c>
      <c r="J26" s="637">
        <f>'saisie des données-&gt;finales'!G27</f>
        <v>6.5910000000000011</v>
      </c>
      <c r="K26" s="618">
        <f>'saisie des données-&gt;finales'!G28</f>
        <v>6.7509999999999977</v>
      </c>
      <c r="L26" s="638">
        <f t="shared" si="8"/>
        <v>44.381999999999998</v>
      </c>
      <c r="M26" s="795">
        <v>4</v>
      </c>
      <c r="N26" s="796">
        <v>2</v>
      </c>
    </row>
    <row r="27" spans="1:16">
      <c r="A27" s="573"/>
      <c r="B27" s="588"/>
      <c r="C27" s="626" t="s">
        <v>85</v>
      </c>
      <c r="D27" s="627">
        <f>D25-D24</f>
        <v>4.9000000000001265E-2</v>
      </c>
      <c r="E27" s="628">
        <f>E25-E24</f>
        <v>-8.000000000004448E-3</v>
      </c>
      <c r="F27" s="626" t="s">
        <v>85</v>
      </c>
      <c r="G27" s="627">
        <f>G25-G24</f>
        <v>-9.9999999999997868E-2</v>
      </c>
      <c r="H27" s="628">
        <f>H25-H24</f>
        <v>-0.16600000000000037</v>
      </c>
      <c r="I27" s="626" t="s">
        <v>85</v>
      </c>
      <c r="J27" s="627">
        <f t="shared" ref="J27:L28" si="9">J25-J24</f>
        <v>-0.14399999999999835</v>
      </c>
      <c r="K27" s="628">
        <f t="shared" si="9"/>
        <v>-0.11999999999999744</v>
      </c>
      <c r="L27" s="629">
        <f t="shared" si="9"/>
        <v>-0.48899999999999721</v>
      </c>
      <c r="M27" s="611"/>
      <c r="N27" s="794"/>
    </row>
    <row r="28" spans="1:16">
      <c r="A28" s="573"/>
      <c r="B28" s="588"/>
      <c r="C28" s="607" t="s">
        <v>86</v>
      </c>
      <c r="D28" s="599">
        <f>D26-D25</f>
        <v>-8.9999999999999858E-2</v>
      </c>
      <c r="E28" s="591">
        <f>E26-E25</f>
        <v>-4.4999999999998153E-2</v>
      </c>
      <c r="F28" s="607" t="s">
        <v>86</v>
      </c>
      <c r="G28" s="599">
        <f>G26-G25</f>
        <v>0.8279999999999994</v>
      </c>
      <c r="H28" s="591">
        <f>H26-H25</f>
        <v>0.19299999999999784</v>
      </c>
      <c r="I28" s="607" t="s">
        <v>86</v>
      </c>
      <c r="J28" s="599">
        <f t="shared" si="9"/>
        <v>6.8999999999999062E-2</v>
      </c>
      <c r="K28" s="591">
        <f t="shared" si="9"/>
        <v>-5.4000000000002046E-2</v>
      </c>
      <c r="L28" s="603">
        <f t="shared" si="9"/>
        <v>0.90099999999999625</v>
      </c>
      <c r="M28" s="612"/>
      <c r="N28" s="790"/>
    </row>
    <row r="29" spans="1:16" ht="13.5" thickBot="1">
      <c r="A29" s="573"/>
      <c r="B29" s="588"/>
      <c r="C29" s="639" t="s">
        <v>87</v>
      </c>
      <c r="D29" s="640">
        <f>D26-D24</f>
        <v>-4.0999999999998593E-2</v>
      </c>
      <c r="E29" s="641">
        <f>E26-E24</f>
        <v>-5.3000000000002601E-2</v>
      </c>
      <c r="F29" s="639" t="s">
        <v>87</v>
      </c>
      <c r="G29" s="640">
        <f>G26-G24</f>
        <v>0.72800000000000153</v>
      </c>
      <c r="H29" s="641">
        <f>H26-H24</f>
        <v>2.699999999999747E-2</v>
      </c>
      <c r="I29" s="639" t="s">
        <v>87</v>
      </c>
      <c r="J29" s="640">
        <f>J26-J24</f>
        <v>-7.4999999999999289E-2</v>
      </c>
      <c r="K29" s="641">
        <f>K26-K24</f>
        <v>-0.17399999999999949</v>
      </c>
      <c r="L29" s="642">
        <f>L26-L24</f>
        <v>0.41199999999999903</v>
      </c>
      <c r="M29" s="612"/>
      <c r="N29" s="790"/>
    </row>
    <row r="30" spans="1:16" ht="13.5" thickBot="1">
      <c r="A30" s="573"/>
      <c r="B30" s="572"/>
      <c r="C30" s="622" t="s">
        <v>78</v>
      </c>
      <c r="D30" s="623">
        <f>D26</f>
        <v>10.614000000000001</v>
      </c>
      <c r="E30" s="624">
        <f>E26</f>
        <v>6.7379999999999995</v>
      </c>
      <c r="F30" s="622" t="s">
        <v>78</v>
      </c>
      <c r="G30" s="623">
        <f>G25</f>
        <v>6.3120000000000012</v>
      </c>
      <c r="H30" s="624">
        <f>H25</f>
        <v>6.3550000000000004</v>
      </c>
      <c r="I30" s="622" t="s">
        <v>78</v>
      </c>
      <c r="J30" s="623">
        <f>J25</f>
        <v>6.522000000000002</v>
      </c>
      <c r="K30" s="624">
        <f>K26</f>
        <v>6.7509999999999977</v>
      </c>
      <c r="L30" s="625">
        <f t="shared" ref="L30" si="10">SUM(D30:K30)</f>
        <v>43.292000000000002</v>
      </c>
      <c r="M30" s="613">
        <v>2</v>
      </c>
      <c r="N30" s="790"/>
    </row>
    <row r="31" spans="1:16">
      <c r="A31" s="573"/>
      <c r="B31" s="570"/>
      <c r="C31" s="481" t="s">
        <v>79</v>
      </c>
      <c r="D31" s="601">
        <f>D26-D25</f>
        <v>-8.9999999999999858E-2</v>
      </c>
      <c r="E31" s="593">
        <f>E26-E24</f>
        <v>-5.3000000000002601E-2</v>
      </c>
      <c r="F31" s="481" t="s">
        <v>79</v>
      </c>
      <c r="G31" s="601">
        <f>G25-G26</f>
        <v>-0.8279999999999994</v>
      </c>
      <c r="H31" s="593">
        <f>H24-H25</f>
        <v>0.16600000000000037</v>
      </c>
      <c r="I31" s="481" t="s">
        <v>79</v>
      </c>
      <c r="J31" s="601">
        <f>J24-J25</f>
        <v>0.14399999999999835</v>
      </c>
      <c r="K31" s="593">
        <f>K26-K24</f>
        <v>-0.17399999999999949</v>
      </c>
      <c r="L31" s="987">
        <f>L25-L26</f>
        <v>-0.90099999999999625</v>
      </c>
      <c r="M31" s="609"/>
      <c r="N31" s="790"/>
    </row>
    <row r="32" spans="1:16">
      <c r="A32" s="1180" t="str">
        <f>'saisie des données-&gt;finales'!B29</f>
        <v>POLOGNE</v>
      </c>
      <c r="B32" s="1181"/>
      <c r="C32" s="1188"/>
      <c r="D32" s="1189"/>
      <c r="E32" s="1190"/>
      <c r="F32" s="1188"/>
      <c r="G32" s="1189"/>
      <c r="H32" s="1190"/>
      <c r="I32" s="1188"/>
      <c r="J32" s="1189"/>
      <c r="K32" s="1190"/>
      <c r="L32" s="597"/>
      <c r="M32" s="609"/>
      <c r="N32" s="790"/>
    </row>
    <row r="33" spans="1:14">
      <c r="A33" s="574"/>
      <c r="B33" s="570" t="s">
        <v>77</v>
      </c>
      <c r="C33" s="481" t="str">
        <f>'saisie des données-&gt;qualif. '!E25</f>
        <v>BIELECKI Maciej</v>
      </c>
      <c r="D33" s="599">
        <f>'saisie des données-&gt;qualif. '!G25</f>
        <v>10.759</v>
      </c>
      <c r="E33" s="591">
        <f>'saisie des données-&gt;qualif. '!G26</f>
        <v>6.8329999999999984</v>
      </c>
      <c r="F33" s="585" t="str">
        <f>'saisie des données-&gt;qualif. '!E27</f>
        <v>MAKSEL Krzysztof</v>
      </c>
      <c r="G33" s="600">
        <f>'saisie des données-&gt;qualif. '!G27</f>
        <v>6.2870000000000026</v>
      </c>
      <c r="H33" s="592">
        <f>'saisie des données-&gt;qualif. '!G28</f>
        <v>6.3729999999999976</v>
      </c>
      <c r="I33" s="585" t="str">
        <f>'saisie des données-&gt;qualif. '!E29</f>
        <v>RUDYK Mateusz</v>
      </c>
      <c r="J33" s="600">
        <f>'saisie des données-&gt;qualif. '!G29</f>
        <v>6.4600000000000044</v>
      </c>
      <c r="K33" s="592">
        <f>'saisie des données-&gt;qualif. '!G30</f>
        <v>6.7069999999999936</v>
      </c>
      <c r="L33" s="798">
        <f>SUM(D33:K33)</f>
        <v>43.418999999999997</v>
      </c>
      <c r="M33" s="609">
        <v>4</v>
      </c>
      <c r="N33" s="790"/>
    </row>
    <row r="34" spans="1:14">
      <c r="A34" s="573"/>
      <c r="B34" s="570" t="s">
        <v>5</v>
      </c>
      <c r="C34" s="481" t="str">
        <f>'saisie des données 1er Tour'!E25</f>
        <v>BIELECKI Maciej</v>
      </c>
      <c r="D34" s="601">
        <f>'saisie des données 1er Tour'!F25</f>
        <v>10.727</v>
      </c>
      <c r="E34" s="593">
        <f>'saisie des données 1er Tour'!G26</f>
        <v>6.847999999999999</v>
      </c>
      <c r="F34" s="571" t="str">
        <f>'saisie des données 1er Tour'!E27</f>
        <v>MAKSEL Krzysztof</v>
      </c>
      <c r="G34" s="601">
        <f>'saisie des données 1er Tour'!G27</f>
        <v>6.3230000000000004</v>
      </c>
      <c r="H34" s="593">
        <f>'saisie des données 1er Tour'!G28</f>
        <v>6.4520000000000017</v>
      </c>
      <c r="I34" s="571" t="str">
        <f>'saisie des données 1er Tour'!E29</f>
        <v>RUDYK Mateusz</v>
      </c>
      <c r="J34" s="601">
        <f>'saisie des données 1er Tour'!G29</f>
        <v>6.6469999999999985</v>
      </c>
      <c r="K34" s="593">
        <f>'saisie des données 1er Tour'!G30</f>
        <v>6.8370000000000033</v>
      </c>
      <c r="L34" s="605">
        <f t="shared" ref="L34:L35" si="11">SUM(D34:K34)</f>
        <v>43.834000000000003</v>
      </c>
      <c r="M34" s="787">
        <v>6</v>
      </c>
      <c r="N34" s="790"/>
    </row>
    <row r="35" spans="1:14">
      <c r="A35" s="573"/>
      <c r="B35" s="570" t="s">
        <v>2</v>
      </c>
      <c r="C35" s="634" t="str">
        <f>'saisie des données-&gt;finales'!E29</f>
        <v>BIELECKI Maciej</v>
      </c>
      <c r="D35" s="617">
        <f>'saisie des données-&gt;finales'!F29</f>
        <v>10.677</v>
      </c>
      <c r="E35" s="618">
        <f>'saisie des données-&gt;finales'!G30</f>
        <v>6.8219999999999992</v>
      </c>
      <c r="F35" s="636" t="str">
        <f>'saisie des données-&gt;finales'!E31</f>
        <v>SARNECKI Rafal</v>
      </c>
      <c r="G35" s="637">
        <f>'saisie des données-&gt;finales'!G31</f>
        <v>6.4140000000000015</v>
      </c>
      <c r="H35" s="635">
        <f>'saisie des données-&gt;finales'!G32</f>
        <v>6.48</v>
      </c>
      <c r="I35" s="636" t="str">
        <f>'saisie des données-&gt;finales'!E33</f>
        <v>RUDYK Mateusz</v>
      </c>
      <c r="J35" s="620">
        <f>'saisie des données-&gt;finales'!G33</f>
        <v>6.5630000000000024</v>
      </c>
      <c r="K35" s="621">
        <f>'saisie des données-&gt;finales'!G34</f>
        <v>6.7419999999999973</v>
      </c>
      <c r="L35" s="638">
        <f t="shared" si="11"/>
        <v>43.698</v>
      </c>
      <c r="M35" s="788">
        <v>2</v>
      </c>
      <c r="N35" s="797">
        <v>4</v>
      </c>
    </row>
    <row r="36" spans="1:14">
      <c r="A36" s="573"/>
      <c r="B36" s="588"/>
      <c r="C36" s="626" t="s">
        <v>85</v>
      </c>
      <c r="D36" s="627">
        <f>D34-D33</f>
        <v>-3.2000000000000028E-2</v>
      </c>
      <c r="E36" s="628">
        <f>E34-E33</f>
        <v>1.5000000000000568E-2</v>
      </c>
      <c r="F36" s="626" t="s">
        <v>85</v>
      </c>
      <c r="G36" s="627">
        <f>G34-G33</f>
        <v>3.5999999999997812E-2</v>
      </c>
      <c r="H36" s="628">
        <f>H34-H33</f>
        <v>7.9000000000004178E-2</v>
      </c>
      <c r="I36" s="626" t="s">
        <v>85</v>
      </c>
      <c r="J36" s="627">
        <f t="shared" ref="J36:L37" si="12">J34-J33</f>
        <v>0.18699999999999406</v>
      </c>
      <c r="K36" s="628">
        <f t="shared" si="12"/>
        <v>0.13000000000000966</v>
      </c>
      <c r="L36" s="629">
        <f t="shared" si="12"/>
        <v>0.41500000000000625</v>
      </c>
      <c r="M36" s="614"/>
      <c r="N36" s="790"/>
    </row>
    <row r="37" spans="1:14">
      <c r="A37" s="573"/>
      <c r="B37" s="588"/>
      <c r="C37" s="607" t="s">
        <v>86</v>
      </c>
      <c r="D37" s="599">
        <f>D35-D34</f>
        <v>-5.0000000000000711E-2</v>
      </c>
      <c r="E37" s="591">
        <f>E35-E34</f>
        <v>-2.5999999999999801E-2</v>
      </c>
      <c r="F37" s="607" t="s">
        <v>86</v>
      </c>
      <c r="G37" s="599">
        <f>G35-G34</f>
        <v>9.100000000000108E-2</v>
      </c>
      <c r="H37" s="591">
        <f>H35-H34</f>
        <v>2.7999999999998693E-2</v>
      </c>
      <c r="I37" s="607" t="s">
        <v>86</v>
      </c>
      <c r="J37" s="599">
        <f t="shared" si="12"/>
        <v>-8.3999999999996078E-2</v>
      </c>
      <c r="K37" s="591">
        <f t="shared" si="12"/>
        <v>-9.5000000000005969E-2</v>
      </c>
      <c r="L37" s="595">
        <f t="shared" si="12"/>
        <v>-0.13600000000000279</v>
      </c>
      <c r="M37" s="614"/>
      <c r="N37" s="790"/>
    </row>
    <row r="38" spans="1:14" ht="13.5" thickBot="1">
      <c r="A38" s="573"/>
      <c r="B38" s="588"/>
      <c r="C38" s="630" t="s">
        <v>87</v>
      </c>
      <c r="D38" s="631">
        <f>D35-D33</f>
        <v>-8.2000000000000739E-2</v>
      </c>
      <c r="E38" s="632">
        <f>E35-E33</f>
        <v>-1.0999999999999233E-2</v>
      </c>
      <c r="F38" s="630" t="s">
        <v>87</v>
      </c>
      <c r="G38" s="631">
        <f>G35-G33</f>
        <v>0.12699999999999889</v>
      </c>
      <c r="H38" s="632">
        <f>H35-H33</f>
        <v>0.10700000000000287</v>
      </c>
      <c r="I38" s="630" t="s">
        <v>87</v>
      </c>
      <c r="J38" s="631">
        <f>J35-J33</f>
        <v>0.10299999999999798</v>
      </c>
      <c r="K38" s="632">
        <f>K35-K33</f>
        <v>3.5000000000003695E-2</v>
      </c>
      <c r="L38" s="633">
        <f>L35-L33</f>
        <v>0.27900000000000347</v>
      </c>
      <c r="M38" s="614"/>
      <c r="N38" s="790"/>
    </row>
    <row r="39" spans="1:14" ht="13.5" thickBot="1">
      <c r="A39" s="573"/>
      <c r="B39" s="572"/>
      <c r="C39" s="622" t="s">
        <v>78</v>
      </c>
      <c r="D39" s="623">
        <f>D35</f>
        <v>10.677</v>
      </c>
      <c r="E39" s="624">
        <f>E35</f>
        <v>6.8219999999999992</v>
      </c>
      <c r="F39" s="622" t="s">
        <v>78</v>
      </c>
      <c r="G39" s="623">
        <f>G33</f>
        <v>6.2870000000000026</v>
      </c>
      <c r="H39" s="624">
        <f>H33</f>
        <v>6.3729999999999976</v>
      </c>
      <c r="I39" s="622" t="s">
        <v>78</v>
      </c>
      <c r="J39" s="623">
        <f>J33</f>
        <v>6.4600000000000044</v>
      </c>
      <c r="K39" s="624">
        <f>K33</f>
        <v>6.7069999999999936</v>
      </c>
      <c r="L39" s="625">
        <f t="shared" ref="L39" si="13">SUM(D39:K39)</f>
        <v>43.325999999999993</v>
      </c>
      <c r="M39" s="610">
        <v>3</v>
      </c>
      <c r="N39" s="790"/>
    </row>
    <row r="40" spans="1:14" ht="13.5" thickBot="1">
      <c r="A40" s="575"/>
      <c r="B40" s="576"/>
      <c r="C40" s="482" t="s">
        <v>79</v>
      </c>
      <c r="D40" s="602">
        <f>D35-D33</f>
        <v>-8.2000000000000739E-2</v>
      </c>
      <c r="E40" s="594">
        <f>E35-E34</f>
        <v>-2.5999999999999801E-2</v>
      </c>
      <c r="F40" s="482" t="s">
        <v>79</v>
      </c>
      <c r="G40" s="602">
        <f>G33-G35</f>
        <v>-0.12699999999999889</v>
      </c>
      <c r="H40" s="594">
        <f>H33-H35</f>
        <v>-0.10700000000000287</v>
      </c>
      <c r="I40" s="482" t="s">
        <v>79</v>
      </c>
      <c r="J40" s="602">
        <f>J33-J34</f>
        <v>-0.18699999999999406</v>
      </c>
      <c r="K40" s="594">
        <f>K33-K34</f>
        <v>-0.13000000000000966</v>
      </c>
      <c r="L40" s="606">
        <f>L33-L34</f>
        <v>-0.41500000000000625</v>
      </c>
      <c r="M40" s="615"/>
      <c r="N40" s="791"/>
    </row>
    <row r="41" spans="1:14">
      <c r="A41" s="579" t="s">
        <v>90</v>
      </c>
      <c r="B41" s="1179" t="s">
        <v>152</v>
      </c>
      <c r="C41" s="1179"/>
      <c r="D41" s="1179"/>
      <c r="E41" s="1179"/>
      <c r="F41" s="1179"/>
      <c r="G41" s="1179"/>
      <c r="H41" s="1179"/>
      <c r="I41" s="1179"/>
      <c r="J41" s="1179"/>
      <c r="K41" s="1179"/>
      <c r="L41" s="1179"/>
      <c r="M41" s="1179"/>
      <c r="N41" s="1179"/>
    </row>
    <row r="42" spans="1:14">
      <c r="A42" s="579"/>
      <c r="B42" s="988" t="s">
        <v>165</v>
      </c>
      <c r="C42" s="894"/>
      <c r="D42" s="894"/>
      <c r="E42" s="894"/>
      <c r="F42" s="894"/>
      <c r="G42" s="894"/>
      <c r="H42" s="894"/>
      <c r="I42" s="894"/>
      <c r="J42" s="894"/>
      <c r="K42" s="894"/>
      <c r="L42" s="894"/>
      <c r="M42" s="894"/>
      <c r="N42" s="895"/>
    </row>
    <row r="43" spans="1:14">
      <c r="B43" s="1167" t="s">
        <v>166</v>
      </c>
      <c r="C43" s="1167"/>
      <c r="D43" s="1167"/>
      <c r="E43" s="1167"/>
      <c r="F43" s="1167"/>
      <c r="G43" s="1167"/>
      <c r="H43" s="1167"/>
      <c r="I43" s="1167"/>
      <c r="J43" s="1167"/>
      <c r="K43" s="1167"/>
      <c r="L43" s="1167"/>
      <c r="M43" s="1167"/>
      <c r="N43" s="1167"/>
    </row>
    <row r="44" spans="1:14">
      <c r="B44" s="1167" t="s">
        <v>153</v>
      </c>
      <c r="C44" s="1167"/>
      <c r="D44" s="1167"/>
      <c r="E44" s="1167"/>
      <c r="F44" s="1167"/>
      <c r="G44" s="1167"/>
      <c r="H44" s="1167"/>
      <c r="I44" s="1167"/>
      <c r="J44" s="1167"/>
      <c r="K44" s="1167"/>
      <c r="L44" s="1167"/>
      <c r="M44" s="1167"/>
      <c r="N44" s="1167"/>
    </row>
    <row r="45" spans="1:14">
      <c r="B45" s="1167" t="s">
        <v>154</v>
      </c>
      <c r="C45" s="1167"/>
      <c r="D45" s="1167"/>
      <c r="E45" s="1167"/>
      <c r="F45" s="1167"/>
      <c r="G45" s="1167"/>
      <c r="H45" s="1167"/>
      <c r="I45" s="1167"/>
      <c r="J45" s="1167"/>
      <c r="K45" s="1167"/>
      <c r="L45" s="1167"/>
      <c r="M45" s="1167"/>
      <c r="N45" s="1167"/>
    </row>
  </sheetData>
  <mergeCells count="26">
    <mergeCell ref="I32:K32"/>
    <mergeCell ref="C3:E3"/>
    <mergeCell ref="F3:H3"/>
    <mergeCell ref="I3:K3"/>
    <mergeCell ref="M3:M4"/>
    <mergeCell ref="C5:E5"/>
    <mergeCell ref="C14:E14"/>
    <mergeCell ref="C23:E23"/>
    <mergeCell ref="C32:E32"/>
    <mergeCell ref="F5:H5"/>
    <mergeCell ref="A1:N1"/>
    <mergeCell ref="B43:N43"/>
    <mergeCell ref="B44:N44"/>
    <mergeCell ref="B45:N45"/>
    <mergeCell ref="N3:N4"/>
    <mergeCell ref="I5:K5"/>
    <mergeCell ref="F14:H14"/>
    <mergeCell ref="I14:K14"/>
    <mergeCell ref="F23:H23"/>
    <mergeCell ref="I23:K23"/>
    <mergeCell ref="B41:N41"/>
    <mergeCell ref="A32:B32"/>
    <mergeCell ref="L3:L4"/>
    <mergeCell ref="A14:B14"/>
    <mergeCell ref="A5:B5"/>
    <mergeCell ref="F32:H32"/>
  </mergeCells>
  <printOptions horizontalCentered="1"/>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vt:i4>
      </vt:variant>
    </vt:vector>
  </HeadingPairs>
  <TitlesOfParts>
    <vt:vector size="14" baseType="lpstr">
      <vt:lpstr>saisie des données-&gt;qualif. </vt:lpstr>
      <vt:lpstr>Adaptations</vt:lpstr>
      <vt:lpstr>saisie des données 1er Tour</vt:lpstr>
      <vt:lpstr>saisie des données-&gt;finales</vt:lpstr>
      <vt:lpstr>brouillon classt+écarts  qualif</vt:lpstr>
      <vt:lpstr>Classt qualif.</vt:lpstr>
      <vt:lpstr>brouillon 1er tour+finales</vt:lpstr>
      <vt:lpstr>classts 1er tour+finales</vt:lpstr>
      <vt:lpstr>synthèse</vt:lpstr>
      <vt:lpstr>analyse détaillée</vt:lpstr>
      <vt:lpstr>observations</vt:lpstr>
      <vt:lpstr>'Classt qualif.'!Zone_d_impression</vt:lpstr>
      <vt:lpstr>'classts 1er tour+finales'!Zone_d_impression</vt:lpstr>
      <vt:lpstr>observations!Zone_d_impression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PIERRE LIMOUSIN</dc:creator>
  <cp:lastModifiedBy>CHRISTIAN</cp:lastModifiedBy>
  <cp:lastPrinted>2017-11-02T09:23:52Z</cp:lastPrinted>
  <dcterms:created xsi:type="dcterms:W3CDTF">2008-04-01T17:23:06Z</dcterms:created>
  <dcterms:modified xsi:type="dcterms:W3CDTF">2017-11-02T09:41:48Z</dcterms:modified>
</cp:coreProperties>
</file>