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115" windowHeight="8415" activeTab="0"/>
  </bookViews>
  <sheets>
    <sheet name="Jeu" sheetId="1" r:id="rId1"/>
    <sheet name="Gagnant" sheetId="2" r:id="rId2"/>
  </sheets>
  <definedNames>
    <definedName name="_xlfn.IFERROR" hidden="1">#NAME?</definedName>
    <definedName name="noubeau">'Jeu'!#REF!</definedName>
    <definedName name="nouveau">'Jeu'!#REF!</definedName>
  </definedNames>
  <calcPr fullCalcOnLoad="1"/>
</workbook>
</file>

<file path=xl/sharedStrings.xml><?xml version="1.0" encoding="utf-8"?>
<sst xmlns="http://schemas.openxmlformats.org/spreadsheetml/2006/main" count="14" uniqueCount="14">
  <si>
    <t>nombre de tirages effectués</t>
  </si>
  <si>
    <t>liste des numéros déjà sortis</t>
  </si>
  <si>
    <t>V</t>
  </si>
  <si>
    <t>H</t>
  </si>
  <si>
    <t>2D</t>
  </si>
  <si>
    <t>Verticale</t>
  </si>
  <si>
    <t>Horizontale</t>
  </si>
  <si>
    <t>DD</t>
  </si>
  <si>
    <t>DG</t>
  </si>
  <si>
    <t>1 Diagonale
Droite</t>
  </si>
  <si>
    <t>1 Diagonale
Gauche</t>
  </si>
  <si>
    <t>2 
Horizontales</t>
  </si>
  <si>
    <t>2 
Verticales</t>
  </si>
  <si>
    <t>2 
diagonales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</si>
</sst>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General;s\t\d;&quot;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36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38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7030A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38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43" fillId="35" borderId="10" xfId="50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166" fontId="44" fillId="0" borderId="0" xfId="0" applyNumberFormat="1" applyFont="1" applyAlignment="1">
      <alignment vertical="center" textRotation="180"/>
    </xf>
    <xf numFmtId="166" fontId="44" fillId="0" borderId="12" xfId="0" applyNumberFormat="1" applyFont="1" applyBorder="1" applyAlignment="1">
      <alignment vertical="center" textRotation="180"/>
    </xf>
    <xf numFmtId="166" fontId="44" fillId="0" borderId="13" xfId="0" applyNumberFormat="1" applyFont="1" applyBorder="1" applyAlignment="1">
      <alignment vertical="center" textRotation="180"/>
    </xf>
    <xf numFmtId="166" fontId="0" fillId="0" borderId="0" xfId="0" applyNumberFormat="1" applyAlignment="1">
      <alignment/>
    </xf>
    <xf numFmtId="166" fontId="44" fillId="0" borderId="0" xfId="0" applyNumberFormat="1" applyFont="1" applyBorder="1" applyAlignment="1">
      <alignment vertical="center" textRotation="180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66" fontId="47" fillId="0" borderId="0" xfId="50" applyNumberFormat="1" applyFont="1" applyAlignment="1">
      <alignment horizontal="center" vertical="center"/>
      <protection/>
    </xf>
    <xf numFmtId="166" fontId="26" fillId="0" borderId="0" xfId="50" applyNumberFormat="1" applyFont="1" applyAlignment="1">
      <alignment horizontal="center" vertic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166" fontId="44" fillId="0" borderId="10" xfId="0" applyNumberFormat="1" applyFont="1" applyBorder="1" applyAlignment="1">
      <alignment horizontal="center" vertical="center" textRotation="180"/>
    </xf>
    <xf numFmtId="166" fontId="44" fillId="0" borderId="11" xfId="0" applyNumberFormat="1" applyFont="1" applyBorder="1" applyAlignment="1">
      <alignment horizontal="center" vertical="center" textRotation="180"/>
    </xf>
    <xf numFmtId="0" fontId="43" fillId="0" borderId="13" xfId="0" applyFont="1" applyBorder="1" applyAlignment="1">
      <alignment horizontal="center" vertical="center"/>
    </xf>
    <xf numFmtId="166" fontId="44" fillId="0" borderId="14" xfId="0" applyNumberFormat="1" applyFont="1" applyBorder="1" applyAlignment="1">
      <alignment horizontal="center" vertical="center" textRotation="180"/>
    </xf>
    <xf numFmtId="166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2" xfId="0" applyNumberForma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19050</xdr:rowOff>
    </xdr:from>
    <xdr:to>
      <xdr:col>5</xdr:col>
      <xdr:colOff>85725</xdr:colOff>
      <xdr:row>0</xdr:row>
      <xdr:rowOff>647700</xdr:rowOff>
    </xdr:to>
    <xdr:pic>
      <xdr:nvPicPr>
        <xdr:cNvPr id="1" name="btNouvellePart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3</xdr:col>
      <xdr:colOff>200025</xdr:colOff>
      <xdr:row>0</xdr:row>
      <xdr:rowOff>657225</xdr:rowOff>
    </xdr:to>
    <xdr:pic>
      <xdr:nvPicPr>
        <xdr:cNvPr id="2" name="btNouveauTir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857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4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421875" style="1" customWidth="1"/>
    <col min="2" max="2" width="3.7109375" style="0" customWidth="1"/>
    <col min="3" max="3" width="3.7109375" style="1" customWidth="1"/>
    <col min="4" max="4" width="3.7109375" style="0" customWidth="1"/>
    <col min="5" max="5" width="5.7109375" style="0" customWidth="1"/>
    <col min="6" max="6" width="5.421875" style="0" customWidth="1"/>
    <col min="17" max="18" width="9.00390625" style="0" customWidth="1"/>
    <col min="19" max="19" width="8.7109375" style="0" customWidth="1"/>
    <col min="20" max="21" width="9.00390625" style="0" customWidth="1"/>
    <col min="22" max="22" width="9.7109375" style="0" customWidth="1"/>
    <col min="23" max="23" width="9.00390625" style="0" customWidth="1"/>
  </cols>
  <sheetData>
    <row r="1" spans="1:23" ht="52.5" customHeight="1">
      <c r="A1" s="6" t="s">
        <v>1</v>
      </c>
      <c r="B1" s="3"/>
      <c r="D1" s="2"/>
      <c r="G1" s="4" t="s">
        <v>0</v>
      </c>
      <c r="Q1" s="20" t="s">
        <v>6</v>
      </c>
      <c r="R1" s="21" t="s">
        <v>11</v>
      </c>
      <c r="S1" s="20" t="s">
        <v>5</v>
      </c>
      <c r="T1" s="21" t="s">
        <v>12</v>
      </c>
      <c r="U1" s="21" t="s">
        <v>9</v>
      </c>
      <c r="V1" s="21" t="s">
        <v>13</v>
      </c>
      <c r="W1" s="21" t="s">
        <v>10</v>
      </c>
    </row>
    <row r="2" spans="7:24" ht="12.75">
      <c r="G2" s="5">
        <v>0</v>
      </c>
      <c r="H2" s="27">
        <f>IF(ISNA(LOOKUP(9^9,A:A)),"",LOOKUP(9^9,A:A))</f>
      </c>
      <c r="I2" s="27"/>
      <c r="J2" s="27"/>
      <c r="K2" s="27"/>
      <c r="L2" s="27"/>
      <c r="M2" s="27"/>
      <c r="N2" s="27"/>
      <c r="O2" s="27"/>
      <c r="P2" s="27"/>
      <c r="Q2" s="32"/>
      <c r="R2" s="32"/>
      <c r="S2" s="32"/>
      <c r="T2" s="32"/>
      <c r="U2" s="32"/>
      <c r="V2" s="32"/>
      <c r="W2" s="32"/>
      <c r="X2" s="18"/>
    </row>
    <row r="3" spans="2:24" ht="12.75">
      <c r="B3" s="7">
        <f>IF(ISNA(VLOOKUP(1,A2:A91,1,FALSE))=TRUE,"",VLOOKUP(1,A2:A91,1,FALSE))</f>
      </c>
      <c r="C3" s="7">
        <f>IF(ISNA(VLOOKUP(26,A2:A91,1,FALSE))=TRUE,"",VLOOKUP(26,A2:A91,1,FALSE))</f>
      </c>
      <c r="D3" s="7">
        <f>IF(ISNA(VLOOKUP(51,A2:A91,1,FALSE))=TRUE,"",VLOOKUP(51,A2:A91,1,FALSE))</f>
      </c>
      <c r="H3" s="27"/>
      <c r="I3" s="27"/>
      <c r="J3" s="27"/>
      <c r="K3" s="27"/>
      <c r="L3" s="27"/>
      <c r="M3" s="27"/>
      <c r="N3" s="27"/>
      <c r="O3" s="27"/>
      <c r="P3" s="27"/>
      <c r="Q3" s="35"/>
      <c r="R3" s="35"/>
      <c r="S3" s="35"/>
      <c r="T3" s="35"/>
      <c r="U3" s="35"/>
      <c r="V3" s="35"/>
      <c r="W3" s="35"/>
      <c r="X3" s="18"/>
    </row>
    <row r="4" spans="2:24" ht="12.75">
      <c r="B4" s="7">
        <f>IF(ISNA(VLOOKUP(2,A2:A91,1,FALSE))=TRUE,"",VLOOKUP(2,A2:A91,1,FALSE))</f>
      </c>
      <c r="C4" s="8">
        <f>IF(ISNA(VLOOKUP(27,A2:A91,1,FALSE))=TRUE,"",VLOOKUP(27,A2:A91,1,FALSE))</f>
      </c>
      <c r="D4" s="7">
        <f>IF(ISNA(VLOOKUP(52,A2:A91,1,FALSE))=TRUE,"",VLOOKUP(52,A2:A91,1,FALSE))</f>
      </c>
      <c r="H4" s="27"/>
      <c r="I4" s="27"/>
      <c r="J4" s="27"/>
      <c r="K4" s="27"/>
      <c r="L4" s="27"/>
      <c r="M4" s="27"/>
      <c r="N4" s="27"/>
      <c r="O4" s="27"/>
      <c r="P4" s="27"/>
      <c r="Q4" s="34"/>
      <c r="R4" s="34"/>
      <c r="S4" s="34"/>
      <c r="T4" s="34"/>
      <c r="U4" s="34"/>
      <c r="V4" s="34"/>
      <c r="W4" s="34"/>
      <c r="X4" s="18"/>
    </row>
    <row r="5" spans="2:24" ht="12.75">
      <c r="B5" s="7">
        <f>IF(ISNA(VLOOKUP(3,A2:A91,1,FALSE))=TRUE,"",VLOOKUP(3,A2:A91,1,FALSE))</f>
      </c>
      <c r="C5" s="8">
        <f>IF(ISNA(VLOOKUP(28,A2:A91,1,FALSE))=TRUE,"",VLOOKUP(28,A2:A91,1,FALSE))</f>
      </c>
      <c r="D5" s="7">
        <f>IF(ISNA(VLOOKUP(53,A2:A91,1,FALSE))=TRUE,"",VLOOKUP(53,A2:A91,1,FALSE))</f>
      </c>
      <c r="H5" s="27"/>
      <c r="I5" s="27"/>
      <c r="J5" s="27"/>
      <c r="K5" s="27"/>
      <c r="L5" s="27"/>
      <c r="M5" s="27"/>
      <c r="N5" s="27"/>
      <c r="O5" s="27"/>
      <c r="P5" s="27"/>
      <c r="Q5" s="34"/>
      <c r="R5" s="34"/>
      <c r="S5" s="34"/>
      <c r="T5" s="34"/>
      <c r="U5" s="34"/>
      <c r="V5" s="34"/>
      <c r="W5" s="34"/>
      <c r="X5" s="19"/>
    </row>
    <row r="6" spans="2:24" ht="12.75">
      <c r="B6" s="7">
        <f>IF(ISNA(VLOOKUP(4,A2:A91,1,FALSE))=TRUE,"",VLOOKUP(4,A2:A91,1,FALSE))</f>
      </c>
      <c r="C6" s="8">
        <f>IF(ISNA(VLOOKUP(29,A2:A91,1,FALSE))=TRUE,"",VLOOKUP(29,A2:A91,1,FALSE))</f>
      </c>
      <c r="D6" s="7">
        <f>IF(ISNA(VLOOKUP(54,A2:A91,1,FALSE))=TRUE,"",VLOOKUP(54,A2:A91,1,FALSE))</f>
      </c>
      <c r="H6" s="27"/>
      <c r="I6" s="27"/>
      <c r="J6" s="27"/>
      <c r="K6" s="27"/>
      <c r="L6" s="27"/>
      <c r="M6" s="27"/>
      <c r="N6" s="27"/>
      <c r="O6" s="27"/>
      <c r="P6" s="27"/>
      <c r="Q6" s="34"/>
      <c r="R6" s="34"/>
      <c r="S6" s="34"/>
      <c r="T6" s="34"/>
      <c r="U6" s="34"/>
      <c r="V6" s="34"/>
      <c r="W6" s="34"/>
      <c r="X6" s="19"/>
    </row>
    <row r="7" spans="2:23" ht="12.75">
      <c r="B7" s="7">
        <f>IF(ISNA(VLOOKUP(5,A2:A91,1,FALSE))=TRUE,"",VLOOKUP(5,A2:A91,1,FALSE))</f>
      </c>
      <c r="C7" s="8">
        <f>IF(ISNA(VLOOKUP(30,A2:A91,1,FALSE))=TRUE,"",VLOOKUP(30,A2:A91,1,FALSE))</f>
      </c>
      <c r="D7" s="7">
        <f>IF(ISNA(VLOOKUP(55,A2:A91,1,FALSE))=TRUE,"",VLOOKUP(55,A2:A91,1,FALSE))</f>
      </c>
      <c r="H7" s="27"/>
      <c r="I7" s="27"/>
      <c r="J7" s="27"/>
      <c r="K7" s="27"/>
      <c r="L7" s="27"/>
      <c r="M7" s="27"/>
      <c r="N7" s="27"/>
      <c r="O7" s="27"/>
      <c r="P7" s="27"/>
      <c r="Q7" s="33"/>
      <c r="R7" s="33"/>
      <c r="S7" s="33"/>
      <c r="T7" s="33"/>
      <c r="U7" s="33"/>
      <c r="V7" s="33"/>
      <c r="W7" s="33"/>
    </row>
    <row r="8" spans="2:16" ht="12.75">
      <c r="B8" s="7">
        <f>IF(ISNA(VLOOKUP(6,A2:A91,1,FALSE))=TRUE,"",VLOOKUP(6,A2:A91,1,FALSE))</f>
      </c>
      <c r="C8" s="8">
        <f>IF(ISNA(VLOOKUP(31,A2:A91,1,FALSE))=TRUE,"",VLOOKUP(31,A2:A91,1,FALSE))</f>
      </c>
      <c r="D8" s="7">
        <f>IF(ISNA(VLOOKUP(56,A2:A91,1,FALSE))=TRUE,"",VLOOKUP(56,A2:A91,1,FALSE))</f>
      </c>
      <c r="H8" s="27"/>
      <c r="I8" s="27"/>
      <c r="J8" s="27"/>
      <c r="K8" s="27"/>
      <c r="L8" s="27"/>
      <c r="M8" s="27"/>
      <c r="N8" s="27"/>
      <c r="O8" s="27"/>
      <c r="P8" s="27"/>
    </row>
    <row r="9" spans="2:16" ht="12.75">
      <c r="B9" s="7">
        <f>IF(ISNA(VLOOKUP(7,A2:A91,1,FALSE))=TRUE,"",VLOOKUP(7,A2:A91,1,FALSE))</f>
      </c>
      <c r="C9" s="8">
        <f>IF(ISNA(VLOOKUP(32,A2:A91,1,FALSE))=TRUE,"",VLOOKUP(32,A2:A91,1,FALSE))</f>
      </c>
      <c r="D9" s="7">
        <f>IF(ISNA(VLOOKUP(57,A2:A91,1,FALSE))=TRUE,"",VLOOKUP(57,A2:A91,1,FALSE))</f>
      </c>
      <c r="H9" s="27"/>
      <c r="I9" s="27"/>
      <c r="J9" s="27"/>
      <c r="K9" s="27"/>
      <c r="L9" s="27"/>
      <c r="M9" s="27"/>
      <c r="N9" s="27"/>
      <c r="O9" s="27"/>
      <c r="P9" s="27"/>
    </row>
    <row r="10" spans="2:16" ht="12.75">
      <c r="B10" s="7">
        <f>IF(ISNA(VLOOKUP(8,A2:A91,1,FALSE))=TRUE,"",VLOOKUP(8,A2:A91,1,FALSE))</f>
      </c>
      <c r="C10" s="8">
        <f>IF(ISNA(VLOOKUP(33,A2:A91,1,FALSE))=TRUE,"",VLOOKUP(33,A2:A91,1,FALSE))</f>
      </c>
      <c r="D10" s="7">
        <f>IF(ISNA(VLOOKUP(58,A2:A91,1,FALSE))=TRUE,"",VLOOKUP(58,A2:A91,1,FALSE))</f>
      </c>
      <c r="H10" s="27"/>
      <c r="I10" s="27"/>
      <c r="J10" s="27"/>
      <c r="K10" s="27"/>
      <c r="L10" s="27"/>
      <c r="M10" s="27"/>
      <c r="N10" s="27"/>
      <c r="O10" s="27"/>
      <c r="P10" s="27"/>
    </row>
    <row r="11" spans="2:16" ht="12.75">
      <c r="B11" s="7">
        <f>IF(ISNA(VLOOKUP(9,A2:A91,1,FALSE))=TRUE,"",VLOOKUP(9,A2:A91,1,FALSE))</f>
      </c>
      <c r="C11" s="8">
        <f>IF(ISNA(VLOOKUP(34,A2:A91,1,FALSE))=TRUE,"",VLOOKUP(34,A2:A91,1,FALSE))</f>
      </c>
      <c r="D11" s="7">
        <f>IF(ISNA(VLOOKUP(59,A2:A91,1,FALSE))=TRUE,"",VLOOKUP(59,A2:A91,1,FALSE))</f>
      </c>
      <c r="H11" s="27"/>
      <c r="I11" s="27"/>
      <c r="J11" s="27"/>
      <c r="K11" s="27"/>
      <c r="L11" s="27"/>
      <c r="M11" s="27"/>
      <c r="N11" s="27"/>
      <c r="O11" s="27"/>
      <c r="P11" s="27"/>
    </row>
    <row r="12" spans="2:16" ht="12.75">
      <c r="B12" s="7">
        <f>IF(ISNA(VLOOKUP(10,A2:A91,1,FALSE))=TRUE,"",VLOOKUP(10,A2:A91,1,FALSE))</f>
      </c>
      <c r="C12" s="8">
        <f>IF(ISNA(VLOOKUP(35,A2:A91,1,FALSE))=TRUE,"",VLOOKUP(35,A2:A91,1,FALSE))</f>
      </c>
      <c r="D12" s="7">
        <f>IF(ISNA(VLOOKUP(60,A2:A91,1,FALSE))=TRUE,"",VLOOKUP(60,A2:A91,1,FALSE))</f>
      </c>
      <c r="H12" s="27"/>
      <c r="I12" s="27"/>
      <c r="J12" s="27"/>
      <c r="K12" s="27"/>
      <c r="L12" s="27"/>
      <c r="M12" s="27"/>
      <c r="N12" s="27"/>
      <c r="O12" s="27"/>
      <c r="P12" s="27"/>
    </row>
    <row r="13" spans="2:16" ht="12.75">
      <c r="B13" s="7">
        <f>IF(ISNA(VLOOKUP(11,A2:A91,1,FALSE))=TRUE,"",VLOOKUP(11,A2:A91,1,FALSE))</f>
      </c>
      <c r="C13" s="8">
        <f>IF(ISNA(VLOOKUP(36,A2:A91,1,FALSE))=TRUE,"",VLOOKUP(36,A2:A91,1,FALSE))</f>
      </c>
      <c r="D13" s="7">
        <f>IF(ISNA(VLOOKUP(61,A2:A91,1,FALSE))=TRUE,"",VLOOKUP(61,A2:A91,1,FALSE))</f>
      </c>
      <c r="H13" s="27"/>
      <c r="I13" s="27"/>
      <c r="J13" s="27"/>
      <c r="K13" s="27"/>
      <c r="L13" s="27"/>
      <c r="M13" s="27"/>
      <c r="N13" s="27"/>
      <c r="O13" s="27"/>
      <c r="P13" s="27"/>
    </row>
    <row r="14" spans="2:16" ht="12.75">
      <c r="B14" s="7">
        <f>IF(ISNA(VLOOKUP(12,A2:A91,1,FALSE))=TRUE,"",VLOOKUP(12,A2:A91,1,FALSE))</f>
      </c>
      <c r="C14" s="8">
        <f>IF(ISNA(VLOOKUP(37,A2:A91,1,FALSE))=TRUE,"",VLOOKUP(37,A2:A91,1,FALSE))</f>
      </c>
      <c r="D14" s="7">
        <f>IF(ISNA(VLOOKUP(62,A2:A91,1,FALSE))=TRUE,"",VLOOKUP(62,A2:A91,1,FALSE))</f>
      </c>
      <c r="H14" s="27"/>
      <c r="I14" s="27"/>
      <c r="J14" s="27"/>
      <c r="K14" s="27"/>
      <c r="L14" s="27"/>
      <c r="M14" s="27"/>
      <c r="N14" s="27"/>
      <c r="O14" s="27"/>
      <c r="P14" s="27"/>
    </row>
    <row r="15" spans="2:16" ht="12.75">
      <c r="B15" s="7">
        <f>IF(ISNA(VLOOKUP(13,A2:A91,1,FALSE))=TRUE,"",VLOOKUP(13,A2:A91,1,FALSE))</f>
      </c>
      <c r="C15" s="8">
        <f>IF(ISNA(VLOOKUP(38,A2:A91,1,FALSE))=TRUE,"",VLOOKUP(38,A2:A91,1,FALSE))</f>
      </c>
      <c r="D15" s="7">
        <f>IF(ISNA(VLOOKUP(63,A2:A91,1,FALSE))=TRUE,"",VLOOKUP(63,A2:A91,1,FALSE))</f>
      </c>
      <c r="H15" s="27"/>
      <c r="I15" s="27"/>
      <c r="J15" s="27"/>
      <c r="K15" s="27"/>
      <c r="L15" s="27"/>
      <c r="M15" s="27"/>
      <c r="N15" s="27"/>
      <c r="O15" s="27"/>
      <c r="P15" s="27"/>
    </row>
    <row r="16" spans="2:16" ht="12.75">
      <c r="B16" s="7">
        <f>IF(ISNA(VLOOKUP(14,A2:A91,1,FALSE))=TRUE,"",VLOOKUP(14,A2:A91,1,FALSE))</f>
      </c>
      <c r="C16" s="8">
        <f>IF(ISNA(VLOOKUP(39,A2:A91,1,FALSE))=TRUE,"",VLOOKUP(39,A2:A91,1,FALSE))</f>
      </c>
      <c r="D16" s="7">
        <f>IF(ISNA(VLOOKUP(64,A2:A91,1,FALSE))=TRUE,"",VLOOKUP(64,A2:A91,1,FALSE))</f>
      </c>
      <c r="H16" s="27"/>
      <c r="I16" s="27"/>
      <c r="J16" s="27"/>
      <c r="K16" s="27"/>
      <c r="L16" s="27"/>
      <c r="M16" s="27"/>
      <c r="N16" s="27"/>
      <c r="O16" s="27"/>
      <c r="P16" s="27"/>
    </row>
    <row r="17" spans="2:16" ht="12.75">
      <c r="B17" s="7">
        <f>IF(ISNA(VLOOKUP(15,A2:A91,1,FALSE))=TRUE,"",VLOOKUP(15,A2:A91,1,FALSE))</f>
      </c>
      <c r="C17" s="8">
        <f>IF(ISNA(VLOOKUP(40,A2:A91,1,FALSE))=TRUE,"",VLOOKUP(40,A2:A91,1,FALSE))</f>
      </c>
      <c r="D17" s="7">
        <f>IF(ISNA(VLOOKUP(65,A2:A91,1,FALSE))=TRUE,"",VLOOKUP(65,A2:A91,1,FALSE))</f>
      </c>
      <c r="H17" s="27"/>
      <c r="I17" s="27"/>
      <c r="J17" s="27"/>
      <c r="K17" s="27"/>
      <c r="L17" s="27"/>
      <c r="M17" s="27"/>
      <c r="N17" s="27"/>
      <c r="O17" s="27"/>
      <c r="P17" s="27"/>
    </row>
    <row r="18" spans="2:16" ht="12.75">
      <c r="B18" s="7">
        <f>IF(ISNA(VLOOKUP(16,A2:A91,1,FALSE))=TRUE,"",VLOOKUP(16,A2:A91,1,FALSE))</f>
      </c>
      <c r="C18" s="8">
        <f>IF(ISNA(VLOOKUP(41,A2:A91,1,FALSE))=TRUE,"",VLOOKUP(41,A2:A91,1,FALSE))</f>
      </c>
      <c r="D18" s="7">
        <f>IF(ISNA(VLOOKUP(66,A2:A91,1,FALSE))=TRUE,"",VLOOKUP(66,A2:A91,1,FALSE))</f>
      </c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12.75">
      <c r="B19" s="7">
        <f>IF(ISNA(VLOOKUP(17,A2:A91,1,FALSE))=TRUE,"",VLOOKUP(17,A2:A91,1,FALSE))</f>
      </c>
      <c r="C19" s="8">
        <f>IF(ISNA(VLOOKUP(42,A2:A91,1,FALSE))=TRUE,"",VLOOKUP(42,A2:A91,1,FALSE))</f>
      </c>
      <c r="D19" s="7">
        <f>IF(ISNA(VLOOKUP(67,A2:A91,1,FALSE))=TRUE,"",VLOOKUP(67,A2:A91,1,FALSE))</f>
      </c>
      <c r="H19" s="27"/>
      <c r="I19" s="27"/>
      <c r="J19" s="27"/>
      <c r="K19" s="27"/>
      <c r="L19" s="27"/>
      <c r="M19" s="27"/>
      <c r="N19" s="27"/>
      <c r="O19" s="27"/>
      <c r="P19" s="27"/>
    </row>
    <row r="20" spans="2:16" ht="12.75">
      <c r="B20" s="7">
        <f>IF(ISNA(VLOOKUP(18,A2:A91,1,FALSE))=TRUE,"",VLOOKUP(18,A2:A91,1,FALSE))</f>
      </c>
      <c r="C20" s="8">
        <f>IF(ISNA(VLOOKUP(43,A2:A91,1,FALSE))=TRUE,"",VLOOKUP(43,A2:A91,1,FALSE))</f>
      </c>
      <c r="D20" s="7">
        <f>IF(ISNA(VLOOKUP(68,A2:A91,1,FALSE))=TRUE,"",VLOOKUP(68,A2:A91,1,FALSE))</f>
      </c>
      <c r="H20" s="27"/>
      <c r="I20" s="27"/>
      <c r="J20" s="27"/>
      <c r="K20" s="27"/>
      <c r="L20" s="27"/>
      <c r="M20" s="27"/>
      <c r="N20" s="27"/>
      <c r="O20" s="27"/>
      <c r="P20" s="27"/>
    </row>
    <row r="21" spans="2:16" ht="12.75">
      <c r="B21" s="7">
        <f>IF(ISNA(VLOOKUP(19,A2:A91,1,FALSE))=TRUE,"",VLOOKUP(19,A2:A91,1,FALSE))</f>
      </c>
      <c r="C21" s="8">
        <f>IF(ISNA(VLOOKUP(44,A2:A91,1,FALSE))=TRUE,"",VLOOKUP(44,A2:A91,1,FALSE))</f>
      </c>
      <c r="D21" s="7">
        <f>IF(ISNA(VLOOKUP(69,A2:A91,1,FALSE))=TRUE,"",VLOOKUP(69,A2:A91,1,FALSE))</f>
      </c>
      <c r="H21" s="27"/>
      <c r="I21" s="27"/>
      <c r="J21" s="27"/>
      <c r="K21" s="27"/>
      <c r="L21" s="27"/>
      <c r="M21" s="27"/>
      <c r="N21" s="27"/>
      <c r="O21" s="27"/>
      <c r="P21" s="27"/>
    </row>
    <row r="22" spans="2:16" ht="12.75">
      <c r="B22" s="9">
        <f>IF(ISNA(VLOOKUP(20,A2:A91,1,FALSE))=TRUE,"",VLOOKUP(20,A2:A91,1,FALSE))</f>
      </c>
      <c r="C22" s="8">
        <f>IF(ISNA(VLOOKUP(45,A2:A91,1,FALSE))=TRUE,"",VLOOKUP(45,A2:A91,1,FALSE))</f>
      </c>
      <c r="D22" s="7">
        <f>IF(ISNA(VLOOKUP(70,A2:A91,1,FALSE))=TRUE,"",VLOOKUP(70,A2:A91,1,FALSE))</f>
      </c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2.75">
      <c r="B23" s="9">
        <f>IF(ISNA(VLOOKUP(21,A2:A91,1,FALSE))=TRUE,"",VLOOKUP(21,A2:A91,1,FALSE))</f>
      </c>
      <c r="C23" s="8">
        <f>IF(ISNA(VLOOKUP(46,A2:A91,1,FALSE))=TRUE,"",VLOOKUP(46,A2:A91,1,FALSE))</f>
      </c>
      <c r="D23" s="7">
        <f>IF(ISNA(VLOOKUP(71,A2:A91,1,FALSE))=TRUE,"",VLOOKUP(71,A2:A91,1,FALSE))</f>
      </c>
      <c r="H23" s="27"/>
      <c r="I23" s="27"/>
      <c r="J23" s="27"/>
      <c r="K23" s="27"/>
      <c r="L23" s="27"/>
      <c r="M23" s="27"/>
      <c r="N23" s="27"/>
      <c r="O23" s="27"/>
      <c r="P23" s="27"/>
    </row>
    <row r="24" spans="2:16" ht="12.75">
      <c r="B24" s="9">
        <f>IF(ISNA(VLOOKUP(22,A2:A91,1,FALSE))=TRUE,"",VLOOKUP(22,A2:A91,1,FALSE))</f>
      </c>
      <c r="C24" s="8">
        <f>IF(ISNA(VLOOKUP(47,A2:A91,1,FALSE))=TRUE,"",VLOOKUP(47,A2:A91,1,FALSE))</f>
      </c>
      <c r="D24" s="7">
        <f>IF(ISNA(VLOOKUP(72,A2:A91,1,FALSE))=TRUE,"",VLOOKUP(72,A2:A91,1,FALSE))</f>
      </c>
      <c r="H24" s="27"/>
      <c r="I24" s="27"/>
      <c r="J24" s="27"/>
      <c r="K24" s="27"/>
      <c r="L24" s="27"/>
      <c r="M24" s="27"/>
      <c r="N24" s="27"/>
      <c r="O24" s="27"/>
      <c r="P24" s="27"/>
    </row>
    <row r="25" spans="2:16" ht="12.75">
      <c r="B25" s="9">
        <f>IF(ISNA(VLOOKUP(23,A2:A91,1,FALSE))=TRUE,"",VLOOKUP(23,A2:A91,1,FALSE))</f>
      </c>
      <c r="C25" s="8">
        <f>IF(ISNA(VLOOKUP(48,A2:A91,1,FALSE))=TRUE,"",VLOOKUP(48,A2:A91,1,FALSE))</f>
      </c>
      <c r="D25" s="7">
        <f>IF(ISNA(VLOOKUP(73,A2:A91,1,FALSE))=TRUE,"",VLOOKUP(73,A2:A91,1,FALSE))</f>
      </c>
      <c r="H25" s="27"/>
      <c r="I25" s="27"/>
      <c r="J25" s="27"/>
      <c r="K25" s="27"/>
      <c r="L25" s="27"/>
      <c r="M25" s="27"/>
      <c r="N25" s="27"/>
      <c r="O25" s="27"/>
      <c r="P25" s="27"/>
    </row>
    <row r="26" spans="2:16" ht="12.75">
      <c r="B26" s="9">
        <f>IF(ISNA(VLOOKUP(24,A2:A91,1,FALSE))=TRUE,"",VLOOKUP(24,A2:A91,1,FALSE))</f>
      </c>
      <c r="C26" s="8">
        <f>IF(ISNA(VLOOKUP(49,A2:A91,1,FALSE))=TRUE,"",VLOOKUP(49,A2:A91,1,FALSE))</f>
      </c>
      <c r="D26" s="7">
        <f>IF(ISNA(VLOOKUP(74,A2:A91,1,FALSE))=TRUE,"",VLOOKUP(74,A2:A91,1,FALSE))</f>
      </c>
      <c r="H26" s="27"/>
      <c r="I26" s="27"/>
      <c r="J26" s="27"/>
      <c r="K26" s="27"/>
      <c r="L26" s="27"/>
      <c r="M26" s="27"/>
      <c r="N26" s="27"/>
      <c r="O26" s="27"/>
      <c r="P26" s="27"/>
    </row>
    <row r="27" spans="2:16" ht="12.75">
      <c r="B27" s="7">
        <f>IF(ISNA(VLOOKUP(25,A2:A91,1,FALSE))=TRUE,"",VLOOKUP(25,A2:A91,1,FALSE))</f>
      </c>
      <c r="C27" s="8">
        <f>IF(ISNA(VLOOKUP(50,A2:A91,1,FALSE))=TRUE,"",VLOOKUP(50,A2:A91,1,FALSE))</f>
      </c>
      <c r="D27" s="7">
        <f>IF(ISNA(VLOOKUP(75,A2:A91,1,FALSE))=TRUE,"",VLOOKUP(75,A2:A91,1,FALSE))</f>
      </c>
      <c r="H27" s="27"/>
      <c r="I27" s="27"/>
      <c r="J27" s="27"/>
      <c r="K27" s="27"/>
      <c r="L27" s="27"/>
      <c r="M27" s="27"/>
      <c r="N27" s="27"/>
      <c r="O27" s="27"/>
      <c r="P27" s="27"/>
    </row>
    <row r="28" spans="8:16" ht="12.75">
      <c r="H28" s="27"/>
      <c r="I28" s="27"/>
      <c r="J28" s="27"/>
      <c r="K28" s="27"/>
      <c r="L28" s="27"/>
      <c r="M28" s="27"/>
      <c r="N28" s="27"/>
      <c r="O28" s="27"/>
      <c r="P28" s="27"/>
    </row>
    <row r="29" spans="8:16" ht="12.75">
      <c r="H29" s="27"/>
      <c r="I29" s="27"/>
      <c r="J29" s="27"/>
      <c r="K29" s="27"/>
      <c r="L29" s="27"/>
      <c r="M29" s="27"/>
      <c r="N29" s="27"/>
      <c r="O29" s="27"/>
      <c r="P29" s="27"/>
    </row>
    <row r="30" spans="8:16" ht="12.75">
      <c r="H30" s="27"/>
      <c r="I30" s="27"/>
      <c r="J30" s="27"/>
      <c r="K30" s="27"/>
      <c r="L30" s="27"/>
      <c r="M30" s="27"/>
      <c r="N30" s="27"/>
      <c r="O30" s="27"/>
      <c r="P30" s="27"/>
    </row>
    <row r="31" spans="8:16" ht="12.75">
      <c r="H31" s="27"/>
      <c r="I31" s="27"/>
      <c r="J31" s="27"/>
      <c r="K31" s="27"/>
      <c r="L31" s="27"/>
      <c r="M31" s="27"/>
      <c r="N31" s="27"/>
      <c r="O31" s="27"/>
      <c r="P31" s="27"/>
    </row>
    <row r="32" spans="8:16" ht="12.75">
      <c r="H32" s="27"/>
      <c r="I32" s="27"/>
      <c r="J32" s="27"/>
      <c r="K32" s="27"/>
      <c r="L32" s="27"/>
      <c r="M32" s="27"/>
      <c r="N32" s="27"/>
      <c r="O32" s="27"/>
      <c r="P32" s="27"/>
    </row>
    <row r="33" spans="8:16" ht="12.75">
      <c r="H33" s="27"/>
      <c r="I33" s="27"/>
      <c r="J33" s="27"/>
      <c r="K33" s="27"/>
      <c r="L33" s="27"/>
      <c r="M33" s="27"/>
      <c r="N33" s="27"/>
      <c r="O33" s="27"/>
      <c r="P33" s="27"/>
    </row>
    <row r="34" spans="8:16" ht="12.75">
      <c r="H34" s="27"/>
      <c r="I34" s="27"/>
      <c r="J34" s="27"/>
      <c r="K34" s="27"/>
      <c r="L34" s="27"/>
      <c r="M34" s="27"/>
      <c r="N34" s="27"/>
      <c r="O34" s="27"/>
      <c r="P34" s="27"/>
    </row>
  </sheetData>
  <sheetProtection/>
  <mergeCells count="1">
    <mergeCell ref="H2:P3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W720"/>
  <sheetViews>
    <sheetView zoomScale="80" zoomScaleNormal="80" zoomScalePageLayoutView="0" workbookViewId="0" topLeftCell="A1">
      <selection activeCell="Z23" sqref="Z23"/>
    </sheetView>
  </sheetViews>
  <sheetFormatPr defaultColWidth="11.421875" defaultRowHeight="12.75"/>
  <cols>
    <col min="1" max="1" width="3.7109375" style="13" customWidth="1"/>
    <col min="2" max="6" width="4.57421875" style="11" customWidth="1"/>
    <col min="7" max="10" width="2.7109375" style="25" customWidth="1"/>
    <col min="11" max="11" width="2.7109375" style="24" customWidth="1"/>
    <col min="12" max="12" width="3.7109375" style="16" customWidth="1"/>
    <col min="13" max="17" width="4.57421875" style="26" customWidth="1"/>
    <col min="18" max="22" width="2.7109375" style="25" customWidth="1"/>
  </cols>
  <sheetData>
    <row r="1" spans="7:22" ht="18">
      <c r="G1" s="23" t="s">
        <v>3</v>
      </c>
      <c r="H1" s="23" t="s">
        <v>2</v>
      </c>
      <c r="I1" s="23" t="s">
        <v>7</v>
      </c>
      <c r="J1" s="23" t="s">
        <v>4</v>
      </c>
      <c r="K1" s="23" t="s">
        <v>8</v>
      </c>
      <c r="L1"/>
      <c r="M1"/>
      <c r="N1"/>
      <c r="O1"/>
      <c r="P1"/>
      <c r="Q1"/>
      <c r="R1"/>
      <c r="S1"/>
      <c r="T1"/>
      <c r="U1"/>
      <c r="V1"/>
    </row>
    <row r="2" spans="1:22" ht="18" customHeight="1">
      <c r="A2" s="28">
        <v>1</v>
      </c>
      <c r="B2" s="10">
        <f>Jeu!B9</f>
      </c>
      <c r="C2" s="10">
        <f>Jeu!B25</f>
      </c>
      <c r="D2" s="10">
        <f>Jeu!C9</f>
      </c>
      <c r="E2" s="10">
        <f>Jeu!C26</f>
      </c>
      <c r="F2" s="10">
        <f>Jeu!D27</f>
      </c>
      <c r="G2" s="22">
        <f>IF(COUNT(B2:F2)=5,1,0)+IF(COUNT(B3:F3)=5,1,0)+IF(COUNT(B4:F4)=4,1,0)+IF(COUNT(B5:F5)=5,1,0)+IF(COUNT(B6:F6)=5,1,0)</f>
        <v>0</v>
      </c>
      <c r="H2" s="22">
        <f>IF(COUNT(B2:B6)=5,1,0)+IF(COUNT(C2:C6)=5,1,0)+IF(COUNT(D2:D6)=4,1,0)+IF(COUNT(E2:E6)=5,1,0)+IF(COUNT(F2:F6)=5,1,0)</f>
        <v>0</v>
      </c>
      <c r="I2" s="22">
        <f>IF(COUNT(B2)=1,1,0)+IF(COUNT(C3)=1,1,0)+IF(COUNT(D4)=1,1,0)+IF(COUNT(E5)=1,1,0)+IF(COUNT(F6)=1,1,0)</f>
        <v>0</v>
      </c>
      <c r="J2" s="22">
        <f>IF(COUNT(B6)=1,1,0)+IF(COUNT(C5)=1,1,0)+IF(COUNT(D4)=1,1,0)+IF(COUNT(E3)=1,1,0)+IF(COUNT(F2)=1,1,0)+IF(COUNT(B2)=1,1,0)+IF(COUNT(C3)=1,1,0)+IF(COUNT(D4)=1,1,0)+IF(COUNT(E5)=1,1,0)+IF(COUNT(F6)=1,1,0)</f>
        <v>0</v>
      </c>
      <c r="K2" s="22">
        <f>IF(COUNT(B6)=1,1,0)+IF(COUNT(C5)=1,1,0)+IF(COUNT(D4)=1,1,0)+IF(COUNT(E3)=1,1,0)+IF(COUNT(F2)=1,1,0)</f>
        <v>0</v>
      </c>
      <c r="L2"/>
      <c r="M2"/>
      <c r="N2"/>
      <c r="O2"/>
      <c r="P2"/>
      <c r="Q2" s="12"/>
      <c r="R2"/>
      <c r="S2" s="12"/>
      <c r="T2"/>
      <c r="U2"/>
      <c r="V2"/>
    </row>
    <row r="3" spans="1:22" ht="18">
      <c r="A3" s="28"/>
      <c r="B3" s="10">
        <f>Jeu!B15</f>
      </c>
      <c r="C3" s="10">
        <f>Jeu!B26</f>
      </c>
      <c r="D3" s="10">
        <f>Jeu!C20</f>
      </c>
      <c r="E3" s="10">
        <f>Jeu!D5</f>
      </c>
      <c r="F3" s="10">
        <f>Jeu!D22</f>
      </c>
      <c r="G3" s="22"/>
      <c r="H3" s="22"/>
      <c r="I3" s="22"/>
      <c r="J3" s="22"/>
      <c r="K3" s="22"/>
      <c r="L3"/>
      <c r="M3"/>
      <c r="N3"/>
      <c r="O3"/>
      <c r="P3"/>
      <c r="Q3" s="12"/>
      <c r="R3"/>
      <c r="S3" s="12"/>
      <c r="T3"/>
      <c r="U3"/>
      <c r="V3"/>
    </row>
    <row r="4" spans="1:22" ht="18">
      <c r="A4" s="28"/>
      <c r="B4" s="10">
        <f>Jeu!B16</f>
      </c>
      <c r="C4" s="10">
        <f>Jeu!B22</f>
      </c>
      <c r="D4" s="10"/>
      <c r="E4" s="10">
        <f>Jeu!C23</f>
      </c>
      <c r="F4" s="10">
        <f>Jeu!D19</f>
      </c>
      <c r="G4" s="22"/>
      <c r="H4" s="22"/>
      <c r="I4" s="22"/>
      <c r="J4" s="22"/>
      <c r="K4" s="22"/>
      <c r="L4"/>
      <c r="M4"/>
      <c r="N4"/>
      <c r="O4"/>
      <c r="P4"/>
      <c r="Q4" s="12"/>
      <c r="R4"/>
      <c r="S4" s="12"/>
      <c r="T4"/>
      <c r="U4"/>
      <c r="V4"/>
    </row>
    <row r="5" spans="1:22" ht="18">
      <c r="A5" s="28"/>
      <c r="B5" s="10">
        <f>Jeu!B3</f>
      </c>
      <c r="C5" s="10">
        <f>Jeu!C7</f>
      </c>
      <c r="D5" s="10">
        <f>Jeu!C14</f>
      </c>
      <c r="E5" s="10">
        <f>Jeu!D12</f>
      </c>
      <c r="F5" s="10">
        <f>Jeu!D18</f>
      </c>
      <c r="G5" s="22"/>
      <c r="H5" s="22"/>
      <c r="I5" s="22"/>
      <c r="J5" s="22"/>
      <c r="K5" s="22"/>
      <c r="L5"/>
      <c r="M5"/>
      <c r="N5"/>
      <c r="O5"/>
      <c r="P5"/>
      <c r="Q5" s="12"/>
      <c r="R5"/>
      <c r="S5" s="12"/>
      <c r="T5"/>
      <c r="U5"/>
      <c r="V5"/>
    </row>
    <row r="6" spans="1:22" ht="18">
      <c r="A6" s="29"/>
      <c r="B6" s="10">
        <f>Jeu!B11</f>
      </c>
      <c r="C6" s="10">
        <f>Jeu!C6</f>
      </c>
      <c r="D6" s="10">
        <f>Jeu!C11</f>
      </c>
      <c r="E6" s="10">
        <f>Jeu!D4</f>
      </c>
      <c r="F6" s="10">
        <f>Jeu!D23</f>
      </c>
      <c r="G6" s="22"/>
      <c r="H6" s="22"/>
      <c r="I6" s="22"/>
      <c r="J6" s="22"/>
      <c r="K6" s="22"/>
      <c r="L6"/>
      <c r="M6"/>
      <c r="N6"/>
      <c r="O6"/>
      <c r="P6"/>
      <c r="Q6" s="12"/>
      <c r="R6"/>
      <c r="S6" s="12"/>
      <c r="T6"/>
      <c r="U6"/>
      <c r="V6"/>
    </row>
    <row r="7" spans="1:22" ht="3" customHeight="1">
      <c r="A7" s="15"/>
      <c r="B7" s="30"/>
      <c r="C7" s="30"/>
      <c r="D7" s="30"/>
      <c r="E7" s="30"/>
      <c r="F7" s="30"/>
      <c r="K7" s="22"/>
      <c r="L7"/>
      <c r="M7"/>
      <c r="N7"/>
      <c r="O7"/>
      <c r="P7"/>
      <c r="Q7" s="12"/>
      <c r="R7"/>
      <c r="S7" s="12"/>
      <c r="T7"/>
      <c r="U7"/>
      <c r="V7"/>
    </row>
    <row r="8" spans="1:22" ht="15" customHeight="1">
      <c r="A8" s="31">
        <v>2</v>
      </c>
      <c r="B8" s="10">
        <f>Jeu!B12</f>
      </c>
      <c r="C8" s="10">
        <f>Jeu!C4</f>
      </c>
      <c r="D8" s="10">
        <f>Jeu!C16</f>
      </c>
      <c r="E8" s="10">
        <f>Jeu!D10</f>
      </c>
      <c r="F8" s="10">
        <f>Jeu!D13</f>
      </c>
      <c r="G8" s="22">
        <f>IF(COUNT(B8:F8)=5,1,0)+IF(COUNT(B9:F9)=5,1,0)+IF(COUNT(B10:F10)=4,1,0)+IF(COUNT(B11:F11)=5,1,0)+IF(COUNT(B12:F12)=5,1,0)</f>
        <v>0</v>
      </c>
      <c r="H8" s="22">
        <f>IF(COUNT(B8:B12)=5,1,0)+IF(COUNT(C8:C12)=5,1,0)+IF(COUNT(D8:D12)=4,1,0)+IF(COUNT(E8:E12)=5,1,0)+IF(COUNT(F8:F12)=5,1,0)</f>
        <v>0</v>
      </c>
      <c r="I8" s="22">
        <f>IF(COUNT(B8)=1,1,0)+IF(COUNT(C9)=1,1,0)+IF(COUNT(D10)=1,1,0)+IF(COUNT(E11)=1,1,0)+IF(COUNT(F12)=1,1,0)</f>
        <v>0</v>
      </c>
      <c r="J8" s="22">
        <f>IF(COUNT(B12)=1,1,0)+IF(COUNT(C11)=1,1,0)+IF(COUNT(D10)=1,1,0)+IF(COUNT(E9)=1,1,0)+IF(COUNT(F8)=1,1,0)+IF(COUNT(B8)=1,1,0)+IF(COUNT(C9)=1,1,0)+IF(COUNT(D10)=1,1,0)+IF(COUNT(E11)=1,1,0)+IF(COUNT(F12)=1,1,0)</f>
        <v>0</v>
      </c>
      <c r="K8" s="22">
        <f>IF(COUNT(B12)=1,1,0)+IF(COUNT(C11)=1,1,0)+IF(COUNT(D10)=1,1,0)+IF(COUNT(E9)=1,1,0)+IF(COUNT(F8)=1,1,0)</f>
        <v>0</v>
      </c>
      <c r="L8"/>
      <c r="M8"/>
      <c r="N8"/>
      <c r="O8"/>
      <c r="P8"/>
      <c r="Q8" s="12"/>
      <c r="R8"/>
      <c r="S8" s="12"/>
      <c r="T8"/>
      <c r="U8"/>
      <c r="V8"/>
    </row>
    <row r="9" spans="1:22" ht="18">
      <c r="A9" s="28"/>
      <c r="B9" s="10">
        <f>Jeu!B4</f>
      </c>
      <c r="C9" s="10">
        <f>Jeu!C3</f>
      </c>
      <c r="D9" s="10">
        <f>Jeu!C21</f>
      </c>
      <c r="E9" s="10">
        <f>Jeu!D7</f>
      </c>
      <c r="F9" s="10">
        <f>Jeu!D17</f>
      </c>
      <c r="G9" s="22"/>
      <c r="H9" s="22"/>
      <c r="I9" s="22"/>
      <c r="J9" s="22"/>
      <c r="K9" s="22"/>
      <c r="L9"/>
      <c r="M9"/>
      <c r="N9"/>
      <c r="O9"/>
      <c r="P9"/>
      <c r="Q9" s="12"/>
      <c r="R9"/>
      <c r="S9" s="12"/>
      <c r="T9"/>
      <c r="U9"/>
      <c r="V9"/>
    </row>
    <row r="10" spans="1:22" ht="18">
      <c r="A10" s="28"/>
      <c r="B10" s="10">
        <f>Jeu!B7</f>
      </c>
      <c r="C10" s="10">
        <f>Jeu!C5</f>
      </c>
      <c r="D10" s="10"/>
      <c r="E10" s="10">
        <f>Jeu!C24</f>
      </c>
      <c r="F10" s="10">
        <f>Jeu!D24</f>
      </c>
      <c r="G10" s="22"/>
      <c r="H10" s="22"/>
      <c r="I10" s="22"/>
      <c r="J10" s="22"/>
      <c r="K10" s="22"/>
      <c r="L10"/>
      <c r="M10"/>
      <c r="N10"/>
      <c r="O10"/>
      <c r="P10"/>
      <c r="Q10" s="12"/>
      <c r="R10"/>
      <c r="S10" s="12"/>
      <c r="T10"/>
      <c r="U10"/>
      <c r="V10"/>
    </row>
    <row r="11" spans="1:22" ht="18">
      <c r="A11" s="28"/>
      <c r="B11" s="10">
        <f>Jeu!B14</f>
      </c>
      <c r="C11" s="10">
        <f>Jeu!B20</f>
      </c>
      <c r="D11" s="10">
        <f>Jeu!C17</f>
      </c>
      <c r="E11" s="10">
        <f>Jeu!D8</f>
      </c>
      <c r="F11" s="10">
        <f>Jeu!D14</f>
      </c>
      <c r="G11" s="22"/>
      <c r="H11" s="22"/>
      <c r="I11" s="22"/>
      <c r="J11" s="22"/>
      <c r="K11" s="22"/>
      <c r="L11"/>
      <c r="M11"/>
      <c r="N11"/>
      <c r="O11"/>
      <c r="P11"/>
      <c r="Q11" s="12"/>
      <c r="R11"/>
      <c r="S11" s="12"/>
      <c r="T11"/>
      <c r="U11"/>
      <c r="V11"/>
    </row>
    <row r="12" spans="1:22" ht="18">
      <c r="A12" s="28"/>
      <c r="B12" s="10">
        <f>Jeu!B13</f>
      </c>
      <c r="C12" s="10">
        <f>Jeu!B21</f>
      </c>
      <c r="D12" s="10">
        <f>Jeu!C12</f>
      </c>
      <c r="E12" s="10">
        <f>Jeu!D11</f>
      </c>
      <c r="F12" s="10">
        <f>Jeu!D21</f>
      </c>
      <c r="G12" s="22"/>
      <c r="H12" s="22"/>
      <c r="I12" s="22"/>
      <c r="J12" s="22"/>
      <c r="K12" s="22"/>
      <c r="L12"/>
      <c r="M12"/>
      <c r="N12"/>
      <c r="O12"/>
      <c r="P12"/>
      <c r="Q12" s="12"/>
      <c r="R12"/>
      <c r="S12" s="12"/>
      <c r="T12"/>
      <c r="U12"/>
      <c r="V12"/>
    </row>
    <row r="13" spans="11:22" ht="3" customHeight="1">
      <c r="K13" s="22"/>
      <c r="L13"/>
      <c r="M13"/>
      <c r="N13"/>
      <c r="O13"/>
      <c r="P13"/>
      <c r="Q13" s="12"/>
      <c r="R13"/>
      <c r="S13" s="12"/>
      <c r="T13"/>
      <c r="U13"/>
      <c r="V13"/>
    </row>
    <row r="14" spans="1:22" ht="18" customHeight="1">
      <c r="A14" s="28">
        <v>3</v>
      </c>
      <c r="B14" s="10">
        <f>Jeu!B6</f>
      </c>
      <c r="C14" s="10">
        <f>Jeu!B19</f>
      </c>
      <c r="D14" s="10">
        <f>Jeu!C10</f>
      </c>
      <c r="E14" s="10">
        <f>Jeu!C27</f>
      </c>
      <c r="F14" s="10">
        <f>Jeu!D16</f>
      </c>
      <c r="G14" s="22">
        <f>IF(COUNT(B14:F14)=5,1,0)+IF(COUNT(B15:F15)=5,1,0)+IF(COUNT(B16:F16)=4,1,0)+IF(COUNT(B17:F17)=5,1,0)+IF(COUNT(B18:F18)=5,1,0)</f>
        <v>0</v>
      </c>
      <c r="H14" s="22">
        <f>IF(COUNT(B14:B18)=5,1,0)+IF(COUNT(C14:C18)=5,1,0)+IF(COUNT(D14:D18)=4,1,0)+IF(COUNT(E14:E18)=5,1,0)+IF(COUNT(F14:F18)=5,1,0)</f>
        <v>0</v>
      </c>
      <c r="I14" s="22">
        <f>IF(COUNT(B14)=1,1,0)+IF(COUNT(C15)=1,1,0)+IF(COUNT(D16)=1,1,0)+IF(COUNT(E17)=1,1,0)+IF(COUNT(F18)=1,1,0)</f>
        <v>0</v>
      </c>
      <c r="J14" s="22">
        <f>IF(COUNT(B18)=1,1,0)+IF(COUNT(C17)=1,1,0)+IF(COUNT(D16)=1,1,0)+IF(COUNT(E15)=1,1,0)+IF(COUNT(F14)=1,1,0)+IF(COUNT(B14)=1,1,0)+IF(COUNT(C15)=1,1,0)+IF(COUNT(D16)=1,1,0)+IF(COUNT(E17)=1,1,0)+IF(COUNT(F18)=1,1,0)</f>
        <v>0</v>
      </c>
      <c r="K14" s="22">
        <f>IF(COUNT(B18)=1,1,0)+IF(COUNT(C17)=1,1,0)+IF(COUNT(D16)=1,1,0)+IF(COUNT(E15)=1,1,0)+IF(COUNT(F14)=1,1,0)</f>
        <v>0</v>
      </c>
      <c r="L14"/>
      <c r="M14"/>
      <c r="N14"/>
      <c r="O14"/>
      <c r="P14"/>
      <c r="Q14" s="12"/>
      <c r="R14"/>
      <c r="S14" s="12"/>
      <c r="T14"/>
      <c r="U14"/>
      <c r="V14"/>
    </row>
    <row r="15" spans="1:22" ht="18">
      <c r="A15" s="28"/>
      <c r="B15" s="10">
        <f>Jeu!B5</f>
      </c>
      <c r="C15" s="10">
        <f>Jeu!B23</f>
      </c>
      <c r="D15" s="10">
        <f>Jeu!C22</f>
      </c>
      <c r="E15" s="10">
        <f>Jeu!D6</f>
      </c>
      <c r="F15" s="10">
        <f>Jeu!D26</f>
      </c>
      <c r="G15" s="22"/>
      <c r="H15" s="22"/>
      <c r="I15" s="22"/>
      <c r="J15" s="22"/>
      <c r="K15" s="22"/>
      <c r="L15"/>
      <c r="M15"/>
      <c r="N15"/>
      <c r="O15"/>
      <c r="P15"/>
      <c r="Q15" s="12"/>
      <c r="R15"/>
      <c r="S15" s="12"/>
      <c r="T15"/>
      <c r="U15"/>
      <c r="V15"/>
    </row>
    <row r="16" spans="1:22" ht="18">
      <c r="A16" s="28"/>
      <c r="B16" s="10">
        <f>Jeu!B10</f>
      </c>
      <c r="C16" s="10">
        <f>Jeu!B18</f>
      </c>
      <c r="D16" s="10"/>
      <c r="E16" s="10">
        <f>Jeu!D9</f>
      </c>
      <c r="F16" s="10">
        <f>Jeu!D15</f>
      </c>
      <c r="G16" s="22"/>
      <c r="H16" s="22"/>
      <c r="I16" s="22"/>
      <c r="J16" s="22"/>
      <c r="K16" s="22"/>
      <c r="L16"/>
      <c r="M16"/>
      <c r="N16"/>
      <c r="O16"/>
      <c r="P16"/>
      <c r="Q16" s="12"/>
      <c r="R16"/>
      <c r="S16" s="12"/>
      <c r="T16"/>
      <c r="U16"/>
      <c r="V16"/>
    </row>
    <row r="17" spans="1:23" ht="18">
      <c r="A17" s="28"/>
      <c r="B17" s="10">
        <f>Jeu!B17</f>
      </c>
      <c r="C17" s="10">
        <f>Jeu!B27</f>
      </c>
      <c r="D17" s="10">
        <f>Jeu!C18</f>
      </c>
      <c r="E17" s="10">
        <f>Jeu!C25</f>
      </c>
      <c r="F17" s="10">
        <f>Jeu!D20</f>
      </c>
      <c r="G17" s="22"/>
      <c r="H17" s="22"/>
      <c r="I17" s="22"/>
      <c r="J17" s="22"/>
      <c r="K17" s="22"/>
      <c r="L17"/>
      <c r="M17"/>
      <c r="N17"/>
      <c r="O17"/>
      <c r="P17"/>
      <c r="Q17" s="12"/>
      <c r="R17"/>
      <c r="S17" s="12"/>
      <c r="T17"/>
      <c r="U17"/>
      <c r="V17"/>
      <c r="W17" s="12"/>
    </row>
    <row r="18" spans="1:23" ht="18">
      <c r="A18" s="29"/>
      <c r="B18" s="10">
        <f>Jeu!B8</f>
      </c>
      <c r="C18" s="10">
        <f>Jeu!B24</f>
      </c>
      <c r="D18" s="10">
        <f>Jeu!C19</f>
      </c>
      <c r="E18" s="10">
        <f>Jeu!D3</f>
      </c>
      <c r="F18" s="10">
        <f>Jeu!D25</f>
      </c>
      <c r="G18" s="22"/>
      <c r="H18" s="22"/>
      <c r="I18" s="22"/>
      <c r="J18" s="22"/>
      <c r="K18" s="22"/>
      <c r="L18"/>
      <c r="M18"/>
      <c r="N18"/>
      <c r="O18"/>
      <c r="P18"/>
      <c r="Q18" s="12"/>
      <c r="R18"/>
      <c r="S18" s="12"/>
      <c r="T18"/>
      <c r="U18"/>
      <c r="V18"/>
      <c r="W18" s="12"/>
    </row>
    <row r="19" spans="1:23" ht="3" customHeight="1">
      <c r="A19" s="15"/>
      <c r="K19" s="22"/>
      <c r="L19"/>
      <c r="M19"/>
      <c r="N19"/>
      <c r="O19"/>
      <c r="P19"/>
      <c r="Q19" s="12"/>
      <c r="R19"/>
      <c r="S19" s="12"/>
      <c r="T19"/>
      <c r="U19"/>
      <c r="V19"/>
      <c r="W19" s="12"/>
    </row>
    <row r="20" spans="1:23" ht="18" customHeight="1">
      <c r="A20" s="31">
        <v>4</v>
      </c>
      <c r="B20" s="10">
        <f>Jeu!B8</f>
      </c>
      <c r="C20" s="10">
        <f>Jeu!B22</f>
      </c>
      <c r="D20" s="10">
        <f>Jeu!C18</f>
      </c>
      <c r="E20" s="10">
        <f>Jeu!C23</f>
      </c>
      <c r="F20" s="10">
        <f>Jeu!D22</f>
      </c>
      <c r="G20" s="25">
        <f>IF(COUNT(B20:F20)=5,1,0)+IF(COUNT(B21:F21)=5,1,0)+IF(COUNT(B22:F22)=4,1,0)+IF(COUNT(B23:F23)=5,1,0)+IF(COUNT(B24:F24)=5,1,0)</f>
        <v>0</v>
      </c>
      <c r="H20" s="25">
        <f>IF(COUNT(B20:B24)=5,1,0)+IF(COUNT(C20:C24)=5,1,0)+IF(COUNT(D20:D24)=4,1,0)+IF(COUNT(E20:E24)=5,1,0)+IF(COUNT(F20:F24)=5,1,0)</f>
        <v>0</v>
      </c>
      <c r="I20" s="25">
        <f>IF(COUNT(B20)=1,1,0)+IF(COUNT(C21)=1,1,0)+IF(COUNT(D22)=1,1,0)+IF(COUNT(E23)=1,1,0)+IF(COUNT(F24)=1,1,0)</f>
        <v>0</v>
      </c>
      <c r="J20" s="25">
        <f>IF(COUNT(B24)=1,1,0)+IF(COUNT(C23)=1,1,0)+IF(COUNT(D22)=0,0,0)+IF(COUNT(E21)=1,1,0)+IF(COUNT(F20)=1,1,0)+IF(COUNT(B20)=1,1,0)+IF(COUNT(C21)=1,1,0)+IF(COUNT(D22)=1,1,0)+IF(COUNT(E23)=1,1,0)+IF(COUNT(F24)=1,1,0)</f>
        <v>0</v>
      </c>
      <c r="K20" s="22">
        <f>IF(COUNT(B24)=1,1,0)+IF(COUNT(C23)=1,1,0)+IF(COUNT(D22)=1,1,0)+IF(COUNT(E21)=1,1,0)+IF(COUNT(F20)=1,1,0)</f>
        <v>0</v>
      </c>
      <c r="L20"/>
      <c r="M20"/>
      <c r="N20"/>
      <c r="O20"/>
      <c r="P20"/>
      <c r="Q20" s="12"/>
      <c r="R20"/>
      <c r="S20" s="12"/>
      <c r="T20"/>
      <c r="U20"/>
      <c r="V20"/>
      <c r="W20" s="12"/>
    </row>
    <row r="21" spans="1:23" ht="18">
      <c r="A21" s="28"/>
      <c r="B21" s="10">
        <f>Jeu!B17</f>
      </c>
      <c r="C21" s="10">
        <f>Jeu!B24</f>
      </c>
      <c r="D21" s="10">
        <f>Jeu!C19</f>
      </c>
      <c r="E21" s="10">
        <f>Jeu!D11</f>
      </c>
      <c r="F21" s="10">
        <f>Jeu!D19</f>
      </c>
      <c r="K21" s="22"/>
      <c r="L21"/>
      <c r="M21"/>
      <c r="N21"/>
      <c r="O21"/>
      <c r="P21"/>
      <c r="Q21" s="12"/>
      <c r="R21"/>
      <c r="S21" s="12"/>
      <c r="T21"/>
      <c r="U21"/>
      <c r="V21"/>
      <c r="W21" s="12"/>
    </row>
    <row r="22" spans="1:22" ht="18">
      <c r="A22" s="28"/>
      <c r="B22" s="10">
        <f>Jeu!B12</f>
      </c>
      <c r="C22" s="10">
        <f>Jeu!B18</f>
      </c>
      <c r="D22" s="10"/>
      <c r="E22" s="10">
        <f>Jeu!D7</f>
      </c>
      <c r="F22" s="10">
        <f>Jeu!D26</f>
      </c>
      <c r="K22" s="22"/>
      <c r="L22"/>
      <c r="M22"/>
      <c r="N22"/>
      <c r="O22"/>
      <c r="P22"/>
      <c r="Q22" s="12"/>
      <c r="R22"/>
      <c r="S22"/>
      <c r="T22"/>
      <c r="U22"/>
      <c r="V22"/>
    </row>
    <row r="23" spans="1:22" ht="18">
      <c r="A23" s="28"/>
      <c r="B23" s="10">
        <f>Jeu!B4</f>
      </c>
      <c r="C23" s="10">
        <f>Jeu!B19</f>
      </c>
      <c r="D23" s="10">
        <f>Jeu!C11</f>
      </c>
      <c r="E23" s="10">
        <f>Jeu!D12</f>
      </c>
      <c r="F23" s="10">
        <f>Jeu!D23</f>
      </c>
      <c r="K23" s="22"/>
      <c r="L23"/>
      <c r="M23"/>
      <c r="N23"/>
      <c r="O23"/>
      <c r="P23"/>
      <c r="Q23" s="12"/>
      <c r="R23"/>
      <c r="S23"/>
      <c r="T23"/>
      <c r="U23"/>
      <c r="V23"/>
    </row>
    <row r="24" spans="1:22" ht="18">
      <c r="A24" s="28"/>
      <c r="B24" s="10">
        <f>Jeu!B9</f>
      </c>
      <c r="C24" s="10">
        <f>Jeu!B27</f>
      </c>
      <c r="D24" s="10">
        <f>Jeu!C9</f>
      </c>
      <c r="E24" s="10">
        <f>Jeu!C25</f>
      </c>
      <c r="F24" s="10">
        <f>Jeu!D17</f>
      </c>
      <c r="K24" s="22"/>
      <c r="L24"/>
      <c r="M24"/>
      <c r="N24"/>
      <c r="O24"/>
      <c r="P24"/>
      <c r="Q24" s="12"/>
      <c r="R24"/>
      <c r="S24"/>
      <c r="T24"/>
      <c r="U24"/>
      <c r="V24"/>
    </row>
    <row r="25" spans="11:22" ht="3" customHeight="1">
      <c r="K25" s="22"/>
      <c r="L25"/>
      <c r="M25"/>
      <c r="N25"/>
      <c r="O25"/>
      <c r="P25"/>
      <c r="Q25" s="12"/>
      <c r="R25"/>
      <c r="S25"/>
      <c r="T25"/>
      <c r="U25"/>
      <c r="V25"/>
    </row>
    <row r="26" spans="1:22" ht="18" customHeight="1">
      <c r="A26" s="28">
        <v>5</v>
      </c>
      <c r="B26" s="10">
        <f>Jeu!B6</f>
      </c>
      <c r="C26" s="10">
        <f>Jeu!B26</f>
      </c>
      <c r="D26" s="10">
        <f>Jeu!C14</f>
      </c>
      <c r="E26" s="10">
        <f>Jeu!D8</f>
      </c>
      <c r="F26" s="10">
        <f>Jeu!D24</f>
      </c>
      <c r="G26" s="25">
        <f>IF(COUNT(B26:F26)=5,1,0)+IF(COUNT(B27:F27)=5,1,0)+IF(COUNT(B28:F28)=4,1,0)+IF(COUNT(B29:F29)=5,1,0)+IF(COUNT(B30:F30)=5,1,0)</f>
        <v>0</v>
      </c>
      <c r="H26" s="25">
        <f>IF(COUNT(B26:B30)=5,1,0)+IF(COUNT(C26:C30)=5,1,0)+IF(COUNT(D26:D30)=4,1,0)+IF(COUNT(E26:E30)=5,1,0)+IF(COUNT(F26:F30)=5,1,0)</f>
        <v>0</v>
      </c>
      <c r="I26" s="25">
        <f>IF(COUNT(B26)=1,1,0)+IF(COUNT(C27)=1,1,0)+IF(COUNT(D28)=1,1,0)+IF(COUNT(E29)=1,1,0)+IF(COUNT(F30)=1,1,0)</f>
        <v>0</v>
      </c>
      <c r="J26" s="25">
        <f>IF(COUNT(B30)=1,1,0)+IF(COUNT(C29)=1,1,0)+IF(COUNT(D28)=1,1,0)+IF(COUNT(E27)=1,1,0)+IF(COUNT(F26)=1,1,0)+IF(COUNT(B26)=1,1,0)+IF(COUNT(C27)=1,1,0)+IF(COUNT(D28)=1,1,0)+IF(COUNT(E29)=1,1,0)+IF(COUNT(F30)=1,1,0)</f>
        <v>0</v>
      </c>
      <c r="K26" s="22">
        <f>IF(COUNT(B30)=1,1,0)+IF(COUNT(C29)=1,1,0)+IF(COUNT(D28)=1,1,0)+IF(COUNT(E27)=1,1,0)+IF(COUNT(F26)=1,1,0)</f>
        <v>0</v>
      </c>
      <c r="L26"/>
      <c r="M26"/>
      <c r="N26"/>
      <c r="O26"/>
      <c r="P26"/>
      <c r="Q26" s="12"/>
      <c r="R26"/>
      <c r="S26"/>
      <c r="T26"/>
      <c r="U26"/>
      <c r="V26"/>
    </row>
    <row r="27" spans="1:22" ht="18">
      <c r="A27" s="28"/>
      <c r="B27" s="10">
        <f>Jeu!B5</f>
      </c>
      <c r="C27" s="10">
        <f>Jeu!B21</f>
      </c>
      <c r="D27" s="10">
        <f>Jeu!C12</f>
      </c>
      <c r="E27" s="10">
        <f>Jeu!C26</f>
      </c>
      <c r="F27" s="10">
        <f>Jeu!D18</f>
      </c>
      <c r="K27" s="22"/>
      <c r="L27"/>
      <c r="M27"/>
      <c r="N27"/>
      <c r="O27"/>
      <c r="P27"/>
      <c r="Q27" s="12"/>
      <c r="R27"/>
      <c r="S27"/>
      <c r="T27"/>
      <c r="U27"/>
      <c r="V27"/>
    </row>
    <row r="28" spans="1:22" ht="18">
      <c r="A28" s="28"/>
      <c r="B28" s="10">
        <f>Jeu!B14</f>
      </c>
      <c r="C28" s="10">
        <f>Jeu!C3</f>
      </c>
      <c r="D28" s="10"/>
      <c r="E28" s="10">
        <f>Jeu!D9</f>
      </c>
      <c r="F28" s="10">
        <f>Jeu!D13</f>
      </c>
      <c r="K28" s="22"/>
      <c r="L28"/>
      <c r="M28"/>
      <c r="N28"/>
      <c r="O28"/>
      <c r="P28"/>
      <c r="Q28" s="12"/>
      <c r="R28"/>
      <c r="S28"/>
      <c r="T28"/>
      <c r="U28"/>
      <c r="V28"/>
    </row>
    <row r="29" spans="1:22" ht="18">
      <c r="A29" s="28"/>
      <c r="B29" s="10">
        <f>Jeu!B3</f>
      </c>
      <c r="C29" s="10">
        <f>Jeu!B20</f>
      </c>
      <c r="D29" s="10">
        <f>Jeu!C20</f>
      </c>
      <c r="E29" s="10">
        <f>Jeu!C27</f>
      </c>
      <c r="F29" s="10">
        <f>Jeu!D15</f>
      </c>
      <c r="K29" s="22"/>
      <c r="L29"/>
      <c r="M29"/>
      <c r="N29"/>
      <c r="O29"/>
      <c r="P29"/>
      <c r="Q29" s="12"/>
      <c r="R29"/>
      <c r="S29"/>
      <c r="T29"/>
      <c r="U29"/>
      <c r="V29"/>
    </row>
    <row r="30" spans="1:22" ht="18">
      <c r="A30" s="29"/>
      <c r="B30" s="10">
        <f>Jeu!B11</f>
      </c>
      <c r="C30" s="10">
        <f>Jeu!C4</f>
      </c>
      <c r="D30" s="10">
        <f>Jeu!C15</f>
      </c>
      <c r="E30" s="10">
        <f>Jeu!D10</f>
      </c>
      <c r="F30" s="10">
        <f>Jeu!D14</f>
      </c>
      <c r="K30" s="22"/>
      <c r="L30"/>
      <c r="M30"/>
      <c r="N30"/>
      <c r="O30"/>
      <c r="P30"/>
      <c r="Q30" s="12"/>
      <c r="R30"/>
      <c r="S30"/>
      <c r="T30"/>
      <c r="U30"/>
      <c r="V30"/>
    </row>
    <row r="31" spans="1:22" ht="3" customHeight="1">
      <c r="A31" s="15"/>
      <c r="K31" s="22"/>
      <c r="L31"/>
      <c r="M31"/>
      <c r="N31"/>
      <c r="O31"/>
      <c r="P31"/>
      <c r="Q31" s="12"/>
      <c r="R31"/>
      <c r="S31"/>
      <c r="T31"/>
      <c r="U31"/>
      <c r="V31"/>
    </row>
    <row r="32" spans="1:22" ht="18" customHeight="1">
      <c r="A32" s="31">
        <v>6</v>
      </c>
      <c r="B32" s="10">
        <f>Jeu!B13</f>
      </c>
      <c r="C32" s="10">
        <f>Jeu!C7</f>
      </c>
      <c r="D32" s="10">
        <f>Jeu!C22</f>
      </c>
      <c r="E32" s="10">
        <f>Jeu!D3</f>
      </c>
      <c r="F32" s="10">
        <f>Jeu!D21</f>
      </c>
      <c r="G32" s="25">
        <f>IF(COUNT(B32:F32)=5,1,0)+IF(COUNT(B33:F33)=5,1,0)+IF(COUNT(B34:F34)=4,1,0)+IF(COUNT(B35:F35)=5,1,0)+IF(COUNT(B36:F36)=5,1,0)</f>
        <v>0</v>
      </c>
      <c r="H32" s="25">
        <f>IF(COUNT(B32:B36)=5,1,0)+IF(COUNT(C32:C36)=5,1,0)+IF(COUNT(D32:D36)=4,1,0)+IF(COUNT(E32:E36)=5,1,0)+IF(COUNT(F32:F36)=5,1,0)</f>
        <v>0</v>
      </c>
      <c r="I32" s="25">
        <f>IF(COUNT(B32)=1,1,0)+IF(COUNT(C33)=1,1,0)+IF(COUNT(D34)=1,1,0)+IF(COUNT(E35)=1,1,0)+IF(COUNT(F36)=1,1,0)</f>
        <v>0</v>
      </c>
      <c r="J32" s="25">
        <f>IF(COUNT(B36)=1,1,0)+IF(COUNT(C35)=1,1,0)+IF(COUNT(D34)=1,1,0)+IF(COUNT(E33)=1,1,0)+IF(COUNT(F32)=1,1,0)+IF(COUNT(B32)=1,1,0)+IF(COUNT(C33)=1,1,0)+IF(COUNT(D34)=1,1,0)+IF(COUNT(E35)=1,1,0)+IF(COUNT(F36)=1,1,0)</f>
        <v>0</v>
      </c>
      <c r="K32" s="22">
        <f>IF(COUNT(B36)=1,1,0)+IF(COUNT(C35)=1,1,0)+IF(COUNT(D34)=1,1,0)+IF(COUNT(E33)=1,1,0)+IF(COUNT(F32)=1,1,0)</f>
        <v>0</v>
      </c>
      <c r="L32"/>
      <c r="M32"/>
      <c r="N32"/>
      <c r="O32"/>
      <c r="P32"/>
      <c r="Q32" s="12"/>
      <c r="R32"/>
      <c r="S32"/>
      <c r="T32"/>
      <c r="U32"/>
      <c r="V32"/>
    </row>
    <row r="33" spans="1:22" ht="18">
      <c r="A33" s="28"/>
      <c r="B33" s="10">
        <f>Jeu!B10</f>
      </c>
      <c r="C33" s="10">
        <f>Jeu!B25</f>
      </c>
      <c r="D33" s="10">
        <f>Jeu!C8</f>
      </c>
      <c r="E33" s="10">
        <f>Jeu!C24</f>
      </c>
      <c r="F33" s="10">
        <f>Jeu!D25</f>
      </c>
      <c r="K33" s="22"/>
      <c r="L33"/>
      <c r="M33"/>
      <c r="N33"/>
      <c r="O33"/>
      <c r="P33"/>
      <c r="Q33" s="12"/>
      <c r="R33"/>
      <c r="S33"/>
      <c r="T33"/>
      <c r="U33"/>
      <c r="V33"/>
    </row>
    <row r="34" spans="1:22" ht="18">
      <c r="A34" s="28"/>
      <c r="B34" s="10">
        <f>Jeu!B7</f>
      </c>
      <c r="C34" s="10">
        <f>Jeu!C5</f>
      </c>
      <c r="D34" s="10"/>
      <c r="E34" s="10">
        <f>Jeu!D4</f>
      </c>
      <c r="F34" s="10">
        <f>Jeu!D27</f>
      </c>
      <c r="K34" s="22"/>
      <c r="L34"/>
      <c r="M34"/>
      <c r="N34"/>
      <c r="O34"/>
      <c r="P34"/>
      <c r="Q34" s="12"/>
      <c r="R34"/>
      <c r="S34"/>
      <c r="T34"/>
      <c r="U34"/>
      <c r="V34"/>
    </row>
    <row r="35" spans="1:22" ht="18">
      <c r="A35" s="28"/>
      <c r="B35" s="10">
        <f>Jeu!B15</f>
      </c>
      <c r="C35" s="10">
        <f>Jeu!B23</f>
      </c>
      <c r="D35" s="10">
        <f>Jeu!C17</f>
      </c>
      <c r="E35" s="10">
        <f>Jeu!D6</f>
      </c>
      <c r="F35" s="10">
        <f>Jeu!D16</f>
      </c>
      <c r="K35" s="22"/>
      <c r="L35"/>
      <c r="M35"/>
      <c r="N35"/>
      <c r="O35"/>
      <c r="P35"/>
      <c r="Q35" s="12"/>
      <c r="R35"/>
      <c r="S35"/>
      <c r="T35"/>
      <c r="U35"/>
      <c r="V35"/>
    </row>
    <row r="36" spans="1:22" ht="18">
      <c r="A36" s="28"/>
      <c r="B36" s="10">
        <f>Jeu!B16</f>
      </c>
      <c r="C36" s="10">
        <f>Jeu!C6</f>
      </c>
      <c r="D36" s="10">
        <f>Jeu!C21</f>
      </c>
      <c r="E36" s="10">
        <f>Jeu!D5</f>
      </c>
      <c r="F36" s="10">
        <f>Jeu!D20</f>
      </c>
      <c r="K36" s="22"/>
      <c r="L36"/>
      <c r="M36"/>
      <c r="N36"/>
      <c r="O36"/>
      <c r="P36"/>
      <c r="Q36" s="12"/>
      <c r="R36"/>
      <c r="S36"/>
      <c r="T36"/>
      <c r="U36"/>
      <c r="V36"/>
    </row>
    <row r="37" spans="11:22" ht="3" customHeight="1">
      <c r="K37" s="22"/>
      <c r="L37"/>
      <c r="M37"/>
      <c r="N37"/>
      <c r="O37"/>
      <c r="P37"/>
      <c r="Q37" s="12"/>
      <c r="R37"/>
      <c r="S37"/>
      <c r="T37"/>
      <c r="U37"/>
      <c r="V37"/>
    </row>
    <row r="38" spans="1:22" ht="18" customHeight="1">
      <c r="A38" s="28">
        <v>7</v>
      </c>
      <c r="B38" s="10">
        <f>Jeu!B16</f>
      </c>
      <c r="C38" s="10">
        <f>Jeu!B22</f>
      </c>
      <c r="D38" s="10">
        <f>Jeu!C9</f>
      </c>
      <c r="E38" s="10">
        <f>Jeu!D3</f>
      </c>
      <c r="F38" s="10">
        <f>Jeu!D14</f>
      </c>
      <c r="G38" s="25">
        <f>IF(COUNT(B38:F38)=5,1,0)+IF(COUNT(B39:F39)=5,1,0)+IF(COUNT(B40:F40)=4,1,0)+IF(COUNT(B41:F41)=5,1,0)+IF(COUNT(B42:F42)=5,1,0)</f>
        <v>0</v>
      </c>
      <c r="H38" s="25">
        <f>IF(COUNT(B38:B42)=5,1,0)+IF(COUNT(C38:C42)=5,1,0)+IF(COUNT(D38:D42)=4,1,0)+IF(COUNT(E38:E42)=5,1,0)+IF(COUNT(F38:F42)=5,1,0)</f>
        <v>0</v>
      </c>
      <c r="I38" s="25">
        <f>IF(COUNT(B38)=1,1,0)+IF(COUNT(C39)=1,1,0)+IF(COUNT(D40)=1,1,0)+IF(COUNT(E41)=1,1,0)+IF(COUNT(F42)=1,1,0)</f>
        <v>0</v>
      </c>
      <c r="J38" s="25">
        <f>IF(COUNT(B38)=1,1,0)+IF(COUNT(C39)=1,1,0)+IF(COUNT(D40)=1,1,0)+IF(COUNT(E41)=1,1,0)+IF(COUNT(F42)=1,1,0)+IF(COUNT(B42)=1,1,0)+IF(COUNT(C41)=1,1,0)+IF(COUNT(D40)=1,1,0)+IF(COUNT(E39)=1,1,0)+IF(COUNT(F38)=1,1,0)</f>
        <v>0</v>
      </c>
      <c r="K38" s="22">
        <f>IF(COUNT(B42)=1,1,0)+IF(COUNT(C41)=1,1,0)+IF(COUNT(D40)=1,1,0)+IF(COUNT(E39)=1,1,0)+IF(COUNT(F38)=1,1,0)</f>
        <v>0</v>
      </c>
      <c r="L38"/>
      <c r="M38"/>
      <c r="N38"/>
      <c r="O38"/>
      <c r="P38"/>
      <c r="Q38" s="12"/>
      <c r="R38"/>
      <c r="S38"/>
      <c r="T38"/>
      <c r="U38"/>
      <c r="V38"/>
    </row>
    <row r="39" spans="1:22" ht="18">
      <c r="A39" s="28"/>
      <c r="B39" s="10">
        <f>Jeu!B3</f>
      </c>
      <c r="C39" s="10">
        <f>Jeu!B21</f>
      </c>
      <c r="D39" s="10">
        <f>Jeu!C13</f>
      </c>
      <c r="E39" s="10">
        <f>Jeu!D9</f>
      </c>
      <c r="F39" s="10">
        <f>Jeu!D26</f>
      </c>
      <c r="K39" s="22"/>
      <c r="L39"/>
      <c r="M39"/>
      <c r="N39"/>
      <c r="O39"/>
      <c r="P39"/>
      <c r="Q39" s="12"/>
      <c r="R39"/>
      <c r="S39"/>
      <c r="T39"/>
      <c r="U39"/>
      <c r="V39"/>
    </row>
    <row r="40" spans="1:22" ht="18">
      <c r="A40" s="28"/>
      <c r="B40" s="10">
        <f>Jeu!B14</f>
      </c>
      <c r="C40" s="10">
        <f>Jeu!B25</f>
      </c>
      <c r="D40" s="10"/>
      <c r="E40" s="10">
        <f>Jeu!D5</f>
      </c>
      <c r="F40" s="10">
        <f>Jeu!D17</f>
      </c>
      <c r="K40" s="22"/>
      <c r="L40"/>
      <c r="M40"/>
      <c r="N40"/>
      <c r="O40"/>
      <c r="P40"/>
      <c r="Q40" s="12"/>
      <c r="R40"/>
      <c r="S40"/>
      <c r="T40"/>
      <c r="U40"/>
      <c r="V40"/>
    </row>
    <row r="41" spans="1:22" ht="18">
      <c r="A41" s="28"/>
      <c r="B41" s="10">
        <f>Jeu!B12</f>
      </c>
      <c r="C41" s="10">
        <f>Jeu!C6</f>
      </c>
      <c r="D41" s="10">
        <f>Jeu!C21</f>
      </c>
      <c r="E41" s="10">
        <f>Jeu!C26</f>
      </c>
      <c r="F41" s="10">
        <f>Jeu!D27</f>
      </c>
      <c r="K41" s="22"/>
      <c r="L41"/>
      <c r="M41"/>
      <c r="N41"/>
      <c r="O41"/>
      <c r="P41"/>
      <c r="Q41" s="12"/>
      <c r="R41"/>
      <c r="S41"/>
      <c r="T41"/>
      <c r="U41"/>
      <c r="V41"/>
    </row>
    <row r="42" spans="1:22" ht="18">
      <c r="A42" s="29"/>
      <c r="B42" s="10">
        <f>Jeu!B17</f>
      </c>
      <c r="C42" s="10">
        <f>Jeu!B26</f>
      </c>
      <c r="D42" s="10">
        <f>Jeu!C17</f>
      </c>
      <c r="E42" s="10">
        <f>Jeu!D10</f>
      </c>
      <c r="F42" s="10">
        <f>Jeu!D20</f>
      </c>
      <c r="K42" s="22"/>
      <c r="L42"/>
      <c r="M42"/>
      <c r="N42"/>
      <c r="O42"/>
      <c r="P42"/>
      <c r="Q42" s="12"/>
      <c r="R42"/>
      <c r="S42"/>
      <c r="T42"/>
      <c r="U42"/>
      <c r="V42"/>
    </row>
    <row r="43" spans="1:22" ht="3" customHeight="1">
      <c r="A43" s="15"/>
      <c r="K43" s="22"/>
      <c r="L43"/>
      <c r="M43"/>
      <c r="N43"/>
      <c r="O43"/>
      <c r="P43"/>
      <c r="Q43" s="12"/>
      <c r="R43"/>
      <c r="S43"/>
      <c r="T43"/>
      <c r="U43"/>
      <c r="V43"/>
    </row>
    <row r="44" spans="1:22" ht="18" customHeight="1">
      <c r="A44" s="31">
        <v>8</v>
      </c>
      <c r="B44" s="10">
        <f>Jeu!B7</f>
      </c>
      <c r="C44" s="10">
        <f>Jeu!B23</f>
      </c>
      <c r="D44" s="10">
        <f>Jeu!C20</f>
      </c>
      <c r="E44" s="10">
        <f>Jeu!D12</f>
      </c>
      <c r="F44" s="10">
        <f>Jeu!D15</f>
      </c>
      <c r="G44" s="25">
        <f>IF(COUNT(B44:F44)=5,1,0)+IF(COUNT(B45:F45)=5,1,0)+IF(COUNT(B46:F46)=4,1,0)+IF(COUNT(B47:F47)=5,1,0)+IF(COUNT(B48:F48)=5,1,0)</f>
        <v>0</v>
      </c>
      <c r="H44" s="25">
        <f>IF(COUNT(B44:B48)=5,1,0)+IF(COUNT(C44:C48)=5,1,0)+IF(COUNT(D44:D48)=4,1,0)+IF(COUNT(E44:E48)=5,1,0)+IF(COUNT(F44:F48)=5,1,0)</f>
        <v>0</v>
      </c>
      <c r="I44" s="25">
        <f>IF(COUNT(B44)=1,1,0)+IF(COUNT(C45)=1,1,0)+IF(COUNT(D46)=1,1,0)+IF(COUNT(E47)=1,1,0)+IF(COUNT(F48)=1,1,0)</f>
        <v>0</v>
      </c>
      <c r="J44" s="25">
        <f>IF(COUNT(B44)=1,1,0)+IF(COUNT(C45)=1,1,0)+IF(COUNT(D46)=1,1,0)+IF(COUNT(E47)=1,1,0)+IF(COUNT(F48)=1,1,0)+IF(COUNT(B48)=1,1,0)+IF(COUNT(C47)=1,1,0)+IF(COUNT(D46)=1,1,0)+IF(COUNT(E45)=1,1,0)+IF(COUNT(F44)=1,1,0)</f>
        <v>0</v>
      </c>
      <c r="K44" s="22">
        <f>IF(COUNT(B48)=1,1,0)+IF(COUNT(C47)=1,1,0)+IF(COUNT(D46)=1,1,0)+IF(COUNT(E45)=1,1,0)+IF(COUNT(F44)=1,1,0)</f>
        <v>0</v>
      </c>
      <c r="L44"/>
      <c r="M44"/>
      <c r="N44"/>
      <c r="O44"/>
      <c r="P44"/>
      <c r="Q44" s="12"/>
      <c r="R44"/>
      <c r="S44"/>
      <c r="T44"/>
      <c r="U44"/>
      <c r="V44"/>
    </row>
    <row r="45" spans="1:22" ht="18">
      <c r="A45" s="28"/>
      <c r="B45" s="10">
        <f>Jeu!B5</f>
      </c>
      <c r="C45" s="10">
        <f>Jeu!C7</f>
      </c>
      <c r="D45" s="10">
        <f>Jeu!C14</f>
      </c>
      <c r="E45" s="10">
        <f>Jeu!D11</f>
      </c>
      <c r="F45" s="10">
        <f>Jeu!D13</f>
      </c>
      <c r="K45" s="22"/>
      <c r="L45"/>
      <c r="M45"/>
      <c r="N45"/>
      <c r="O45"/>
      <c r="P45"/>
      <c r="Q45" s="12"/>
      <c r="R45"/>
      <c r="S45"/>
      <c r="T45"/>
      <c r="U45"/>
      <c r="V45"/>
    </row>
    <row r="46" spans="1:22" ht="18">
      <c r="A46" s="28"/>
      <c r="B46" s="10">
        <f>Jeu!B11</f>
      </c>
      <c r="C46" s="10">
        <f>Jeu!C3</f>
      </c>
      <c r="D46" s="10"/>
      <c r="E46" s="10">
        <f>Jeu!C24</f>
      </c>
      <c r="F46" s="10">
        <f>Jeu!D25</f>
      </c>
      <c r="K46" s="22"/>
      <c r="L46"/>
      <c r="M46"/>
      <c r="N46"/>
      <c r="O46"/>
      <c r="P46"/>
      <c r="Q46" s="12"/>
      <c r="R46"/>
      <c r="S46"/>
      <c r="T46"/>
      <c r="U46"/>
      <c r="V46"/>
    </row>
    <row r="47" spans="1:22" ht="18">
      <c r="A47" s="28"/>
      <c r="B47" s="10">
        <f>Jeu!B15</f>
      </c>
      <c r="C47" s="10">
        <f>Jeu!B27</f>
      </c>
      <c r="D47" s="10">
        <f>Jeu!C16</f>
      </c>
      <c r="E47" s="10">
        <f>Jeu!D6</f>
      </c>
      <c r="F47" s="10">
        <f>Jeu!D24</f>
      </c>
      <c r="K47" s="22"/>
      <c r="L47"/>
      <c r="M47"/>
      <c r="N47"/>
      <c r="O47"/>
      <c r="P47"/>
      <c r="Q47" s="12"/>
      <c r="R47"/>
      <c r="S47"/>
      <c r="T47"/>
      <c r="U47"/>
      <c r="V47"/>
    </row>
    <row r="48" spans="1:22" ht="18">
      <c r="A48" s="28"/>
      <c r="B48" s="10">
        <f>Jeu!B8</f>
      </c>
      <c r="C48" s="10">
        <f>Jeu!C5</f>
      </c>
      <c r="D48" s="10">
        <f>Jeu!C8</f>
      </c>
      <c r="E48" s="10">
        <f>Jeu!D4</f>
      </c>
      <c r="F48" s="10">
        <f>Jeu!D21</f>
      </c>
      <c r="K48" s="22"/>
      <c r="L48"/>
      <c r="M48"/>
      <c r="N48"/>
      <c r="O48"/>
      <c r="P48"/>
      <c r="Q48" s="12"/>
      <c r="R48"/>
      <c r="S48"/>
      <c r="T48"/>
      <c r="U48"/>
      <c r="V48"/>
    </row>
    <row r="49" spans="11:22" ht="3" customHeight="1">
      <c r="K49" s="22"/>
      <c r="L49"/>
      <c r="M49"/>
      <c r="N49"/>
      <c r="O49"/>
      <c r="P49"/>
      <c r="Q49" s="12"/>
      <c r="R49"/>
      <c r="S49"/>
      <c r="T49"/>
      <c r="U49"/>
      <c r="V49"/>
    </row>
    <row r="50" spans="1:22" ht="18" customHeight="1">
      <c r="A50" s="28">
        <v>9</v>
      </c>
      <c r="B50" s="10">
        <f>Jeu!B4</f>
      </c>
      <c r="C50" s="10">
        <f>Jeu!B18</f>
      </c>
      <c r="D50" s="10">
        <f>Jeu!C18</f>
      </c>
      <c r="E50" s="10">
        <f>Jeu!C27</f>
      </c>
      <c r="F50" s="10">
        <f>Jeu!D22</f>
      </c>
      <c r="G50" s="25">
        <f>IF(COUNT(B50:F50)=5,1,0)+IF(COUNT(B51:F51)=5,1,0)+IF(COUNT(B52:F52)=4,1,0)+IF(COUNT(B53:F53)=5,1,0)+IF(COUNT(B54:F54)=5,1,0)</f>
        <v>0</v>
      </c>
      <c r="H50" s="25">
        <f>IF(COUNT(B50:B54)=5,1,0)+IF(COUNT(C50:C54)=5,1,0)+IF(COUNT(D50:D54)=4,1,0)+IF(COUNT(E50:E54)=5,1,0)+IF(COUNT(F50:F54)=5,1,0)</f>
        <v>0</v>
      </c>
      <c r="I50" s="25">
        <f>IF(COUNT(B50)=1,1,0)+IF(COUNT(C51)=1,1,0)+IF(COUNT(D52)=1,1,0)+IF(COUNT(E53)=1,1,0)+IF(COUNT(F54)=1,1,0)</f>
        <v>0</v>
      </c>
      <c r="J50" s="25">
        <f>IF(COUNT(B50)=1,1,0)+IF(COUNT(C51)=1,1,0)+IF(COUNT(D52)=1,1,0)+IF(COUNT(E53)=1,1,0)+IF(COUNT(F54)=1,1,0)+IF(COUNT(B54)=1,1,0)+IF(COUNT(C53)=1,1,0)+IF(COUNT(D52)=1,1,0)+IF(COUNT(E51)=1,1,0)+IF(COUNT(F50)=1,1,0)</f>
        <v>0</v>
      </c>
      <c r="K50" s="22">
        <f>IF(COUNT(B54)=1,1,0)+IF(COUNT(C53)=1,1,0)+IF(COUNT(D52)=1,1,0)+IF(COUNT(E51)=1,1,0)+IF(COUNT(F50)=1,1,0)</f>
        <v>0</v>
      </c>
      <c r="L50"/>
      <c r="M50"/>
      <c r="N50"/>
      <c r="O50"/>
      <c r="P50"/>
      <c r="Q50" s="12"/>
      <c r="R50"/>
      <c r="S50"/>
      <c r="T50"/>
      <c r="U50"/>
      <c r="V50"/>
    </row>
    <row r="51" spans="1:22" ht="18">
      <c r="A51" s="28"/>
      <c r="B51" s="10">
        <f>Jeu!B10</f>
      </c>
      <c r="C51" s="10">
        <f>Jeu!B19</f>
      </c>
      <c r="D51" s="10">
        <f>Jeu!C22</f>
      </c>
      <c r="E51" s="10">
        <f>Jeu!D8</f>
      </c>
      <c r="F51" s="10">
        <f>Jeu!D23</f>
      </c>
      <c r="K51" s="22"/>
      <c r="L51"/>
      <c r="M51"/>
      <c r="N51"/>
      <c r="O51"/>
      <c r="P51"/>
      <c r="Q51" s="12"/>
      <c r="R51"/>
      <c r="S51"/>
      <c r="T51"/>
      <c r="U51"/>
      <c r="V51"/>
    </row>
    <row r="52" spans="1:22" ht="18">
      <c r="A52" s="28"/>
      <c r="B52" s="10">
        <f>Jeu!B13</f>
      </c>
      <c r="C52" s="10">
        <f>Jeu!B20</f>
      </c>
      <c r="D52" s="10"/>
      <c r="E52" s="10">
        <f>Jeu!C25</f>
      </c>
      <c r="F52" s="10">
        <f>Jeu!D16</f>
      </c>
      <c r="K52" s="22"/>
      <c r="L52"/>
      <c r="M52"/>
      <c r="N52"/>
      <c r="O52"/>
      <c r="P52"/>
      <c r="Q52" s="12"/>
      <c r="R52"/>
      <c r="S52"/>
      <c r="T52"/>
      <c r="U52"/>
      <c r="V52"/>
    </row>
    <row r="53" spans="1:22" ht="18">
      <c r="A53" s="28"/>
      <c r="B53" s="10">
        <f>Jeu!B6</f>
      </c>
      <c r="C53" s="10">
        <f>Jeu!B24</f>
      </c>
      <c r="D53" s="10">
        <f>Jeu!C19</f>
      </c>
      <c r="E53" s="10">
        <f>Jeu!C23</f>
      </c>
      <c r="F53" s="10">
        <f>Jeu!D18</f>
      </c>
      <c r="K53" s="22"/>
      <c r="L53"/>
      <c r="M53"/>
      <c r="N53"/>
      <c r="O53"/>
      <c r="P53"/>
      <c r="Q53" s="12"/>
      <c r="R53"/>
      <c r="S53"/>
      <c r="T53"/>
      <c r="U53"/>
      <c r="V53"/>
    </row>
    <row r="54" spans="1:22" ht="18">
      <c r="A54" s="29"/>
      <c r="B54" s="10">
        <f>Jeu!B9</f>
      </c>
      <c r="C54" s="10">
        <f>Jeu!C4</f>
      </c>
      <c r="D54" s="10">
        <f>Jeu!C12</f>
      </c>
      <c r="E54" s="10">
        <f>Jeu!D7</f>
      </c>
      <c r="F54" s="10">
        <f>Jeu!D19</f>
      </c>
      <c r="K54" s="22"/>
      <c r="L54"/>
      <c r="M54"/>
      <c r="N54"/>
      <c r="O54"/>
      <c r="P54"/>
      <c r="Q54" s="12"/>
      <c r="R54"/>
      <c r="S54"/>
      <c r="T54"/>
      <c r="U54"/>
      <c r="V54"/>
    </row>
    <row r="55" spans="1:22" ht="3" customHeight="1">
      <c r="A55" s="15"/>
      <c r="K55" s="22"/>
      <c r="L55"/>
      <c r="M55"/>
      <c r="N55"/>
      <c r="O55"/>
      <c r="P55"/>
      <c r="Q55" s="12"/>
      <c r="R55"/>
      <c r="S55"/>
      <c r="T55"/>
      <c r="U55"/>
      <c r="V55"/>
    </row>
    <row r="56" spans="1:22" ht="18" customHeight="1">
      <c r="A56" s="31">
        <v>10</v>
      </c>
      <c r="B56" s="10">
        <f>Jeu!B16</f>
      </c>
      <c r="C56" s="10">
        <f>Jeu!C7</f>
      </c>
      <c r="D56" s="10">
        <f>Jeu!C20</f>
      </c>
      <c r="E56" s="10">
        <f>Jeu!C25</f>
      </c>
      <c r="F56" s="10">
        <f>Jeu!D23</f>
      </c>
      <c r="G56" s="25">
        <f>IF(COUNT(B56:F56)=5,1,0)+IF(COUNT(B57:F57)=5,1,0)+IF(COUNT(B58:F58)=4,1,0)+IF(COUNT(B59:F59)=5,1,0)+IF(COUNT(B60:F60)=5,1,0)</f>
        <v>0</v>
      </c>
      <c r="H56" s="25">
        <f>IF(COUNT(B56:B60)=5,1,0)+IF(COUNT(C56:C60)=5,1,0)+IF(COUNT(D56:D60)=4,1,0)+IF(COUNT(E56:E60)=5,1,0)+IF(COUNT(F56:F60)=5,1,0)</f>
        <v>0</v>
      </c>
      <c r="I56" s="25">
        <f>IF(COUNT(B56)=1,1,0)+IF(COUNT(C57)=1,1,0)+IF(COUNT(D58)=1,1,0)+IF(COUNT(E59)=1,1,0)+IF(COUNT(F60)=1,1,0)</f>
        <v>0</v>
      </c>
      <c r="J56" s="25">
        <f>IF(COUNT(B56)=1,1,0)+IF(COUNT(C57)=1,1,0)+IF(COUNT(D58)=1,1,0)+IF(COUNT(E59)=1,1,0)+IF(COUNT(F60)=1,1,0)+IF(COUNT(B60)=1,1,0)+IF(COUNT(C59)=1,1,0)+IF(COUNT(D58)=1,1,0)+IF(COUNT(E57)=1,1,0)+IF(COUNT(F56)=1,1,0)</f>
        <v>0</v>
      </c>
      <c r="K56" s="22">
        <f>IF(COUNT(B60)=1,1,0)+IF(COUNT(C59)=1,1,0)+IF(COUNT(D58)=1,1,0)+IF(COUNT(E57)=1,1,0)+IF(COUNT(F56)=1,1,0)</f>
        <v>0</v>
      </c>
      <c r="L56"/>
      <c r="M56"/>
      <c r="N56"/>
      <c r="O56"/>
      <c r="P56"/>
      <c r="Q56" s="12"/>
      <c r="R56"/>
      <c r="S56"/>
      <c r="T56"/>
      <c r="U56"/>
      <c r="V56"/>
    </row>
    <row r="57" spans="1:22" ht="18">
      <c r="A57" s="28"/>
      <c r="B57" s="10">
        <f>Jeu!B12</f>
      </c>
      <c r="C57" s="10">
        <f>Jeu!C4</f>
      </c>
      <c r="D57" s="10">
        <f>Jeu!C14</f>
      </c>
      <c r="E57" s="10">
        <f>Jeu!D3</f>
      </c>
      <c r="F57" s="10">
        <f>Jeu!D16</f>
      </c>
      <c r="K57" s="22"/>
      <c r="L57"/>
      <c r="M57"/>
      <c r="N57"/>
      <c r="O57"/>
      <c r="P57"/>
      <c r="Q57" s="12"/>
      <c r="R57"/>
      <c r="S57"/>
      <c r="T57"/>
      <c r="U57"/>
      <c r="V57"/>
    </row>
    <row r="58" spans="1:22" ht="18">
      <c r="A58" s="28"/>
      <c r="B58" s="10">
        <f>Jeu!B17</f>
      </c>
      <c r="C58" s="10">
        <f>Jeu!B26</f>
      </c>
      <c r="D58" s="10"/>
      <c r="E58" s="10">
        <f>Jeu!D11</f>
      </c>
      <c r="F58" s="10">
        <f>Jeu!D15</f>
      </c>
      <c r="K58" s="22"/>
      <c r="L58"/>
      <c r="M58"/>
      <c r="N58"/>
      <c r="O58"/>
      <c r="P58"/>
      <c r="Q58" s="12"/>
      <c r="R58"/>
      <c r="S58"/>
      <c r="T58"/>
      <c r="U58"/>
      <c r="V58"/>
    </row>
    <row r="59" spans="1:22" ht="18">
      <c r="A59" s="28"/>
      <c r="B59" s="10">
        <f>Jeu!B6</f>
      </c>
      <c r="C59" s="10">
        <f>Jeu!C6</f>
      </c>
      <c r="D59" s="10">
        <f>Jeu!C11</f>
      </c>
      <c r="E59" s="10">
        <f>Jeu!C24</f>
      </c>
      <c r="F59" s="10">
        <f>Jeu!D19</f>
      </c>
      <c r="K59" s="22"/>
      <c r="L59"/>
      <c r="M59"/>
      <c r="N59"/>
      <c r="O59"/>
      <c r="P59"/>
      <c r="Q59" s="12"/>
      <c r="R59"/>
      <c r="S59"/>
      <c r="T59"/>
      <c r="U59"/>
      <c r="V59"/>
    </row>
    <row r="60" spans="1:22" ht="18">
      <c r="A60" s="28"/>
      <c r="B60" s="10">
        <f>Jeu!B7</f>
      </c>
      <c r="C60" s="10">
        <f>Jeu!B25</f>
      </c>
      <c r="D60" s="10">
        <f>Jeu!C12</f>
      </c>
      <c r="E60" s="10">
        <f>Jeu!D6</f>
      </c>
      <c r="F60" s="10">
        <f>Jeu!D17</f>
      </c>
      <c r="K60" s="22"/>
      <c r="L60"/>
      <c r="M60"/>
      <c r="N60"/>
      <c r="O60"/>
      <c r="P60"/>
      <c r="Q60" s="12"/>
      <c r="R60"/>
      <c r="S60"/>
      <c r="T60"/>
      <c r="U60"/>
      <c r="V60"/>
    </row>
    <row r="61" spans="11:22" ht="3" customHeight="1">
      <c r="K61" s="22"/>
      <c r="L61"/>
      <c r="M61"/>
      <c r="N61"/>
      <c r="O61"/>
      <c r="P61"/>
      <c r="Q61" s="12"/>
      <c r="R61"/>
      <c r="S61"/>
      <c r="T61"/>
      <c r="U61"/>
      <c r="V61"/>
    </row>
    <row r="62" spans="1:22" ht="18" customHeight="1">
      <c r="A62" s="28">
        <v>11</v>
      </c>
      <c r="B62" s="10">
        <f>Jeu!B9</f>
      </c>
      <c r="C62" s="10">
        <f>Jeu!B20</f>
      </c>
      <c r="D62" s="10">
        <f>Jeu!C19</f>
      </c>
      <c r="E62" s="10">
        <f>Jeu!D8</f>
      </c>
      <c r="F62" s="10">
        <f>Jeu!D25</f>
      </c>
      <c r="G62" s="25">
        <f>IF(COUNT(B62:F62)=5,1,0)+IF(COUNT(B63:F63)=5,1,0)+IF(COUNT(B64:F64)=4,1,0)+IF(COUNT(B65:F65)=5,1,0)+IF(COUNT(B66:F66)=5,1,0)</f>
        <v>0</v>
      </c>
      <c r="H62" s="25">
        <f>IF(COUNT(B62:B66)=5,1,0)+IF(COUNT(C62:C66)=5,1,0)+IF(COUNT(D62:D66)=4,1,0)+IF(COUNT(E62:E66)=5,1,0)+IF(COUNT(F62:F66)=5,1,0)</f>
        <v>0</v>
      </c>
      <c r="I62" s="25">
        <f>IF(COUNT(B62)=1,1,0)+IF(COUNT(C63)=1,1,0)+IF(COUNT(D64)=1,1,0)+IF(COUNT(E65)=1,1,0)+IF(COUNT(F66)=1,1,0)</f>
        <v>0</v>
      </c>
      <c r="J62" s="25">
        <f>IF(COUNT(B62)=1,1,0)+IF(COUNT(C63)=1,1,0)+IF(COUNT(D64)=1,1,0)+IF(COUNT(E65)=1,1,0)+IF(COUNT(F66)=1,1,0)+IF(COUNT(B66)=1,1,0)+IF(COUNT(C65)=1,1,0)+IF(COUNT(D64)=1,1,0)+IF(COUNT(E63)=1,1,0)+IF(COUNT(F62)=1,1,0)</f>
        <v>0</v>
      </c>
      <c r="K62" s="22">
        <f>IF(COUNT(B66)=1,1,0)+IF(COUNT(C65)=1,1,0)+IF(COUNT(D64)=1,1,0)+IF(COUNT(E63)=1,1,0)+IF(COUNT(F62)=1,1,0)</f>
        <v>0</v>
      </c>
      <c r="L62"/>
      <c r="M62"/>
      <c r="N62"/>
      <c r="O62"/>
      <c r="P62"/>
      <c r="Q62" s="12"/>
      <c r="R62"/>
      <c r="S62"/>
      <c r="T62"/>
      <c r="U62"/>
      <c r="V62"/>
    </row>
    <row r="63" spans="1:22" ht="18">
      <c r="A63" s="28"/>
      <c r="B63" s="10">
        <f>Jeu!B3</f>
      </c>
      <c r="C63" s="10">
        <f>Jeu!B21</f>
      </c>
      <c r="D63" s="10">
        <f>Jeu!C13</f>
      </c>
      <c r="E63" s="10">
        <f>Jeu!D10</f>
      </c>
      <c r="F63" s="10">
        <f>Jeu!D26</f>
      </c>
      <c r="K63" s="22"/>
      <c r="L63"/>
      <c r="M63"/>
      <c r="N63"/>
      <c r="O63"/>
      <c r="P63"/>
      <c r="Q63" s="12"/>
      <c r="R63"/>
      <c r="S63"/>
      <c r="T63"/>
      <c r="U63"/>
      <c r="V63"/>
    </row>
    <row r="64" spans="1:22" ht="18">
      <c r="A64" s="28"/>
      <c r="B64" s="10">
        <f>Jeu!B8</f>
      </c>
      <c r="C64" s="10">
        <f>Jeu!B18</f>
      </c>
      <c r="D64" s="10"/>
      <c r="E64" s="10">
        <f>Jeu!D7</f>
      </c>
      <c r="F64" s="10">
        <f>Jeu!D13</f>
      </c>
      <c r="K64" s="22"/>
      <c r="L64"/>
      <c r="M64"/>
      <c r="N64"/>
      <c r="O64"/>
      <c r="P64"/>
      <c r="Q64" s="12"/>
      <c r="R64"/>
      <c r="S64"/>
      <c r="T64"/>
      <c r="U64"/>
      <c r="V64"/>
    </row>
    <row r="65" spans="1:22" ht="18">
      <c r="A65" s="28"/>
      <c r="B65" s="10">
        <f>Jeu!B10</f>
      </c>
      <c r="C65" s="10">
        <f>Jeu!B22</f>
      </c>
      <c r="D65" s="10">
        <f>Jeu!C15</f>
      </c>
      <c r="E65" s="10">
        <f>Jeu!D5</f>
      </c>
      <c r="F65" s="10">
        <f>Jeu!D24</f>
      </c>
      <c r="K65" s="22"/>
      <c r="L65"/>
      <c r="M65"/>
      <c r="N65"/>
      <c r="O65"/>
      <c r="P65"/>
      <c r="Q65" s="12"/>
      <c r="R65"/>
      <c r="S65"/>
      <c r="T65"/>
      <c r="U65"/>
      <c r="V65"/>
    </row>
    <row r="66" spans="1:22" ht="18">
      <c r="A66" s="29"/>
      <c r="B66" s="10">
        <f>Jeu!B5</f>
      </c>
      <c r="C66" s="10">
        <f>Jeu!B27</f>
      </c>
      <c r="D66" s="10">
        <f>Jeu!C10</f>
      </c>
      <c r="E66" s="10">
        <f>Jeu!C23</f>
      </c>
      <c r="F66" s="10">
        <f>Jeu!D18</f>
      </c>
      <c r="K66" s="22"/>
      <c r="L66"/>
      <c r="M66"/>
      <c r="N66"/>
      <c r="O66"/>
      <c r="P66"/>
      <c r="Q66" s="12"/>
      <c r="R66"/>
      <c r="S66"/>
      <c r="T66"/>
      <c r="U66"/>
      <c r="V66"/>
    </row>
    <row r="67" spans="1:22" ht="3" customHeight="1">
      <c r="A67" s="15"/>
      <c r="K67" s="22"/>
      <c r="L67"/>
      <c r="M67"/>
      <c r="N67"/>
      <c r="O67"/>
      <c r="P67"/>
      <c r="Q67" s="12"/>
      <c r="R67"/>
      <c r="S67"/>
      <c r="T67"/>
      <c r="U67"/>
      <c r="V67"/>
    </row>
    <row r="68" spans="1:22" ht="18" customHeight="1">
      <c r="A68" s="31">
        <v>12</v>
      </c>
      <c r="B68" s="10">
        <f>Jeu!B14</f>
      </c>
      <c r="C68" s="10">
        <f>Jeu!B23</f>
      </c>
      <c r="D68" s="10">
        <f>Jeu!C22</f>
      </c>
      <c r="E68" s="10">
        <f>Jeu!C26</f>
      </c>
      <c r="F68" s="10">
        <f>Jeu!D14</f>
      </c>
      <c r="G68" s="25">
        <f>IF(COUNT(B68:F68)=5,1,0)+IF(COUNT(B69:F69)=5,1,0)+IF(COUNT(B70:F70)=4,1,0)+IF(COUNT(B71:F71)=5,1,0)+IF(COUNT(B72:F72)=5,1,0)</f>
        <v>0</v>
      </c>
      <c r="H68" s="25">
        <f>IF(COUNT(B68:B72)=5,1,0)+IF(COUNT(C68:C72)=5,1,0)+IF(COUNT(D68:D72)=4,1,0)+IF(COUNT(E68:E72)=5,1,0)+IF(COUNT(F68:F72)=5,1,0)</f>
        <v>0</v>
      </c>
      <c r="I68" s="25">
        <f>IF(COUNT(B68)=1,1,0)+IF(COUNT(C69)=1,1,0)+IF(COUNT(D70)=1,1,0)+IF(COUNT(E71)=1,1,0)+IF(COUNT(F72)=1,1,0)</f>
        <v>0</v>
      </c>
      <c r="J68" s="25">
        <f>IF(COUNT(B68)=1,1,0)+IF(COUNT(C69)=1,1,0)+IF(COUNT(D70)=1,1,0)+IF(COUNT(E71)=1,1,0)+IF(COUNT(F72)=1,1,0)+IF(COUNT(B72)=1,1,0)+IF(COUNT(C71)=1,1,0)+IF(COUNT(D70)=1,1,0)+IF(COUNT(E69)=1,1,0)+IF(COUNT(F68)=1,1,0)</f>
        <v>0</v>
      </c>
      <c r="K68" s="22">
        <f>IF(COUNT(B72)=1,1,0)+IF(COUNT(C71)=1,1,0)+IF(COUNT(D70)=1,1,0)+IF(COUNT(E69)=1,1,0)+IF(COUNT(F68)=1,1,0)</f>
        <v>0</v>
      </c>
      <c r="L68"/>
      <c r="M68"/>
      <c r="N68"/>
      <c r="O68"/>
      <c r="P68"/>
      <c r="Q68" s="12"/>
      <c r="R68"/>
      <c r="S68"/>
      <c r="T68"/>
      <c r="U68"/>
      <c r="V68"/>
    </row>
    <row r="69" spans="1:22" ht="18">
      <c r="A69" s="28"/>
      <c r="B69" s="10">
        <f>Jeu!B15</f>
      </c>
      <c r="C69" s="10">
        <f>Jeu!C5</f>
      </c>
      <c r="D69" s="10">
        <f>Jeu!C18</f>
      </c>
      <c r="E69" s="10">
        <f>Jeu!D12</f>
      </c>
      <c r="F69" s="10">
        <f>Jeu!D21</f>
      </c>
      <c r="K69" s="22"/>
      <c r="L69"/>
      <c r="M69"/>
      <c r="N69"/>
      <c r="O69"/>
      <c r="P69"/>
      <c r="Q69" s="12"/>
      <c r="R69"/>
      <c r="S69"/>
      <c r="T69"/>
      <c r="U69"/>
      <c r="V69"/>
    </row>
    <row r="70" spans="1:22" ht="18">
      <c r="A70" s="28"/>
      <c r="B70" s="10">
        <f>Jeu!B4</f>
      </c>
      <c r="C70" s="10">
        <f>Jeu!B24</f>
      </c>
      <c r="D70" s="10"/>
      <c r="E70" s="10">
        <f>Jeu!C27</f>
      </c>
      <c r="F70" s="10">
        <f>Jeu!D20</f>
      </c>
      <c r="K70" s="22"/>
      <c r="L70"/>
      <c r="M70"/>
      <c r="N70"/>
      <c r="O70"/>
      <c r="P70"/>
      <c r="Q70" s="12"/>
      <c r="R70"/>
      <c r="S70"/>
      <c r="T70"/>
      <c r="U70"/>
      <c r="V70"/>
    </row>
    <row r="71" spans="1:22" ht="18">
      <c r="A71" s="28"/>
      <c r="B71" s="10">
        <f>Jeu!B13</f>
      </c>
      <c r="C71" s="10">
        <f>Jeu!B19</f>
      </c>
      <c r="D71" s="10">
        <f>Jeu!C16</f>
      </c>
      <c r="E71" s="10">
        <f>Jeu!D4</f>
      </c>
      <c r="F71" s="10">
        <f>Jeu!D22</f>
      </c>
      <c r="K71" s="22"/>
      <c r="L71"/>
      <c r="M71"/>
      <c r="N71"/>
      <c r="O71"/>
      <c r="P71"/>
      <c r="Q71" s="12"/>
      <c r="R71"/>
      <c r="S71"/>
      <c r="T71"/>
      <c r="U71"/>
      <c r="V71"/>
    </row>
    <row r="72" spans="1:22" ht="18">
      <c r="A72" s="28"/>
      <c r="B72" s="10">
        <f>Jeu!B11</f>
      </c>
      <c r="C72" s="10">
        <f>Jeu!C3</f>
      </c>
      <c r="D72" s="10">
        <f>Jeu!C21</f>
      </c>
      <c r="E72" s="10">
        <f>Jeu!D9</f>
      </c>
      <c r="F72" s="10">
        <f>Jeu!D27</f>
      </c>
      <c r="K72" s="22"/>
      <c r="L72"/>
      <c r="M72"/>
      <c r="N72"/>
      <c r="O72"/>
      <c r="P72"/>
      <c r="Q72" s="12"/>
      <c r="R72"/>
      <c r="S72"/>
      <c r="T72"/>
      <c r="U72"/>
      <c r="V72"/>
    </row>
    <row r="73" spans="11:22" ht="3" customHeight="1">
      <c r="K73" s="22"/>
      <c r="L73"/>
      <c r="M73"/>
      <c r="N73"/>
      <c r="O73"/>
      <c r="P73"/>
      <c r="Q73" s="12"/>
      <c r="R73"/>
      <c r="S73"/>
      <c r="T73"/>
      <c r="U73"/>
      <c r="V73"/>
    </row>
    <row r="74" spans="1:22" ht="18" customHeight="1">
      <c r="A74" s="28">
        <v>13</v>
      </c>
      <c r="B74" s="10">
        <f>Jeu!B16</f>
      </c>
      <c r="C74" s="10">
        <f>Jeu!C4</f>
      </c>
      <c r="D74" s="10">
        <f>Jeu!C15</f>
      </c>
      <c r="E74" s="10">
        <f>Jeu!D9</f>
      </c>
      <c r="F74" s="10">
        <f>Jeu!D17</f>
      </c>
      <c r="G74" s="25">
        <f>IF(COUNT(B74:F74)=5,1,0)+IF(COUNT(B75:F75)=5,1,0)+IF(COUNT(B76:F76)=4,1,0)+IF(COUNT(B77:F77)=5,1,0)+IF(COUNT(B78:F78)=5,1,0)</f>
        <v>0</v>
      </c>
      <c r="H74" s="25">
        <f>IF(COUNT(B74:B78)=5,1,0)+IF(COUNT(C74:C78)=5,1,0)+IF(COUNT(D74:D78)=4,1,0)+IF(COUNT(E74:E78)=5,1,0)+IF(COUNT(F74:F78)=5,1,0)</f>
        <v>0</v>
      </c>
      <c r="I74" s="25">
        <f>IF(COUNT(B74)=1,1,0)+IF(COUNT(C75)=1,1,0)+IF(COUNT(D76)=1,1,0)+IF(COUNT(E77)=1,1,0)+IF(COUNT(F78)=1,1,0)</f>
        <v>0</v>
      </c>
      <c r="J74" s="25">
        <f>IF(COUNT(B74)=1,1,0)+IF(COUNT(C75)=1,1,0)+IF(COUNT(D76)=1,1,0)+IF(COUNT(E77)=1,1,0)+IF(COUNT(F78)=1,1,0)+IF(COUNT(B78)=1,1,0)+IF(COUNT(C77)=1,1,0)+IF(COUNT(D76)=1,1,0)+IF(COUNT(E75)=1,1,0)+IF(COUNT(F74)=1,1,0)</f>
        <v>0</v>
      </c>
      <c r="K74" s="22">
        <f>IF(COUNT(B78)=1,1,0)+IF(COUNT(C77)=1,1,0)+IF(COUNT(D76)=1,1,0)+IF(COUNT(E75)=1,1,0)+IF(COUNT(F74)=1,1,0)</f>
        <v>0</v>
      </c>
      <c r="L74"/>
      <c r="M74"/>
      <c r="N74"/>
      <c r="O74"/>
      <c r="P74"/>
      <c r="Q74" s="12"/>
      <c r="R74"/>
      <c r="S74"/>
      <c r="T74"/>
      <c r="U74"/>
      <c r="V74"/>
    </row>
    <row r="75" spans="1:22" ht="18">
      <c r="A75" s="28"/>
      <c r="B75" s="10">
        <f>Jeu!B11</f>
      </c>
      <c r="C75" s="10">
        <f>Jeu!B19</f>
      </c>
      <c r="D75" s="10">
        <f>Jeu!C20</f>
      </c>
      <c r="E75" s="10">
        <f>Jeu!D12</f>
      </c>
      <c r="F75" s="10">
        <f>Jeu!D14</f>
      </c>
      <c r="K75" s="22"/>
      <c r="L75"/>
      <c r="M75"/>
      <c r="N75"/>
      <c r="O75"/>
      <c r="P75"/>
      <c r="Q75" s="12"/>
      <c r="R75"/>
      <c r="S75"/>
      <c r="T75"/>
      <c r="U75"/>
      <c r="V75"/>
    </row>
    <row r="76" spans="1:22" ht="18">
      <c r="A76" s="28"/>
      <c r="B76" s="10">
        <f>Jeu!B12</f>
      </c>
      <c r="C76" s="10">
        <f>Jeu!C6</f>
      </c>
      <c r="D76" s="10"/>
      <c r="E76" s="10">
        <f>Jeu!C23</f>
      </c>
      <c r="F76" s="10">
        <f>Jeu!D21</f>
      </c>
      <c r="K76" s="22"/>
      <c r="L76"/>
      <c r="M76"/>
      <c r="N76"/>
      <c r="O76"/>
      <c r="P76"/>
      <c r="Q76" s="12"/>
      <c r="R76"/>
      <c r="S76"/>
      <c r="T76"/>
      <c r="U76"/>
      <c r="V76"/>
    </row>
    <row r="77" spans="1:22" ht="18">
      <c r="A77" s="28"/>
      <c r="B77" s="10">
        <f>Jeu!B15</f>
      </c>
      <c r="C77" s="10">
        <f>Jeu!B18</f>
      </c>
      <c r="D77" s="10">
        <f>Jeu!C22</f>
      </c>
      <c r="E77" s="10">
        <f>Jeu!D11</f>
      </c>
      <c r="F77" s="10">
        <f>Jeu!D13</f>
      </c>
      <c r="K77" s="22"/>
      <c r="L77"/>
      <c r="M77"/>
      <c r="N77"/>
      <c r="O77"/>
      <c r="P77"/>
      <c r="Q77"/>
      <c r="R77"/>
      <c r="S77"/>
      <c r="T77"/>
      <c r="U77"/>
      <c r="V77"/>
    </row>
    <row r="78" spans="1:22" ht="18">
      <c r="A78" s="29"/>
      <c r="B78" s="10">
        <f>Jeu!B7</f>
      </c>
      <c r="C78" s="10">
        <f>Jeu!C5</f>
      </c>
      <c r="D78" s="10">
        <f>Jeu!C17</f>
      </c>
      <c r="E78" s="10">
        <f>Jeu!D7</f>
      </c>
      <c r="F78" s="10">
        <f>Jeu!D18</f>
      </c>
      <c r="K78" s="22"/>
      <c r="L78"/>
      <c r="M78"/>
      <c r="N78"/>
      <c r="O78"/>
      <c r="P78"/>
      <c r="Q78"/>
      <c r="R78"/>
      <c r="S78"/>
      <c r="T78"/>
      <c r="U78"/>
      <c r="V78"/>
    </row>
    <row r="79" spans="1:22" ht="3" customHeight="1">
      <c r="A79" s="15"/>
      <c r="K79" s="22"/>
      <c r="L79"/>
      <c r="M79"/>
      <c r="N79"/>
      <c r="O79"/>
      <c r="P79"/>
      <c r="Q79"/>
      <c r="R79"/>
      <c r="S79"/>
      <c r="T79"/>
      <c r="U79"/>
      <c r="V79"/>
    </row>
    <row r="80" spans="1:22" ht="18" customHeight="1">
      <c r="A80" s="31">
        <v>14</v>
      </c>
      <c r="B80" s="10">
        <f>Jeu!B8</f>
      </c>
      <c r="C80" s="10">
        <f>Jeu!B25</f>
      </c>
      <c r="D80" s="10">
        <f>Jeu!C10</f>
      </c>
      <c r="E80" s="10">
        <f>Jeu!D10</f>
      </c>
      <c r="F80" s="10">
        <f>Jeu!D27</f>
      </c>
      <c r="G80" s="25">
        <f>IF(COUNT(B80:F80)=5,1,0)+IF(COUNT(B81:F81)=5,1,0)+IF(COUNT(B82:F82)=4,1,0)+IF(COUNT(B83:F83)=5,1,0)+IF(COUNT(B84:F84)=5,1,0)</f>
        <v>0</v>
      </c>
      <c r="H80" s="25">
        <f>IF(COUNT(B80:B84)=5,1,0)+IF(COUNT(C80:C84)=5,1,0)+IF(COUNT(D80:D84)=4,1,0)+IF(COUNT(E80:E84)=5,1,0)+IF(COUNT(F80:F84)=5,1,0)</f>
        <v>0</v>
      </c>
      <c r="I80" s="25">
        <f>IF(COUNT(B80)=1,1,0)+IF(COUNT(C81)=1,1,0)+IF(COUNT(D82)=1,1,0)+IF(COUNT(E83)=1,1,0)+IF(COUNT(F84)=1,1,0)</f>
        <v>0</v>
      </c>
      <c r="J80" s="25">
        <f>IF(COUNT(B80)=1,1,0)+IF(COUNT(C81)=1,1,0)+IF(COUNT(D82)=1,1,0)+IF(COUNT(E83)=1,1,0)+IF(COUNT(F84)=1,1,0)+IF(COUNT(B84)=1,1,0)+IF(COUNT(C83)=1,1,0)+IF(COUNT(D82)=1,1,0)+IF(COUNT(E81)=1,1,0)+IF(COUNT(F80)=1,1,0)</f>
        <v>0</v>
      </c>
      <c r="K80" s="22">
        <f>IF(COUNT(B84)=1,1,0)+IF(COUNT(C83)=1,1,0)+IF(COUNT(D82)=1,1,0)+IF(COUNT(E81)=1,1,0)+IF(COUNT(F80)=1,1,0)</f>
        <v>0</v>
      </c>
      <c r="L80"/>
      <c r="M80"/>
      <c r="N80"/>
      <c r="O80"/>
      <c r="P80"/>
      <c r="Q80"/>
      <c r="R80"/>
      <c r="S80"/>
      <c r="T80"/>
      <c r="U80"/>
      <c r="V80"/>
    </row>
    <row r="81" spans="1:22" ht="18">
      <c r="A81" s="28"/>
      <c r="B81" s="10">
        <f>Jeu!B4</f>
      </c>
      <c r="C81" s="10">
        <f>Jeu!B24</f>
      </c>
      <c r="D81" s="10">
        <f>Jeu!C16</f>
      </c>
      <c r="E81" s="10">
        <f>Jeu!D6</f>
      </c>
      <c r="F81" s="10">
        <f>Jeu!D24</f>
      </c>
      <c r="K81" s="22"/>
      <c r="L81"/>
      <c r="M81"/>
      <c r="N81"/>
      <c r="O81"/>
      <c r="P81"/>
      <c r="Q81"/>
      <c r="R81"/>
      <c r="S81"/>
      <c r="T81"/>
      <c r="U81"/>
      <c r="V81"/>
    </row>
    <row r="82" spans="1:22" ht="18">
      <c r="A82" s="28"/>
      <c r="B82" s="10">
        <f>Jeu!B13</f>
      </c>
      <c r="C82" s="10">
        <f>Jeu!B21</f>
      </c>
      <c r="D82" s="10"/>
      <c r="E82" s="10">
        <f>Jeu!C24</f>
      </c>
      <c r="F82" s="10">
        <f>Jeu!D25</f>
      </c>
      <c r="K82" s="22"/>
      <c r="L82"/>
      <c r="M82"/>
      <c r="N82"/>
      <c r="O82"/>
      <c r="P82"/>
      <c r="Q82"/>
      <c r="R82"/>
      <c r="S82"/>
      <c r="T82"/>
      <c r="U82"/>
      <c r="V82"/>
    </row>
    <row r="83" spans="1:22" ht="18">
      <c r="A83" s="28"/>
      <c r="B83" s="10">
        <f>Jeu!B6</f>
      </c>
      <c r="C83" s="10">
        <f>Jeu!B22</f>
      </c>
      <c r="D83" s="10">
        <f>Jeu!C14</f>
      </c>
      <c r="E83" s="10">
        <f>Jeu!C26</f>
      </c>
      <c r="F83" s="10">
        <f>Jeu!D15</f>
      </c>
      <c r="K83" s="22"/>
      <c r="L83"/>
      <c r="M83"/>
      <c r="N83"/>
      <c r="O83"/>
      <c r="P83"/>
      <c r="Q83"/>
      <c r="R83"/>
      <c r="S83"/>
      <c r="T83"/>
      <c r="U83"/>
      <c r="V83"/>
    </row>
    <row r="84" spans="1:22" ht="18">
      <c r="A84" s="28"/>
      <c r="B84" s="10">
        <f>Jeu!B3</f>
      </c>
      <c r="C84" s="10">
        <f>Jeu!C7</f>
      </c>
      <c r="D84" s="10">
        <f>Jeu!C19</f>
      </c>
      <c r="E84" s="10">
        <f>Jeu!C27</f>
      </c>
      <c r="F84" s="10">
        <f>Jeu!D20</f>
      </c>
      <c r="K84" s="22"/>
      <c r="L84"/>
      <c r="M84"/>
      <c r="N84"/>
      <c r="O84"/>
      <c r="P84"/>
      <c r="Q84"/>
      <c r="R84"/>
      <c r="S84"/>
      <c r="T84"/>
      <c r="U84"/>
      <c r="V84"/>
    </row>
    <row r="85" spans="11:22" ht="3" customHeight="1">
      <c r="K85" s="22"/>
      <c r="L85"/>
      <c r="M85"/>
      <c r="N85"/>
      <c r="O85"/>
      <c r="P85"/>
      <c r="Q85"/>
      <c r="R85"/>
      <c r="S85"/>
      <c r="T85"/>
      <c r="U85"/>
      <c r="V85"/>
    </row>
    <row r="86" spans="1:22" ht="18" customHeight="1">
      <c r="A86" s="28">
        <v>15</v>
      </c>
      <c r="B86" s="10">
        <f>Jeu!B5</f>
      </c>
      <c r="C86" s="10">
        <f>Jeu!C3</f>
      </c>
      <c r="D86" s="10">
        <f>Jeu!C9</f>
      </c>
      <c r="E86" s="10">
        <f>Jeu!D4</f>
      </c>
      <c r="F86" s="10">
        <f>Jeu!D16</f>
      </c>
      <c r="G86" s="25">
        <f>IF(COUNT(B86:F86)=5,1,0)+IF(COUNT(B87:F87)=5,1,0)+IF(COUNT(B88:F88)=4,1,0)+IF(COUNT(B89:F89)=5,1,0)+IF(COUNT(B90:F90)=5,1,0)</f>
        <v>0</v>
      </c>
      <c r="H86" s="25">
        <f>IF(COUNT(B86:B90)=5,1,0)+IF(COUNT(C86:C90)=5,1,0)+IF(COUNT(D86:D90)=4,1,0)+IF(COUNT(E86:E90)=5,1,0)+IF(COUNT(F86:F90)=5,1,0)</f>
        <v>0</v>
      </c>
      <c r="I86" s="25">
        <f>IF(COUNT(B86)=1,1,0)+IF(COUNT(C87)=1,1,0)+IF(COUNT(D88)=1,1,0)+IF(COUNT(E89)=1,1,0)+IF(COUNT(F90)=1,1,0)</f>
        <v>0</v>
      </c>
      <c r="J86" s="25">
        <f>IF(COUNT(B86)=1,1,0)+IF(COUNT(C87)=1,1,0)+IF(COUNT(D88)=1,1,0)+IF(COUNT(E89)=1,1,0)+IF(COUNT(F90)=1,1,0)+IF(COUNT(B90)=1,1,0)+IF(COUNT(C89)=1,1,0)+IF(COUNT(D88)=1,1,0)+IF(COUNT(E87)=1,1,0)+IF(COUNT(F86)=1,1,0)</f>
        <v>0</v>
      </c>
      <c r="K86" s="22">
        <f>IF(COUNT(B90)=1,1,0)+IF(COUNT(C89)=1,1,0)+IF(COUNT(D88)=1,1,0)+IF(COUNT(E87)=1,1,0)+IF(COUNT(F86)=1,1,0)</f>
        <v>0</v>
      </c>
      <c r="L86"/>
      <c r="M86"/>
      <c r="N86"/>
      <c r="O86"/>
      <c r="P86"/>
      <c r="Q86"/>
      <c r="R86"/>
      <c r="S86"/>
      <c r="T86"/>
      <c r="U86"/>
      <c r="V86"/>
    </row>
    <row r="87" spans="1:22" ht="18">
      <c r="A87" s="28"/>
      <c r="B87" s="10">
        <f>Jeu!B10</f>
      </c>
      <c r="C87" s="10">
        <f>Jeu!B23</f>
      </c>
      <c r="D87" s="10">
        <f>Jeu!C18</f>
      </c>
      <c r="E87" s="10">
        <f>Jeu!C25</f>
      </c>
      <c r="F87" s="10">
        <f>Jeu!D19</f>
      </c>
      <c r="K87" s="22"/>
      <c r="L87"/>
      <c r="M87"/>
      <c r="N87"/>
      <c r="O87"/>
      <c r="P87"/>
      <c r="Q87"/>
      <c r="R87"/>
      <c r="S87"/>
      <c r="T87"/>
      <c r="U87"/>
      <c r="V87"/>
    </row>
    <row r="88" spans="1:22" ht="18">
      <c r="A88" s="28"/>
      <c r="B88" s="10">
        <f>Jeu!B14</f>
      </c>
      <c r="C88" s="10">
        <f>Jeu!B27</f>
      </c>
      <c r="D88" s="10"/>
      <c r="E88" s="10">
        <f>Jeu!D8</f>
      </c>
      <c r="F88" s="10">
        <f>Jeu!D23</f>
      </c>
      <c r="K88" s="22"/>
      <c r="L88"/>
      <c r="M88"/>
      <c r="N88"/>
      <c r="O88"/>
      <c r="P88"/>
      <c r="Q88"/>
      <c r="R88"/>
      <c r="S88"/>
      <c r="T88"/>
      <c r="U88"/>
      <c r="V88"/>
    </row>
    <row r="89" spans="1:22" ht="18">
      <c r="A89" s="28"/>
      <c r="B89" s="10">
        <f>Jeu!B9</f>
      </c>
      <c r="C89" s="10">
        <f>Jeu!B20</f>
      </c>
      <c r="D89" s="10">
        <f>Jeu!C11</f>
      </c>
      <c r="E89" s="10">
        <f>Jeu!D5</f>
      </c>
      <c r="F89" s="10">
        <f>Jeu!D22</f>
      </c>
      <c r="K89" s="22"/>
      <c r="L89"/>
      <c r="M89"/>
      <c r="N89"/>
      <c r="O89"/>
      <c r="P89"/>
      <c r="Q89"/>
      <c r="R89"/>
      <c r="S89"/>
      <c r="T89"/>
      <c r="U89"/>
      <c r="V89"/>
    </row>
    <row r="90" spans="1:22" ht="18">
      <c r="A90" s="29"/>
      <c r="B90" s="10">
        <f>Jeu!B17</f>
      </c>
      <c r="C90" s="10">
        <f>Jeu!B26</f>
      </c>
      <c r="D90" s="10">
        <f>Jeu!C12</f>
      </c>
      <c r="E90" s="10">
        <f>Jeu!D3</f>
      </c>
      <c r="F90" s="10">
        <f>Jeu!D26</f>
      </c>
      <c r="K90" s="22"/>
      <c r="L90"/>
      <c r="M90"/>
      <c r="N90"/>
      <c r="O90"/>
      <c r="P90"/>
      <c r="Q90"/>
      <c r="R90"/>
      <c r="S90"/>
      <c r="T90"/>
      <c r="U90"/>
      <c r="V90"/>
    </row>
    <row r="91" spans="1:22" ht="3" customHeight="1">
      <c r="A91" s="14"/>
      <c r="K91" s="22"/>
      <c r="L91"/>
      <c r="M91"/>
      <c r="N91"/>
      <c r="O91"/>
      <c r="P91"/>
      <c r="Q91"/>
      <c r="R91"/>
      <c r="S91"/>
      <c r="T91"/>
      <c r="U91"/>
      <c r="V91"/>
    </row>
    <row r="92" spans="1:22" ht="18" customHeight="1">
      <c r="A92" s="28">
        <v>16</v>
      </c>
      <c r="B92" s="10">
        <f>Jeu!B6</f>
      </c>
      <c r="C92" s="10">
        <f>Jeu!B20</f>
      </c>
      <c r="D92" s="10">
        <f>Jeu!C20</f>
      </c>
      <c r="E92" s="10">
        <f>Jeu!D7</f>
      </c>
      <c r="F92" s="10">
        <f>Jeu!D19</f>
      </c>
      <c r="G92" s="25">
        <f>IF(COUNT(B92:F92)=5,1,0)+IF(COUNT(B93:F93)=5,1,0)+IF(COUNT(B94:F94)=4,1,0)+IF(COUNT(B95:F95)=5,1,0)+IF(COUNT(B96:F96)=5,1,0)</f>
        <v>0</v>
      </c>
      <c r="H92" s="25">
        <f>IF(COUNT(B92:B96)=5,1,0)+IF(COUNT(C92:C96)=5,1,0)+IF(COUNT(D92:D96)=4,1,0)+IF(COUNT(E92:E96)=5,1,0)+IF(COUNT(F92:F96)=5,1,0)</f>
        <v>0</v>
      </c>
      <c r="I92" s="25">
        <f>IF(COUNT(B92)=1,1,0)+IF(COUNT(C93)=1,1,0)+IF(COUNT(D94)=1,1,0)+IF(COUNT(E95)=1,1,0)+IF(COUNT(F96)=1,1,0)</f>
        <v>0</v>
      </c>
      <c r="J92" s="25">
        <f>IF(COUNT(B92)=1,1,0)+IF(COUNT(C93)=1,1,0)+IF(COUNT(D94)=1,1,0)+IF(COUNT(E95)=1,1,0)+IF(COUNT(F96)=1,1,0)+IF(COUNT(B96)=1,1,0)+IF(COUNT(C95)=1,1,0)+IF(COUNT(D94)=1,1,0)+IF(COUNT(E93)=1,1,0)+IF(COUNT(F92)=1,1,0)</f>
        <v>0</v>
      </c>
      <c r="K92" s="22">
        <f>IF(COUNT(B96)=1,1,0)+IF(COUNT(C95)=1,1,0)+IF(COUNT(D94)=1,1,0)+IF(COUNT(E93)=1,1,0)+IF(COUNT(F92)=1,1,0)</f>
        <v>0</v>
      </c>
      <c r="L92"/>
      <c r="M92"/>
      <c r="N92"/>
      <c r="O92"/>
      <c r="P92"/>
      <c r="Q92"/>
      <c r="R92"/>
      <c r="S92"/>
      <c r="T92"/>
      <c r="U92"/>
      <c r="V92"/>
    </row>
    <row r="93" spans="1:22" ht="18">
      <c r="A93" s="28"/>
      <c r="B93" s="10">
        <f>Jeu!B16</f>
      </c>
      <c r="C93" s="10">
        <f>Jeu!B19</f>
      </c>
      <c r="D93" s="10">
        <f>Jeu!C12</f>
      </c>
      <c r="E93" s="10">
        <f>Jeu!D11</f>
      </c>
      <c r="F93" s="10">
        <f>Jeu!D26</f>
      </c>
      <c r="K93" s="22"/>
      <c r="L93"/>
      <c r="M93"/>
      <c r="N93"/>
      <c r="O93"/>
      <c r="P93"/>
      <c r="Q93"/>
      <c r="R93"/>
      <c r="S93"/>
      <c r="T93"/>
      <c r="U93"/>
      <c r="V93"/>
    </row>
    <row r="94" spans="1:22" ht="18">
      <c r="A94" s="28"/>
      <c r="B94" s="10">
        <f>Jeu!B8</f>
      </c>
      <c r="C94" s="10">
        <f>Jeu!C7</f>
      </c>
      <c r="D94" s="10"/>
      <c r="E94" s="10">
        <f>Jeu!C23</f>
      </c>
      <c r="F94" s="10">
        <f>Jeu!D25</f>
      </c>
      <c r="K94" s="22"/>
      <c r="L94"/>
      <c r="M94"/>
      <c r="N94"/>
      <c r="O94"/>
      <c r="P94"/>
      <c r="Q94"/>
      <c r="R94"/>
      <c r="S94"/>
      <c r="T94"/>
      <c r="U94"/>
      <c r="V94"/>
    </row>
    <row r="95" spans="1:22" ht="18">
      <c r="A95" s="28"/>
      <c r="B95" s="10">
        <f>Jeu!B7</f>
      </c>
      <c r="C95" s="10">
        <f>Jeu!B21</f>
      </c>
      <c r="D95" s="10">
        <f>Jeu!C16</f>
      </c>
      <c r="E95" s="10">
        <f>Jeu!D8</f>
      </c>
      <c r="F95" s="10">
        <f>Jeu!D16</f>
      </c>
      <c r="K95" s="22"/>
      <c r="L95"/>
      <c r="M95"/>
      <c r="N95"/>
      <c r="O95"/>
      <c r="P95"/>
      <c r="Q95"/>
      <c r="R95"/>
      <c r="S95"/>
      <c r="T95"/>
      <c r="U95"/>
      <c r="V95"/>
    </row>
    <row r="96" spans="1:22" ht="18">
      <c r="A96" s="29"/>
      <c r="B96" s="10">
        <f>Jeu!B12</f>
      </c>
      <c r="C96" s="10">
        <f>Jeu!C4</f>
      </c>
      <c r="D96" s="10">
        <f>Jeu!C8</f>
      </c>
      <c r="E96" s="10">
        <f>Jeu!D3</f>
      </c>
      <c r="F96" s="10">
        <f>Jeu!D18</f>
      </c>
      <c r="K96" s="22"/>
      <c r="L96"/>
      <c r="M96"/>
      <c r="N96"/>
      <c r="O96"/>
      <c r="P96"/>
      <c r="Q96"/>
      <c r="R96"/>
      <c r="S96"/>
      <c r="T96"/>
      <c r="U96"/>
      <c r="V96"/>
    </row>
    <row r="97" spans="1:22" ht="3" customHeight="1">
      <c r="A97" s="15"/>
      <c r="K97" s="22"/>
      <c r="L97"/>
      <c r="M97"/>
      <c r="N97"/>
      <c r="O97"/>
      <c r="P97"/>
      <c r="Q97"/>
      <c r="R97"/>
      <c r="S97"/>
      <c r="T97"/>
      <c r="U97"/>
      <c r="V97"/>
    </row>
    <row r="98" spans="1:22" ht="18" customHeight="1">
      <c r="A98" s="31">
        <v>17</v>
      </c>
      <c r="B98" s="10">
        <f>Jeu!B15</f>
      </c>
      <c r="C98" s="10">
        <f>Jeu!B23</f>
      </c>
      <c r="D98" s="10">
        <f>Jeu!C17</f>
      </c>
      <c r="E98" s="10">
        <f>Jeu!D9</f>
      </c>
      <c r="F98" s="10">
        <f>Jeu!D13</f>
      </c>
      <c r="G98" s="25">
        <f>IF(COUNT(B98:F98)=5,1,0)+IF(COUNT(B99:F99)=5,1,0)+IF(COUNT(B100:F100)=4,1,0)+IF(COUNT(B101:F101)=5,1,0)+IF(COUNT(B102:F102)=5,1,0)</f>
        <v>0</v>
      </c>
      <c r="H98" s="25">
        <f>IF(COUNT(B98:B102)=5,1,0)+IF(COUNT(C98:C102)=5,1,0)+IF(COUNT(D98:D102)=4,1,0)+IF(COUNT(E98:E102)=5,1,0)+IF(COUNT(F98:F102)=5,1,0)</f>
        <v>0</v>
      </c>
      <c r="I98" s="25">
        <f>IF(COUNT(B98)=1,1,0)+IF(COUNT(C99)=1,1,0)+IF(COUNT(D100)=1,1,0)+IF(COUNT(E101)=1,1,0)+IF(COUNT(F102)=1,1,0)</f>
        <v>0</v>
      </c>
      <c r="J98" s="25">
        <f>IF(COUNT(B98)=1,1,0)+IF(COUNT(C99)=1,1,0)+IF(COUNT(D100)=1,1,0)+IF(COUNT(E101)=1,1,0)+IF(COUNT(F102)=1,1,0)+IF(COUNT(B102)=1,1,0)+IF(COUNT(C101)=1,1,0)+IF(COUNT(D100)=1,1,0)+IF(COUNT(E99)=1,1,0)+IF(COUNT(F98)=1,1,0)</f>
        <v>0</v>
      </c>
      <c r="K98" s="22">
        <f>IF(COUNT(B102)=1,1,0)+IF(COUNT(C101)=1,1,0)+IF(COUNT(D100)=1,1,0)+IF(COUNT(E99)=1,1,0)+IF(COUNT(F98)=1,1,0)</f>
        <v>0</v>
      </c>
      <c r="L98"/>
      <c r="M98"/>
      <c r="N98"/>
      <c r="O98"/>
      <c r="P98"/>
      <c r="Q98"/>
      <c r="R98"/>
      <c r="S98"/>
      <c r="T98"/>
      <c r="U98"/>
      <c r="V98"/>
    </row>
    <row r="99" spans="1:22" ht="18">
      <c r="A99" s="28"/>
      <c r="B99" s="10">
        <f>Jeu!B17</f>
      </c>
      <c r="C99" s="10">
        <f>Jeu!C6</f>
      </c>
      <c r="D99" s="10">
        <f>Jeu!C13</f>
      </c>
      <c r="E99" s="10">
        <f>Jeu!D10</f>
      </c>
      <c r="F99" s="10">
        <f>Jeu!D17</f>
      </c>
      <c r="K99" s="22"/>
      <c r="L99"/>
      <c r="M99"/>
      <c r="N99"/>
      <c r="O99"/>
      <c r="P99"/>
      <c r="Q99"/>
      <c r="R99"/>
      <c r="S99"/>
      <c r="T99"/>
      <c r="U99"/>
      <c r="V99"/>
    </row>
    <row r="100" spans="1:22" ht="18">
      <c r="A100" s="28"/>
      <c r="B100" s="10">
        <f>Jeu!B5</f>
      </c>
      <c r="C100" s="10">
        <f>Jeu!C3</f>
      </c>
      <c r="D100" s="10"/>
      <c r="E100" s="10">
        <f>Jeu!D4</f>
      </c>
      <c r="F100" s="10">
        <f>Jeu!D22</f>
      </c>
      <c r="K100" s="22"/>
      <c r="L100"/>
      <c r="M100"/>
      <c r="N100"/>
      <c r="O100"/>
      <c r="P100"/>
      <c r="Q100"/>
      <c r="R100"/>
      <c r="S100"/>
      <c r="T100"/>
      <c r="U100"/>
      <c r="V100"/>
    </row>
    <row r="101" spans="1:22" ht="18">
      <c r="A101" s="28"/>
      <c r="B101" s="10">
        <f>Jeu!B3</f>
      </c>
      <c r="C101" s="10">
        <f>Jeu!B18</f>
      </c>
      <c r="D101" s="10">
        <f>Jeu!C14</f>
      </c>
      <c r="E101" s="10">
        <f>Jeu!D5</f>
      </c>
      <c r="F101" s="10">
        <f>Jeu!D14</f>
      </c>
      <c r="K101" s="22"/>
      <c r="L101"/>
      <c r="M101"/>
      <c r="N101"/>
      <c r="O101"/>
      <c r="P101"/>
      <c r="Q101"/>
      <c r="R101"/>
      <c r="S101"/>
      <c r="T101"/>
      <c r="U101"/>
      <c r="V101"/>
    </row>
    <row r="102" spans="1:22" ht="18">
      <c r="A102" s="28"/>
      <c r="B102" s="10">
        <f>Jeu!B11</f>
      </c>
      <c r="C102" s="10">
        <f>Jeu!B22</f>
      </c>
      <c r="D102" s="10">
        <f>Jeu!C15</f>
      </c>
      <c r="E102" s="10">
        <f>Jeu!C24</f>
      </c>
      <c r="F102" s="10">
        <f>Jeu!D15</f>
      </c>
      <c r="K102" s="22"/>
      <c r="L102"/>
      <c r="M102"/>
      <c r="N102"/>
      <c r="O102"/>
      <c r="P102"/>
      <c r="Q102"/>
      <c r="R102"/>
      <c r="S102"/>
      <c r="T102"/>
      <c r="U102"/>
      <c r="V102"/>
    </row>
    <row r="103" spans="11:22" ht="3" customHeight="1">
      <c r="K103" s="22"/>
      <c r="L103"/>
      <c r="M103"/>
      <c r="N103"/>
      <c r="O103"/>
      <c r="P103"/>
      <c r="Q103"/>
      <c r="R103"/>
      <c r="S103"/>
      <c r="T103"/>
      <c r="U103"/>
      <c r="V103"/>
    </row>
    <row r="104" spans="1:22" ht="18" customHeight="1">
      <c r="A104" s="28">
        <v>18</v>
      </c>
      <c r="B104" s="10">
        <f>Jeu!B13</f>
      </c>
      <c r="C104" s="10">
        <f>Jeu!B25</f>
      </c>
      <c r="D104" s="10">
        <f>Jeu!C22</f>
      </c>
      <c r="E104" s="10">
        <f>Jeu!D6</f>
      </c>
      <c r="F104" s="10">
        <f>Jeu!D27</f>
      </c>
      <c r="G104" s="25">
        <f>IF(COUNT(B104:F104)=5,1,0)+IF(COUNT(B105:F105)=5,1,0)+IF(COUNT(B106:F106)=4,1,0)+IF(COUNT(B107:F107)=5,1,0)+IF(COUNT(B108:F108)=5,1,0)</f>
        <v>0</v>
      </c>
      <c r="H104" s="25">
        <f>IF(COUNT(B104:B108)=5,1,0)+IF(COUNT(C104:C108)=5,1,0)+IF(COUNT(D104:D108)=4,1,0)+IF(COUNT(E104:E108)=5,1,0)+IF(COUNT(F104:F108)=5,1,0)</f>
        <v>0</v>
      </c>
      <c r="I104" s="25">
        <f>IF(COUNT(B104)=1,1,0)+IF(COUNT(C105)=1,1,0)+IF(COUNT(D106)=1,1,0)+IF(COUNT(E107)=1,1,0)+IF(COUNT(F108)=1,1,0)</f>
        <v>0</v>
      </c>
      <c r="J104" s="25">
        <f>IF(COUNT(B104)=1,1,0)+IF(COUNT(C105)=1,1,0)+IF(COUNT(D106)=1,1,0)+IF(COUNT(E107)=1,1,0)+IF(COUNT(F108)=1,1,0)+IF(COUNT(B108)=1,1,0)+IF(COUNT(C107)=1,1,0)+IF(COUNT(D106)=1,1,0)+IF(COUNT(E105)=1,1,0)+IF(COUNT(F104)=1,1,0)</f>
        <v>0</v>
      </c>
      <c r="K104" s="22">
        <f>IF(COUNT(B108)=1,1,0)+IF(COUNT(C107)=1,1,0)+IF(COUNT(D106)=1,1,0)+IF(COUNT(E105)=1,1,0)+IF(COUNT(F104)=1,1,0)</f>
        <v>0</v>
      </c>
      <c r="L104"/>
      <c r="M104"/>
      <c r="N104"/>
      <c r="O104"/>
      <c r="P104"/>
      <c r="Q104"/>
      <c r="R104"/>
      <c r="S104"/>
      <c r="T104"/>
      <c r="U104"/>
      <c r="V104"/>
    </row>
    <row r="105" spans="1:22" ht="18">
      <c r="A105" s="28"/>
      <c r="B105" s="10">
        <f>Jeu!B10</f>
      </c>
      <c r="C105" s="10">
        <f>Jeu!B24</f>
      </c>
      <c r="D105" s="10">
        <f>Jeu!C9</f>
      </c>
      <c r="E105" s="10">
        <f>Jeu!C25</f>
      </c>
      <c r="F105" s="10">
        <f>Jeu!D24</f>
      </c>
      <c r="K105" s="22"/>
      <c r="L105"/>
      <c r="M105"/>
      <c r="N105"/>
      <c r="O105"/>
      <c r="P105"/>
      <c r="Q105"/>
      <c r="R105"/>
      <c r="S105"/>
      <c r="T105"/>
      <c r="U105"/>
      <c r="V105"/>
    </row>
    <row r="106" spans="1:22" ht="18">
      <c r="A106" s="28"/>
      <c r="B106" s="10">
        <f>Jeu!B9</f>
      </c>
      <c r="C106" s="10">
        <f>Jeu!B27</f>
      </c>
      <c r="D106" s="10"/>
      <c r="E106" s="10">
        <f>Jeu!C27</f>
      </c>
      <c r="F106" s="10">
        <f>Jeu!D23</f>
      </c>
      <c r="K106" s="22"/>
      <c r="L106"/>
      <c r="M106"/>
      <c r="N106"/>
      <c r="O106"/>
      <c r="P106"/>
      <c r="Q106"/>
      <c r="R106"/>
      <c r="S106"/>
      <c r="T106"/>
      <c r="U106"/>
      <c r="V106"/>
    </row>
    <row r="107" spans="1:22" ht="18">
      <c r="A107" s="28"/>
      <c r="B107" s="10">
        <f>Jeu!B14</f>
      </c>
      <c r="C107" s="10">
        <f>Jeu!B26</f>
      </c>
      <c r="D107" s="10">
        <f>Jeu!C11</f>
      </c>
      <c r="E107" s="10">
        <f>Jeu!D12</f>
      </c>
      <c r="F107" s="10">
        <f>Jeu!D20</f>
      </c>
      <c r="K107" s="22"/>
      <c r="L107"/>
      <c r="M107"/>
      <c r="N107"/>
      <c r="O107"/>
      <c r="P107"/>
      <c r="Q107"/>
      <c r="R107"/>
      <c r="S107"/>
      <c r="T107"/>
      <c r="U107"/>
      <c r="V107"/>
    </row>
    <row r="108" spans="1:22" ht="18">
      <c r="A108" s="29"/>
      <c r="B108" s="10">
        <f>Jeu!B4</f>
      </c>
      <c r="C108" s="10">
        <f>Jeu!C5</f>
      </c>
      <c r="D108" s="10">
        <f>Jeu!C10</f>
      </c>
      <c r="E108" s="10">
        <f>Jeu!C26</f>
      </c>
      <c r="F108" s="10">
        <f>Jeu!D21</f>
      </c>
      <c r="K108" s="22"/>
      <c r="L108"/>
      <c r="M108"/>
      <c r="N108"/>
      <c r="O108"/>
      <c r="P108"/>
      <c r="Q108"/>
      <c r="R108"/>
      <c r="S108"/>
      <c r="T108"/>
      <c r="U108"/>
      <c r="V108"/>
    </row>
    <row r="109" spans="1:22" ht="3" customHeight="1">
      <c r="A109" s="15"/>
      <c r="K109" s="22"/>
      <c r="L109"/>
      <c r="M109"/>
      <c r="N109"/>
      <c r="O109"/>
      <c r="P109"/>
      <c r="Q109"/>
      <c r="R109"/>
      <c r="S109"/>
      <c r="T109"/>
      <c r="U109"/>
      <c r="V109"/>
    </row>
    <row r="110" spans="1:22" ht="18" customHeight="1">
      <c r="A110" s="31">
        <v>19</v>
      </c>
      <c r="B110" s="10">
        <f>Jeu!B10</f>
      </c>
      <c r="C110" s="10">
        <f>Jeu!C3</f>
      </c>
      <c r="D110" s="10">
        <f>Jeu!C9</f>
      </c>
      <c r="E110" s="10">
        <f>Jeu!D6</f>
      </c>
      <c r="F110" s="10">
        <f>Jeu!D20</f>
      </c>
      <c r="G110" s="25">
        <f>IF(COUNT(B110:F110)=5,1,0)+IF(COUNT(B111:F111)=5,1,0)+IF(COUNT(B112:F112)=4,1,0)+IF(COUNT(B113:F113)=5,1,0)+IF(COUNT(B114:F114)=5,1,0)</f>
        <v>0</v>
      </c>
      <c r="H110" s="25">
        <f>IF(COUNT(B110:B114)=5,1,0)+IF(COUNT(C110:C114)=5,1,0)+IF(COUNT(D110:D114)=4,1,0)+IF(COUNT(E110:E114)=5,1,0)+IF(COUNT(F110:F114)=5,1,0)</f>
        <v>0</v>
      </c>
      <c r="I110" s="25">
        <f>IF(COUNT(B110)=1,1,0)+IF(COUNT(C111)=1,1,0)+IF(COUNT(D112)=1,1,0)+IF(COUNT(E113)=1,1,0)+IF(COUNT(F114)=1,1,0)</f>
        <v>0</v>
      </c>
      <c r="J110" s="25">
        <f>IF(COUNT(B110)=1,1,0)+IF(COUNT(C111)=1,1,0)+IF(COUNT(D112)=1,1,0)+IF(COUNT(E113)=1,1,0)+IF(COUNT(F114)=1,1,0)+IF(COUNT(B114)=1,1,0)+IF(COUNT(C113)=1,1,0)+IF(COUNT(D112)=1,1,0)+IF(COUNT(E111)=1,1,0)+IF(COUNT(F110)=1,1,0)</f>
        <v>0</v>
      </c>
      <c r="K110" s="22">
        <f>IF(COUNT(B114)=1,1,0)+IF(COUNT(C113)=1,1,0)+IF(COUNT(D112)=1,1,0)+IF(COUNT(E111)=1,1,0)+IF(COUNT(F110)=1,1,0)</f>
        <v>0</v>
      </c>
      <c r="L110"/>
      <c r="M110"/>
      <c r="N110"/>
      <c r="O110"/>
      <c r="P110"/>
      <c r="Q110"/>
      <c r="R110"/>
      <c r="S110"/>
      <c r="T110"/>
      <c r="U110"/>
      <c r="V110"/>
    </row>
    <row r="111" spans="1:22" ht="18">
      <c r="A111" s="28"/>
      <c r="B111" s="10">
        <f>Jeu!B15</f>
      </c>
      <c r="C111" s="10">
        <f>Jeu!C5</f>
      </c>
      <c r="D111" s="10">
        <f>Jeu!C15</f>
      </c>
      <c r="E111" s="10">
        <f>Jeu!C26</f>
      </c>
      <c r="F111" s="10">
        <f>Jeu!D13</f>
      </c>
      <c r="K111" s="22"/>
      <c r="L111"/>
      <c r="M111"/>
      <c r="N111"/>
      <c r="O111"/>
      <c r="P111"/>
      <c r="Q111"/>
      <c r="R111"/>
      <c r="S111"/>
      <c r="T111"/>
      <c r="U111"/>
      <c r="V111"/>
    </row>
    <row r="112" spans="1:22" ht="18">
      <c r="A112" s="28"/>
      <c r="B112" s="10">
        <f>Jeu!B7</f>
      </c>
      <c r="C112" s="10">
        <f>Jeu!B27</f>
      </c>
      <c r="D112" s="10"/>
      <c r="E112" s="10">
        <f>Jeu!D8</f>
      </c>
      <c r="F112" s="10">
        <f>Jeu!D26</f>
      </c>
      <c r="K112" s="22"/>
      <c r="L112"/>
      <c r="M112"/>
      <c r="N112"/>
      <c r="O112"/>
      <c r="P112"/>
      <c r="Q112"/>
      <c r="R112"/>
      <c r="S112"/>
      <c r="T112"/>
      <c r="U112"/>
      <c r="V112"/>
    </row>
    <row r="113" spans="1:22" ht="18">
      <c r="A113" s="28"/>
      <c r="B113" s="10">
        <f>Jeu!B13</f>
      </c>
      <c r="C113" s="10">
        <f>Jeu!C6</f>
      </c>
      <c r="D113" s="10">
        <f>Jeu!C17</f>
      </c>
      <c r="E113" s="10">
        <f>Jeu!D9</f>
      </c>
      <c r="F113" s="10">
        <f>Jeu!D17</f>
      </c>
      <c r="K113" s="22"/>
      <c r="L113"/>
      <c r="M113"/>
      <c r="N113"/>
      <c r="O113"/>
      <c r="P113"/>
      <c r="Q113"/>
      <c r="R113"/>
      <c r="S113"/>
      <c r="T113"/>
      <c r="U113"/>
      <c r="V113"/>
    </row>
    <row r="114" spans="1:22" ht="18">
      <c r="A114" s="28"/>
      <c r="B114" s="10">
        <f>Jeu!B9</f>
      </c>
      <c r="C114" s="10">
        <f>Jeu!C4</f>
      </c>
      <c r="D114" s="10">
        <f>Jeu!C12</f>
      </c>
      <c r="E114" s="10">
        <f>Jeu!C25</f>
      </c>
      <c r="F114" s="10">
        <f>Jeu!D16</f>
      </c>
      <c r="K114" s="22"/>
      <c r="L114"/>
      <c r="M114"/>
      <c r="N114"/>
      <c r="O114"/>
      <c r="P114"/>
      <c r="Q114"/>
      <c r="R114"/>
      <c r="S114"/>
      <c r="T114"/>
      <c r="U114"/>
      <c r="V114"/>
    </row>
    <row r="115" spans="11:22" ht="3" customHeight="1">
      <c r="K115" s="22"/>
      <c r="L115"/>
      <c r="M115"/>
      <c r="N115"/>
      <c r="O115"/>
      <c r="P115"/>
      <c r="Q115"/>
      <c r="R115"/>
      <c r="S115"/>
      <c r="T115"/>
      <c r="U115"/>
      <c r="V115"/>
    </row>
    <row r="116" spans="1:22" ht="18" customHeight="1">
      <c r="A116" s="28">
        <v>20</v>
      </c>
      <c r="B116" s="10">
        <f>Jeu!B11</f>
      </c>
      <c r="C116" s="10">
        <f>Jeu!B26</f>
      </c>
      <c r="D116" s="10">
        <f>Jeu!C19</f>
      </c>
      <c r="E116" s="10">
        <f>Jeu!D3</f>
      </c>
      <c r="F116" s="10">
        <f>Jeu!D23</f>
      </c>
      <c r="G116" s="25">
        <f>IF(COUNT(B116:F116)=5,1,0)+IF(COUNT(B117:F117)=5,1,0)+IF(COUNT(B118:F118)=4,1,0)+IF(COUNT(B119:F119)=5,1,0)+IF(COUNT(B120:F120)=5,1,0)</f>
        <v>0</v>
      </c>
      <c r="H116" s="25">
        <f>IF(COUNT(B116:B120)=5,1,0)+IF(COUNT(C116:C120)=5,1,0)+IF(COUNT(D116:D120)=4,1,0)+IF(COUNT(E116:E120)=5,1,0)+IF(COUNT(F116:F120)=5,1,0)</f>
        <v>0</v>
      </c>
      <c r="I116" s="25">
        <f>IF(COUNT(B116)=1,1,0)+IF(COUNT(C117)=1,1,0)+IF(COUNT(D118)=1,1,0)+IF(COUNT(E119)=1,1,0)+IF(COUNT(F120)=1,1,0)</f>
        <v>0</v>
      </c>
      <c r="J116" s="25">
        <f>IF(COUNT(B116)=1,1,0)+IF(COUNT(C117)=1,1,0)+IF(COUNT(D118)=1,1,0)+IF(COUNT(E119)=1,1,0)+IF(COUNT(F120)=1,1,0)+IF(COUNT(B120)=1,1,0)+IF(COUNT(C119)=1,1,0)+IF(COUNT(D118)=1,1,0)+IF(COUNT(E117)=1,1,0)+IF(COUNT(F116)=1,1,0)</f>
        <v>0</v>
      </c>
      <c r="K116" s="22">
        <f>IF(COUNT(B120)=1,1,0)+IF(COUNT(C119)=1,1,0)+IF(COUNT(D118)=1,1,0)+IF(COUNT(E117)=1,1,0)+IF(COUNT(F116)=1,1,0)</f>
        <v>0</v>
      </c>
      <c r="L116"/>
      <c r="M116"/>
      <c r="N116"/>
      <c r="O116"/>
      <c r="P116"/>
      <c r="Q116"/>
      <c r="R116"/>
      <c r="S116"/>
      <c r="T116"/>
      <c r="U116"/>
      <c r="V116"/>
    </row>
    <row r="117" spans="1:22" ht="18">
      <c r="A117" s="28"/>
      <c r="B117" s="10">
        <f>Jeu!B4</f>
      </c>
      <c r="C117" s="10">
        <f>Jeu!B23</f>
      </c>
      <c r="D117" s="10">
        <f>Jeu!C13</f>
      </c>
      <c r="E117" s="10">
        <f>Jeu!D4</f>
      </c>
      <c r="F117" s="10">
        <f>Jeu!D25</f>
      </c>
      <c r="K117" s="22"/>
      <c r="L117"/>
      <c r="M117"/>
      <c r="N117"/>
      <c r="O117"/>
      <c r="P117"/>
      <c r="Q117"/>
      <c r="R117"/>
      <c r="S117"/>
      <c r="T117"/>
      <c r="U117"/>
      <c r="V117"/>
    </row>
    <row r="118" spans="1:22" ht="18">
      <c r="A118" s="28"/>
      <c r="B118" s="10">
        <f>Jeu!B14</f>
      </c>
      <c r="C118" s="10">
        <f>Jeu!B25</f>
      </c>
      <c r="D118" s="10"/>
      <c r="E118" s="10">
        <f>Jeu!D12</f>
      </c>
      <c r="F118" s="10">
        <f>Jeu!D24</f>
      </c>
      <c r="K118" s="22"/>
      <c r="L118"/>
      <c r="M118"/>
      <c r="N118"/>
      <c r="O118"/>
      <c r="P118"/>
      <c r="Q118"/>
      <c r="R118"/>
      <c r="S118"/>
      <c r="T118"/>
      <c r="U118"/>
      <c r="V118"/>
    </row>
    <row r="119" spans="1:22" ht="18">
      <c r="A119" s="28"/>
      <c r="B119" s="10">
        <f>Jeu!B17</f>
      </c>
      <c r="C119" s="10">
        <f>Jeu!B22</f>
      </c>
      <c r="D119" s="10">
        <f>Jeu!C16</f>
      </c>
      <c r="E119" s="10">
        <f>Jeu!C23</f>
      </c>
      <c r="F119" s="10">
        <f>Jeu!D19</f>
      </c>
      <c r="K119" s="22"/>
      <c r="L119"/>
      <c r="M119"/>
      <c r="N119"/>
      <c r="O119"/>
      <c r="P119"/>
      <c r="Q119"/>
      <c r="R119"/>
      <c r="S119"/>
      <c r="T119"/>
      <c r="U119"/>
      <c r="V119"/>
    </row>
    <row r="120" spans="1:22" ht="18">
      <c r="A120" s="29"/>
      <c r="B120" s="10">
        <f>Jeu!B12</f>
      </c>
      <c r="C120" s="10">
        <f>Jeu!B19</f>
      </c>
      <c r="D120" s="10">
        <f>Jeu!C18</f>
      </c>
      <c r="E120" s="10">
        <f>Jeu!C24</f>
      </c>
      <c r="F120" s="10">
        <f>Jeu!D22</f>
      </c>
      <c r="K120" s="22"/>
      <c r="L120"/>
      <c r="M120"/>
      <c r="N120"/>
      <c r="O120"/>
      <c r="P120"/>
      <c r="Q120"/>
      <c r="R120"/>
      <c r="S120"/>
      <c r="T120"/>
      <c r="U120"/>
      <c r="V120"/>
    </row>
    <row r="121" spans="1:22" ht="3" customHeight="1">
      <c r="A121" s="15"/>
      <c r="K121" s="22"/>
      <c r="L121"/>
      <c r="M121"/>
      <c r="N121"/>
      <c r="O121"/>
      <c r="P121"/>
      <c r="Q121"/>
      <c r="R121"/>
      <c r="S121"/>
      <c r="T121"/>
      <c r="U121"/>
      <c r="V121"/>
    </row>
    <row r="122" spans="1:22" ht="18" customHeight="1">
      <c r="A122" s="31">
        <v>21</v>
      </c>
      <c r="B122" s="10">
        <f>Jeu!B3</f>
      </c>
      <c r="C122" s="10">
        <f>Jeu!C7</f>
      </c>
      <c r="D122" s="10">
        <f>Jeu!C14</f>
      </c>
      <c r="E122" s="10">
        <f>Jeu!D7</f>
      </c>
      <c r="F122" s="10">
        <f>Jeu!D27</f>
      </c>
      <c r="G122" s="25">
        <f>IF(COUNT(B122:F122)=5,1,0)+IF(COUNT(B123:F123)=5,1,0)+IF(COUNT(B124:F124)=4,1,0)+IF(COUNT(B125:F125)=5,1,0)+IF(COUNT(B126:F126)=5,1,0)</f>
        <v>0</v>
      </c>
      <c r="H122" s="25">
        <f>IF(COUNT(B122:B126)=5,1,0)+IF(COUNT(C122:C126)=5,1,0)+IF(COUNT(D122:D126)=4,1,0)+IF(COUNT(E122:E126)=5,1,0)+IF(COUNT(F122:F126)=5,1,0)</f>
        <v>0</v>
      </c>
      <c r="I122" s="25">
        <f>IF(COUNT(B122)=1,1,0)+IF(COUNT(C123)=1,1,0)+IF(COUNT(D124)=1,1,0)+IF(COUNT(E125)=1,1,0)+IF(COUNT(F126)=1,1,0)</f>
        <v>0</v>
      </c>
      <c r="J122" s="25">
        <f>IF(COUNT(B122)=1,1,0)+IF(COUNT(C123)=1,1,0)+IF(COUNT(D124)=1,1,0)+IF(COUNT(E125)=1,1,0)+IF(COUNT(F126)=1,1,0)+IF(COUNT(B126)=1,1,0)+IF(COUNT(C125)=1,1,0)+IF(COUNT(D124)=1,1,0)+IF(COUNT(E123)=1,1,0)+IF(COUNT(F122)=1,1,0)</f>
        <v>0</v>
      </c>
      <c r="K122" s="22">
        <f>IF(COUNT(B126)=1,1,0)+IF(COUNT(C125)=1,1,0)+IF(COUNT(D124)=1,1,0)+IF(COUNT(E123)=1,1,0)+IF(COUNT(F122)=1,1,0)</f>
        <v>0</v>
      </c>
      <c r="L122"/>
      <c r="M122"/>
      <c r="N122"/>
      <c r="O122"/>
      <c r="P122"/>
      <c r="Q122"/>
      <c r="R122"/>
      <c r="S122"/>
      <c r="T122"/>
      <c r="U122"/>
      <c r="V122"/>
    </row>
    <row r="123" spans="1:22" ht="18">
      <c r="A123" s="28"/>
      <c r="B123" s="10">
        <f>Jeu!B5</f>
      </c>
      <c r="C123" s="10">
        <f>Jeu!B18</f>
      </c>
      <c r="D123" s="10">
        <f>Jeu!C20</f>
      </c>
      <c r="E123" s="10">
        <f>Jeu!D10</f>
      </c>
      <c r="F123" s="10">
        <f>Jeu!D14</f>
      </c>
      <c r="K123" s="22"/>
      <c r="L123"/>
      <c r="M123"/>
      <c r="N123"/>
      <c r="O123"/>
      <c r="P123"/>
      <c r="Q123"/>
      <c r="R123"/>
      <c r="S123"/>
      <c r="T123"/>
      <c r="U123"/>
      <c r="V123"/>
    </row>
    <row r="124" spans="1:22" ht="18">
      <c r="A124" s="28"/>
      <c r="B124" s="10">
        <f>Jeu!B16</f>
      </c>
      <c r="C124" s="10">
        <f>Jeu!B20</f>
      </c>
      <c r="D124" s="10"/>
      <c r="E124" s="10">
        <f>Jeu!D11</f>
      </c>
      <c r="F124" s="10">
        <f>Jeu!D18</f>
      </c>
      <c r="K124" s="22"/>
      <c r="L124"/>
      <c r="M124"/>
      <c r="N124"/>
      <c r="O124"/>
      <c r="P124"/>
      <c r="Q124"/>
      <c r="R124"/>
      <c r="S124"/>
      <c r="T124"/>
      <c r="U124"/>
      <c r="V124"/>
    </row>
    <row r="125" spans="1:22" ht="18">
      <c r="A125" s="28"/>
      <c r="B125" s="10">
        <f>Jeu!B6</f>
      </c>
      <c r="C125" s="10">
        <f>Jeu!B21</f>
      </c>
      <c r="D125" s="10">
        <f>Jeu!C10</f>
      </c>
      <c r="E125" s="10">
        <f>Jeu!D5</f>
      </c>
      <c r="F125" s="10">
        <f>Jeu!D21</f>
      </c>
      <c r="K125" s="22"/>
      <c r="L125"/>
      <c r="M125"/>
      <c r="N125"/>
      <c r="O125"/>
      <c r="P125"/>
      <c r="Q125"/>
      <c r="R125"/>
      <c r="S125"/>
      <c r="T125"/>
      <c r="U125"/>
      <c r="V125"/>
    </row>
    <row r="126" spans="1:22" ht="18">
      <c r="A126" s="28"/>
      <c r="B126" s="10">
        <f>Jeu!B8</f>
      </c>
      <c r="C126" s="10">
        <f>Jeu!B24</f>
      </c>
      <c r="D126" s="10">
        <f>Jeu!C11</f>
      </c>
      <c r="E126" s="10">
        <f>Jeu!C27</f>
      </c>
      <c r="F126" s="10">
        <f>Jeu!D15</f>
      </c>
      <c r="K126" s="22"/>
      <c r="L126"/>
      <c r="M126"/>
      <c r="N126"/>
      <c r="O126"/>
      <c r="P126"/>
      <c r="Q126"/>
      <c r="R126"/>
      <c r="S126"/>
      <c r="T126"/>
      <c r="U126"/>
      <c r="V126"/>
    </row>
    <row r="127" spans="11:22" ht="3" customHeight="1">
      <c r="K127" s="22"/>
      <c r="L127"/>
      <c r="M127"/>
      <c r="N127"/>
      <c r="O127"/>
      <c r="P127"/>
      <c r="Q127"/>
      <c r="R127"/>
      <c r="S127"/>
      <c r="T127"/>
      <c r="U127"/>
      <c r="V127"/>
    </row>
    <row r="128" spans="1:22" ht="18" customHeight="1">
      <c r="A128" s="28">
        <v>22</v>
      </c>
      <c r="B128" s="10">
        <f>Jeu!B4</f>
      </c>
      <c r="C128" s="10">
        <f>Jeu!B22</f>
      </c>
      <c r="D128" s="10">
        <f>Jeu!C12</f>
      </c>
      <c r="E128" s="10">
        <f>Jeu!D11</f>
      </c>
      <c r="F128" s="10">
        <f>Jeu!D25</f>
      </c>
      <c r="G128" s="25">
        <f>IF(COUNT(B128:F128)=5,1,0)+IF(COUNT(B129:F129)=5,1,0)+IF(COUNT(B130:F130)=4,1,0)+IF(COUNT(B131:F131)=5,1,0)+IF(COUNT(B132:F132)=5,1,0)</f>
        <v>0</v>
      </c>
      <c r="H128" s="25">
        <f>IF(COUNT(B128:B132)=5,1,0)+IF(COUNT(C128:C132)=5,1,0)+IF(COUNT(D128:D132)=4,1,0)+IF(COUNT(E128:E132)=5,1,0)+IF(COUNT(F128:F132)=5,1,0)</f>
        <v>0</v>
      </c>
      <c r="I128" s="25">
        <f>IF(COUNT(B128)=1,1,0)+IF(COUNT(C129)=1,1,0)+IF(COUNT(D130)=1,1,0)+IF(COUNT(E131)=1,1,0)+IF(COUNT(F132)=1,1,0)</f>
        <v>0</v>
      </c>
      <c r="J128" s="25">
        <f>IF(COUNT(B128)=1,1,0)+IF(COUNT(C129)=1,1,0)+IF(COUNT(D130)=1,1,0)+IF(COUNT(E131)=1,1,0)+IF(COUNT(F132)=1,1,0)+IF(COUNT(B132)=1,1,0)+IF(COUNT(C131)=1,1,0)+IF(COUNT(D130)=1,1,0)+IF(COUNT(E129)=1,1,0)+IF(COUNT(F128)=1,1,0)</f>
        <v>0</v>
      </c>
      <c r="K128" s="22">
        <f>IF(COUNT(B132)=1,1,0)+IF(COUNT(C131)=1,1,0)+IF(COUNT(D130)=1,1,0)+IF(COUNT(E129)=1,1,0)+IF(COUNT(F128)=1,1,0)</f>
        <v>0</v>
      </c>
      <c r="L128"/>
      <c r="M128"/>
      <c r="N128"/>
      <c r="O128"/>
      <c r="P128"/>
      <c r="Q128"/>
      <c r="R128"/>
      <c r="S128"/>
      <c r="T128"/>
      <c r="U128"/>
      <c r="V128"/>
    </row>
    <row r="129" spans="1:22" ht="18">
      <c r="A129" s="28"/>
      <c r="B129" s="10">
        <f>Jeu!B15</f>
      </c>
      <c r="C129" s="10">
        <f>Jeu!C4</f>
      </c>
      <c r="D129" s="10">
        <f>Jeu!C21</f>
      </c>
      <c r="E129" s="10">
        <f>Jeu!D12</f>
      </c>
      <c r="F129" s="10">
        <f>Jeu!D13</f>
      </c>
      <c r="K129" s="22"/>
      <c r="L129"/>
      <c r="M129"/>
      <c r="N129"/>
      <c r="O129"/>
      <c r="P129"/>
      <c r="Q129"/>
      <c r="R129"/>
      <c r="S129"/>
      <c r="T129"/>
      <c r="U129"/>
      <c r="V129"/>
    </row>
    <row r="130" spans="1:22" ht="18">
      <c r="A130" s="28"/>
      <c r="B130" s="10">
        <f>Jeu!B14</f>
      </c>
      <c r="C130" s="10">
        <f>Jeu!B23</f>
      </c>
      <c r="D130" s="10"/>
      <c r="E130" s="10">
        <f>Jeu!C26</f>
      </c>
      <c r="F130" s="10">
        <f>Jeu!D24</f>
      </c>
      <c r="K130" s="22"/>
      <c r="L130"/>
      <c r="M130"/>
      <c r="N130"/>
      <c r="O130"/>
      <c r="P130"/>
      <c r="Q130"/>
      <c r="R130"/>
      <c r="S130"/>
      <c r="T130"/>
      <c r="U130"/>
      <c r="V130"/>
    </row>
    <row r="131" spans="1:22" ht="18">
      <c r="A131" s="28"/>
      <c r="B131" s="10">
        <f>Jeu!B7</f>
      </c>
      <c r="C131" s="10">
        <f>Jeu!B18</f>
      </c>
      <c r="D131" s="10">
        <f>Jeu!C18</f>
      </c>
      <c r="E131" s="10">
        <f>Jeu!D7</f>
      </c>
      <c r="F131" s="10">
        <f>Jeu!D18</f>
      </c>
      <c r="K131" s="22"/>
      <c r="L131"/>
      <c r="M131"/>
      <c r="N131"/>
      <c r="O131"/>
      <c r="P131"/>
      <c r="Q131"/>
      <c r="R131"/>
      <c r="S131"/>
      <c r="T131"/>
      <c r="U131"/>
      <c r="V131"/>
    </row>
    <row r="132" spans="1:22" ht="18">
      <c r="A132" s="29"/>
      <c r="B132" s="10">
        <f>Jeu!B16</f>
      </c>
      <c r="C132" s="10">
        <f>Jeu!B27</f>
      </c>
      <c r="D132" s="10">
        <f>Jeu!C11</f>
      </c>
      <c r="E132" s="10">
        <f>Jeu!C23</f>
      </c>
      <c r="F132" s="10">
        <f>Jeu!D15</f>
      </c>
      <c r="K132" s="22"/>
      <c r="L132"/>
      <c r="M132"/>
      <c r="N132"/>
      <c r="O132"/>
      <c r="P132"/>
      <c r="Q132"/>
      <c r="R132"/>
      <c r="S132"/>
      <c r="T132"/>
      <c r="U132"/>
      <c r="V132"/>
    </row>
    <row r="133" spans="1:22" ht="3" customHeight="1">
      <c r="A133" s="15"/>
      <c r="K133" s="22"/>
      <c r="L133"/>
      <c r="M133"/>
      <c r="N133"/>
      <c r="O133"/>
      <c r="P133"/>
      <c r="Q133"/>
      <c r="R133"/>
      <c r="S133"/>
      <c r="T133"/>
      <c r="U133"/>
      <c r="V133"/>
    </row>
    <row r="134" spans="1:22" ht="18" customHeight="1">
      <c r="A134" s="31">
        <v>23</v>
      </c>
      <c r="B134" s="10">
        <f>Jeu!B12</f>
      </c>
      <c r="C134" s="10">
        <f>Jeu!C7</f>
      </c>
      <c r="D134" s="10">
        <f>Jeu!C20</f>
      </c>
      <c r="E134" s="10">
        <f>Jeu!C24</f>
      </c>
      <c r="F134" s="10">
        <f>Jeu!D17</f>
      </c>
      <c r="G134" s="25">
        <f>IF(COUNT(B134:F134)=5,1,0)+IF(COUNT(B135:F135)=5,1,0)+IF(COUNT(B136:F136)=4,1,0)+IF(COUNT(B137:F137)=5,1,0)+IF(COUNT(B138:F138)=5,1,0)</f>
        <v>0</v>
      </c>
      <c r="H134" s="25">
        <f>IF(COUNT(B134:B138)=5,1,0)+IF(COUNT(C134:C138)=5,1,0)+IF(COUNT(D134:D138)=4,1,0)+IF(COUNT(E134:E138)=5,1,0)+IF(COUNT(F134:F138)=5,1,0)</f>
        <v>0</v>
      </c>
      <c r="I134" s="25">
        <f>IF(COUNT(B134)=1,1,0)+IF(COUNT(C135)=1,1,0)+IF(COUNT(D136)=1,1,0)+IF(COUNT(E137)=1,1,0)+IF(COUNT(F138)=1,1,0)</f>
        <v>0</v>
      </c>
      <c r="J134" s="25">
        <f>IF(COUNT(B134)=1,1,0)+IF(COUNT(C135)=1,1,0)+IF(COUNT(D136)=1,1,0)+IF(COUNT(E137)=1,1,0)+IF(COUNT(F138)=1,1,0)+IF(COUNT(B138)=1,1,0)+IF(COUNT(C137)=1,1,0)+IF(COUNT(D136)=1,1,0)+IF(COUNT(E135)=1,1,0)+IF(COUNT(F134)=1,1,0)</f>
        <v>0</v>
      </c>
      <c r="K134" s="22">
        <f>IF(COUNT(B138)=1,1,0)+IF(COUNT(C137)=1,1,0)+IF(COUNT(D136)=1,1,0)+IF(COUNT(E135)=1,1,0)+IF(COUNT(F134)=1,1,0)</f>
        <v>0</v>
      </c>
      <c r="L134"/>
      <c r="M134"/>
      <c r="N134"/>
      <c r="O134"/>
      <c r="P134"/>
      <c r="Q134"/>
      <c r="R134"/>
      <c r="S134"/>
      <c r="T134"/>
      <c r="U134"/>
      <c r="V134"/>
    </row>
    <row r="135" spans="1:22" ht="18">
      <c r="A135" s="28"/>
      <c r="B135" s="10">
        <f>Jeu!B5</f>
      </c>
      <c r="C135" s="10">
        <f>Jeu!B26</f>
      </c>
      <c r="D135" s="10">
        <f>Jeu!C14</f>
      </c>
      <c r="E135" s="10">
        <f>Jeu!D8</f>
      </c>
      <c r="F135" s="10">
        <f>Jeu!D14</f>
      </c>
      <c r="K135" s="22"/>
      <c r="L135"/>
      <c r="M135"/>
      <c r="N135"/>
      <c r="O135"/>
      <c r="P135"/>
      <c r="Q135"/>
      <c r="R135"/>
      <c r="S135"/>
      <c r="T135"/>
      <c r="U135"/>
      <c r="V135"/>
    </row>
    <row r="136" spans="1:22" ht="18">
      <c r="A136" s="28"/>
      <c r="B136" s="10">
        <f>Jeu!B13</f>
      </c>
      <c r="C136" s="10">
        <f>Jeu!C5</f>
      </c>
      <c r="D136" s="10"/>
      <c r="E136" s="10">
        <f>Jeu!D4</f>
      </c>
      <c r="F136" s="10">
        <f>Jeu!D19</f>
      </c>
      <c r="K136" s="22"/>
      <c r="L136"/>
      <c r="M136"/>
      <c r="N136"/>
      <c r="O136"/>
      <c r="P136"/>
      <c r="Q136"/>
      <c r="R136"/>
      <c r="S136"/>
      <c r="T136"/>
      <c r="U136"/>
      <c r="V136"/>
    </row>
    <row r="137" spans="1:22" ht="18">
      <c r="A137" s="28"/>
      <c r="B137" s="10">
        <f>Jeu!B3</f>
      </c>
      <c r="C137" s="10">
        <f>Jeu!B21</f>
      </c>
      <c r="D137" s="10">
        <f>Jeu!C8</f>
      </c>
      <c r="E137" s="10">
        <f>Jeu!C25</f>
      </c>
      <c r="F137" s="10">
        <f>Jeu!D26</f>
      </c>
      <c r="K137" s="22"/>
      <c r="L137"/>
      <c r="M137"/>
      <c r="N137"/>
      <c r="O137"/>
      <c r="P137"/>
      <c r="Q137"/>
      <c r="R137"/>
      <c r="S137"/>
      <c r="T137"/>
      <c r="U137"/>
      <c r="V137"/>
    </row>
    <row r="138" spans="1:22" ht="18">
      <c r="A138" s="28"/>
      <c r="B138" s="10">
        <f>Jeu!B11</f>
      </c>
      <c r="C138" s="10">
        <f>Jeu!C3</f>
      </c>
      <c r="D138" s="10">
        <f>Jeu!C10</f>
      </c>
      <c r="E138" s="10">
        <f>Jeu!D6</f>
      </c>
      <c r="F138" s="10">
        <f>Jeu!D20</f>
      </c>
      <c r="K138" s="22"/>
      <c r="L138"/>
      <c r="M138"/>
      <c r="N138"/>
      <c r="O138"/>
      <c r="P138"/>
      <c r="Q138"/>
      <c r="R138"/>
      <c r="S138"/>
      <c r="T138"/>
      <c r="U138"/>
      <c r="V138"/>
    </row>
    <row r="139" spans="11:22" ht="3" customHeight="1">
      <c r="K139" s="22"/>
      <c r="L139"/>
      <c r="M139"/>
      <c r="N139"/>
      <c r="O139"/>
      <c r="P139"/>
      <c r="Q139"/>
      <c r="R139"/>
      <c r="S139"/>
      <c r="T139"/>
      <c r="U139"/>
      <c r="V139"/>
    </row>
    <row r="140" spans="1:22" ht="18" customHeight="1">
      <c r="A140" s="28">
        <v>24</v>
      </c>
      <c r="B140" s="10">
        <f>Jeu!B9</f>
      </c>
      <c r="C140" s="10">
        <f>Jeu!B19</f>
      </c>
      <c r="D140" s="10">
        <f>Jeu!C13</f>
      </c>
      <c r="E140" s="10">
        <f>Jeu!D5</f>
      </c>
      <c r="F140" s="10">
        <f>Jeu!D21</f>
      </c>
      <c r="G140" s="25">
        <f>IF(COUNT(B140:F140)=5,1,0)+IF(COUNT(B141:F141)=5,1,0)+IF(COUNT(B142:F142)=4,1,0)+IF(COUNT(B143:F143)=5,1,0)+IF(COUNT(B144:F144)=5,1,0)</f>
        <v>0</v>
      </c>
      <c r="H140" s="25">
        <f>IF(COUNT(B140:B144)=5,1,0)+IF(COUNT(C140:C144)=5,1,0)+IF(COUNT(D140:D144)=4,1,0)+IF(COUNT(E140:E144)=5,1,0)+IF(COUNT(F140:F144)=5,1,0)</f>
        <v>0</v>
      </c>
      <c r="I140" s="25">
        <f>IF(COUNT(B140)=1,1,0)+IF(COUNT(C141)=1,1,0)+IF(COUNT(D142)=1,1,0)+IF(COUNT(E143)=1,1,0)+IF(COUNT(F144)=1,1,0)</f>
        <v>0</v>
      </c>
      <c r="J140" s="25">
        <f>IF(COUNT(B140)=1,1,0)+IF(COUNT(C141)=1,1,0)+IF(COUNT(D142)=1,1,0)+IF(COUNT(E143)=1,1,0)+IF(COUNT(F144)=1,1,0)+IF(COUNT(B144)=1,1,0)+IF(COUNT(C143)=1,1,0)+IF(COUNT(D142)=1,1,0)+IF(COUNT(E141)=1,1,0)+IF(COUNT(F140)=1,1,0)</f>
        <v>0</v>
      </c>
      <c r="K140" s="22">
        <f>IF(COUNT(B144)=1,1,0)+IF(COUNT(C143)=1,1,0)+IF(COUNT(D142)=1,1,0)+IF(COUNT(E141)=1,1,0)+IF(COUNT(F140)=1,1,0)</f>
        <v>0</v>
      </c>
      <c r="L140"/>
      <c r="M140"/>
      <c r="N140"/>
      <c r="O140"/>
      <c r="P140"/>
      <c r="Q140"/>
      <c r="R140"/>
      <c r="S140"/>
      <c r="T140"/>
      <c r="U140"/>
      <c r="V140"/>
    </row>
    <row r="141" spans="1:22" ht="18">
      <c r="A141" s="28"/>
      <c r="B141" s="10">
        <f>Jeu!B17</f>
      </c>
      <c r="C141" s="10">
        <f>Jeu!B25</f>
      </c>
      <c r="D141" s="10">
        <f>Jeu!C19</f>
      </c>
      <c r="E141" s="10">
        <f>Jeu!D3</f>
      </c>
      <c r="F141" s="10">
        <f>Jeu!D16</f>
      </c>
      <c r="K141" s="22"/>
      <c r="L141"/>
      <c r="M141"/>
      <c r="N141"/>
      <c r="O141"/>
      <c r="P141"/>
      <c r="Q141"/>
      <c r="R141"/>
      <c r="S141"/>
      <c r="T141"/>
      <c r="U141"/>
      <c r="V141"/>
    </row>
    <row r="142" spans="1:22" ht="18">
      <c r="A142" s="28"/>
      <c r="B142" s="10">
        <f>Jeu!B6</f>
      </c>
      <c r="C142" s="10">
        <f>Jeu!C6</f>
      </c>
      <c r="D142" s="10"/>
      <c r="E142" s="10">
        <f>Jeu!D9</f>
      </c>
      <c r="F142" s="10">
        <f>Jeu!D27</f>
      </c>
      <c r="K142" s="22"/>
      <c r="L142"/>
      <c r="M142"/>
      <c r="N142"/>
      <c r="O142"/>
      <c r="P142"/>
      <c r="Q142"/>
      <c r="R142"/>
      <c r="S142"/>
      <c r="T142"/>
      <c r="U142"/>
      <c r="V142"/>
    </row>
    <row r="143" spans="1:22" ht="18">
      <c r="A143" s="28"/>
      <c r="B143" s="10">
        <f>Jeu!B10</f>
      </c>
      <c r="C143" s="10">
        <f>Jeu!B20</f>
      </c>
      <c r="D143" s="10">
        <f>Jeu!C17</f>
      </c>
      <c r="E143" s="10">
        <f>Jeu!D10</f>
      </c>
      <c r="F143" s="10">
        <f>Jeu!D23</f>
      </c>
      <c r="K143" s="22"/>
      <c r="L143"/>
      <c r="M143"/>
      <c r="N143"/>
      <c r="O143"/>
      <c r="P143"/>
      <c r="Q143"/>
      <c r="R143"/>
      <c r="S143"/>
      <c r="T143"/>
      <c r="U143"/>
      <c r="V143"/>
    </row>
    <row r="144" spans="1:22" ht="18">
      <c r="A144" s="29"/>
      <c r="B144" s="10">
        <f>Jeu!B8</f>
      </c>
      <c r="C144" s="10">
        <f>Jeu!B24</f>
      </c>
      <c r="D144" s="10">
        <f>Jeu!C15</f>
      </c>
      <c r="E144" s="10">
        <f>Jeu!C27</f>
      </c>
      <c r="F144" s="10">
        <f>Jeu!D22</f>
      </c>
      <c r="K144" s="22"/>
      <c r="L144"/>
      <c r="M144"/>
      <c r="N144"/>
      <c r="O144"/>
      <c r="P144"/>
      <c r="Q144"/>
      <c r="R144"/>
      <c r="S144"/>
      <c r="T144"/>
      <c r="U144"/>
      <c r="V144"/>
    </row>
    <row r="145" spans="11:22" ht="3" customHeight="1">
      <c r="K145" s="22"/>
      <c r="L145"/>
      <c r="M145"/>
      <c r="N145"/>
      <c r="O145"/>
      <c r="P145"/>
      <c r="Q145"/>
      <c r="R145"/>
      <c r="S145"/>
      <c r="T145"/>
      <c r="U145"/>
      <c r="V145"/>
    </row>
    <row r="146" spans="1:22" ht="18" customHeight="1">
      <c r="A146" s="28">
        <v>25</v>
      </c>
      <c r="B146" s="10">
        <f>Jeu!B7</f>
      </c>
      <c r="C146" s="10">
        <f>Jeu!B23</f>
      </c>
      <c r="D146" s="10">
        <f>Jeu!C19</f>
      </c>
      <c r="E146" s="10">
        <f>Jeu!D4</f>
      </c>
      <c r="F146" s="10">
        <f>Jeu!D20</f>
      </c>
      <c r="G146" s="25">
        <f>IF(COUNT(B146:F146)=5,1,0)+IF(COUNT(B147:F147)=5,1,0)+IF(COUNT(B148:F148)=4,1,0)+IF(COUNT(B149:F149)=5,1,0)+IF(COUNT(B150:F150)=5,1,0)</f>
        <v>0</v>
      </c>
      <c r="H146" s="25">
        <f>IF(COUNT(B146:B150)=5,1,0)+IF(COUNT(C146:C150)=5,1,0)+IF(COUNT(D146:D150)=4,1,0)+IF(COUNT(E146:E150)=5,1,0)+IF(COUNT(F146:F150)=5,1,0)</f>
        <v>0</v>
      </c>
      <c r="I146" s="25">
        <f>IF(COUNT(B146)=1,1,0)+IF(COUNT(C147)=1,1,0)+IF(COUNT(D148)=1,1,0)+IF(COUNT(E149)=1,1,0)+IF(COUNT(F150)=1,1,0)</f>
        <v>0</v>
      </c>
      <c r="J146" s="25">
        <f>IF(COUNT(B146)=1,1,0)+IF(COUNT(C147)=1,1,0)+IF(COUNT(D148)=1,1,0)+IF(COUNT(E149)=1,1,0)+IF(COUNT(F150)=1,1,0)+IF(COUNT(B150)=1,1,0)+IF(COUNT(C149)=1,1,0)+IF(COUNT(D148)=1,1,0)+IF(COUNT(E147)=1,1,0)+IF(COUNT(F146)=1,1,0)</f>
        <v>0</v>
      </c>
      <c r="K146" s="22">
        <f>IF(COUNT(B150)=1,1,0)+IF(COUNT(C149)=1,1,0)+IF(COUNT(D148)=1,1,0)+IF(COUNT(E147)=1,1,0)+IF(COUNT(F146)=1,1,0)</f>
        <v>0</v>
      </c>
      <c r="L146"/>
      <c r="M146"/>
      <c r="N146"/>
      <c r="O146"/>
      <c r="P146"/>
      <c r="Q146"/>
      <c r="R146"/>
      <c r="S146"/>
      <c r="T146"/>
      <c r="U146"/>
      <c r="V146"/>
    </row>
    <row r="147" spans="1:22" ht="18">
      <c r="A147" s="28"/>
      <c r="B147" s="10">
        <f>Jeu!B17</f>
      </c>
      <c r="C147" s="10">
        <f>Jeu!B19</f>
      </c>
      <c r="D147" s="10">
        <f>Jeu!C17</f>
      </c>
      <c r="E147" s="10">
        <f>Jeu!D5</f>
      </c>
      <c r="F147" s="10">
        <f>Jeu!D27</f>
      </c>
      <c r="K147" s="22"/>
      <c r="L147"/>
      <c r="M147"/>
      <c r="N147"/>
      <c r="O147"/>
      <c r="P147"/>
      <c r="Q147"/>
      <c r="R147"/>
      <c r="S147"/>
      <c r="T147"/>
      <c r="U147"/>
      <c r="V147"/>
    </row>
    <row r="148" spans="1:22" ht="18">
      <c r="A148" s="28"/>
      <c r="B148" s="10">
        <f>Jeu!B10</f>
      </c>
      <c r="C148" s="10">
        <f>Jeu!C5</f>
      </c>
      <c r="D148" s="10"/>
      <c r="E148" s="10">
        <f>Jeu!D6</f>
      </c>
      <c r="F148" s="10">
        <f>Jeu!D23</f>
      </c>
      <c r="K148" s="22"/>
      <c r="L148"/>
      <c r="M148"/>
      <c r="N148"/>
      <c r="O148"/>
      <c r="P148"/>
      <c r="Q148"/>
      <c r="R148"/>
      <c r="S148"/>
      <c r="T148"/>
      <c r="U148"/>
      <c r="V148"/>
    </row>
    <row r="149" spans="1:22" ht="18">
      <c r="A149" s="28"/>
      <c r="B149" s="10">
        <f>Jeu!B14</f>
      </c>
      <c r="C149" s="10">
        <f>Jeu!C6</f>
      </c>
      <c r="D149" s="10">
        <f>Jeu!C10</f>
      </c>
      <c r="E149" s="10">
        <f>Jeu!D8</f>
      </c>
      <c r="F149" s="10">
        <f>Jeu!D16</f>
      </c>
      <c r="K149" s="22"/>
      <c r="L149"/>
      <c r="M149"/>
      <c r="N149"/>
      <c r="O149"/>
      <c r="P149"/>
      <c r="Q149"/>
      <c r="R149"/>
      <c r="S149"/>
      <c r="T149"/>
      <c r="U149"/>
      <c r="V149"/>
    </row>
    <row r="150" spans="1:22" ht="18">
      <c r="A150" s="29"/>
      <c r="B150" s="10">
        <f>Jeu!B4</f>
      </c>
      <c r="C150" s="10">
        <f>Jeu!C7</f>
      </c>
      <c r="D150" s="10">
        <f>Jeu!C12</f>
      </c>
      <c r="E150" s="10">
        <f>Jeu!D9</f>
      </c>
      <c r="F150" s="10">
        <f>Jeu!D22</f>
      </c>
      <c r="K150" s="22"/>
      <c r="L150"/>
      <c r="M150"/>
      <c r="N150"/>
      <c r="O150"/>
      <c r="P150"/>
      <c r="Q150"/>
      <c r="R150"/>
      <c r="S150"/>
      <c r="T150"/>
      <c r="U150"/>
      <c r="V150"/>
    </row>
    <row r="151" spans="1:22" ht="3" customHeight="1">
      <c r="A151" s="15"/>
      <c r="K151" s="22"/>
      <c r="L151"/>
      <c r="M151"/>
      <c r="N151"/>
      <c r="O151"/>
      <c r="P151"/>
      <c r="Q151"/>
      <c r="R151"/>
      <c r="S151"/>
      <c r="T151"/>
      <c r="U151"/>
      <c r="V151"/>
    </row>
    <row r="152" spans="1:22" ht="18" customHeight="1">
      <c r="A152" s="31">
        <v>26</v>
      </c>
      <c r="B152" s="10">
        <f>Jeu!B3</f>
      </c>
      <c r="C152" s="10">
        <f>Jeu!B26</f>
      </c>
      <c r="D152" s="10">
        <f>Jeu!C9</f>
      </c>
      <c r="E152" s="10">
        <f>Jeu!D12</f>
      </c>
      <c r="F152" s="10">
        <f>Jeu!D25</f>
      </c>
      <c r="G152" s="25">
        <f>IF(COUNT(B152:F152)=5,1,0)+IF(COUNT(B153:F153)=5,1,0)+IF(COUNT(B154:F154)=4,1,0)+IF(COUNT(B155:F155)=5,1,0)+IF(COUNT(B156:F156)=5,1,0)</f>
        <v>0</v>
      </c>
      <c r="H152" s="25">
        <f>IF(COUNT(B152:B156)=5,1,0)+IF(COUNT(C152:C156)=5,1,0)+IF(COUNT(D152:D156)=4,1,0)+IF(COUNT(E152:E156)=5,1,0)+IF(COUNT(F152:F156)=5,1,0)</f>
        <v>0</v>
      </c>
      <c r="I152" s="25">
        <f>IF(COUNT(B152)=1,1,0)+IF(COUNT(C153)=1,1,0)+IF(COUNT(D154)=1,1,0)+IF(COUNT(E155)=1,1,0)+IF(COUNT(F156)=1,1,0)</f>
        <v>0</v>
      </c>
      <c r="J152" s="25">
        <f>IF(COUNT(B152)=1,1,0)+IF(COUNT(C153)=1,1,0)+IF(COUNT(D154)=1,1,0)+IF(COUNT(E155)=1,1,0)+IF(COUNT(F156)=1,1,0)+IF(COUNT(B156)=1,1,0)+IF(COUNT(C155)=1,1,0)+IF(COUNT(D154)=1,1,0)+IF(COUNT(E153)=1,1,0)+IF(COUNT(F152)=1,1,0)</f>
        <v>0</v>
      </c>
      <c r="K152" s="22">
        <f>IF(COUNT(B156)=1,1,0)+IF(COUNT(C155)=1,1,0)+IF(COUNT(D154)=1,1,0)+IF(COUNT(E153)=1,1,0)+IF(COUNT(F152)=1,1,0)</f>
        <v>0</v>
      </c>
      <c r="L152"/>
      <c r="M152"/>
      <c r="N152"/>
      <c r="O152"/>
      <c r="P152"/>
      <c r="Q152"/>
      <c r="R152"/>
      <c r="S152"/>
      <c r="T152"/>
      <c r="U152"/>
      <c r="V152"/>
    </row>
    <row r="153" spans="1:22" ht="18">
      <c r="A153" s="28"/>
      <c r="B153" s="10">
        <f>Jeu!B5</f>
      </c>
      <c r="C153" s="10">
        <f>Jeu!B25</f>
      </c>
      <c r="D153" s="10">
        <f>Jeu!C18</f>
      </c>
      <c r="E153" s="10">
        <f>Jeu!D7</f>
      </c>
      <c r="F153" s="10">
        <f>Jeu!D26</f>
      </c>
      <c r="K153" s="22"/>
      <c r="L153"/>
      <c r="M153"/>
      <c r="N153"/>
      <c r="O153"/>
      <c r="P153"/>
      <c r="Q153"/>
      <c r="R153"/>
      <c r="S153"/>
      <c r="T153"/>
      <c r="U153"/>
      <c r="V153"/>
    </row>
    <row r="154" spans="1:22" ht="18">
      <c r="A154" s="28"/>
      <c r="B154" s="10">
        <f>Jeu!B6</f>
      </c>
      <c r="C154" s="10">
        <f>Jeu!B24</f>
      </c>
      <c r="D154" s="10"/>
      <c r="E154" s="10">
        <f>Jeu!C26</f>
      </c>
      <c r="F154" s="10">
        <f>Jeu!D19</f>
      </c>
      <c r="K154" s="22"/>
      <c r="L154"/>
      <c r="M154"/>
      <c r="N154"/>
      <c r="O154"/>
      <c r="P154"/>
      <c r="Q154"/>
      <c r="R154"/>
      <c r="S154"/>
      <c r="T154"/>
      <c r="U154"/>
      <c r="V154"/>
    </row>
    <row r="155" spans="1:22" ht="18">
      <c r="A155" s="28"/>
      <c r="B155" s="10">
        <f>Jeu!B12</f>
      </c>
      <c r="C155" s="10">
        <f>Jeu!C4</f>
      </c>
      <c r="D155" s="10">
        <f>Jeu!C14</f>
      </c>
      <c r="E155" s="10">
        <f>Jeu!D11</f>
      </c>
      <c r="F155" s="10">
        <f>Jeu!D24</f>
      </c>
      <c r="K155" s="22"/>
      <c r="L155"/>
      <c r="M155"/>
      <c r="N155"/>
      <c r="O155"/>
      <c r="P155"/>
      <c r="Q155"/>
      <c r="R155"/>
      <c r="S155"/>
      <c r="T155"/>
      <c r="U155"/>
      <c r="V155"/>
    </row>
    <row r="156" spans="1:22" ht="18">
      <c r="A156" s="28"/>
      <c r="B156" s="10">
        <f>Jeu!B9</f>
      </c>
      <c r="C156" s="10">
        <f>Jeu!B18</f>
      </c>
      <c r="D156" s="10">
        <f>Jeu!C16</f>
      </c>
      <c r="E156" s="10">
        <f>Jeu!C23</f>
      </c>
      <c r="F156" s="10">
        <f>Jeu!D13</f>
      </c>
      <c r="K156" s="22"/>
      <c r="L156"/>
      <c r="M156"/>
      <c r="N156"/>
      <c r="O156"/>
      <c r="P156"/>
      <c r="Q156"/>
      <c r="R156"/>
      <c r="S156"/>
      <c r="T156"/>
      <c r="U156"/>
      <c r="V156"/>
    </row>
    <row r="157" spans="11:22" ht="3" customHeight="1">
      <c r="K157" s="22"/>
      <c r="L157"/>
      <c r="M157"/>
      <c r="N157"/>
      <c r="O157"/>
      <c r="P157"/>
      <c r="Q157"/>
      <c r="R157"/>
      <c r="S157"/>
      <c r="T157"/>
      <c r="U157"/>
      <c r="V157"/>
    </row>
    <row r="158" spans="1:22" ht="18" customHeight="1">
      <c r="A158" s="28">
        <v>27</v>
      </c>
      <c r="B158" s="10">
        <f>Jeu!B15</f>
      </c>
      <c r="C158" s="10">
        <f>Jeu!B21</f>
      </c>
      <c r="D158" s="10">
        <f>Jeu!C8</f>
      </c>
      <c r="E158" s="10">
        <f>Jeu!C25</f>
      </c>
      <c r="F158" s="10">
        <f>Jeu!D18</f>
      </c>
      <c r="G158" s="25">
        <f>IF(COUNT(B158:F158)=5,1,0)+IF(COUNT(B159:F159)=5,1,0)+IF(COUNT(B160:F160)=4,1,0)+IF(COUNT(B161:F161)=5,1,0)+IF(COUNT(B162:F162)=5,1,0)</f>
        <v>0</v>
      </c>
      <c r="H158" s="25">
        <f>IF(COUNT(B158:B162)=5,1,0)+IF(COUNT(C158:C162)=5,1,0)+IF(COUNT(D158:D162)=4,1,0)+IF(COUNT(E158:E162)=5,1,0)+IF(COUNT(F158:F162)=5,1,0)</f>
        <v>0</v>
      </c>
      <c r="I158" s="25">
        <f>IF(COUNT(B158)=1,1,0)+IF(COUNT(C159)=1,1,0)+IF(COUNT(D160)=1,1,0)+IF(COUNT(E161)=1,1,0)+IF(COUNT(F162)=1,1,0)</f>
        <v>0</v>
      </c>
      <c r="J158" s="25">
        <f>IF(COUNT(B158)=1,1,0)+IF(COUNT(C159)=1,1,0)+IF(COUNT(D160)=1,1,0)+IF(COUNT(E161)=1,1,0)+IF(COUNT(F162)=1,1,0)+IF(COUNT(B162)=1,1,0)+IF(COUNT(C161)=1,1,0)+IF(COUNT(D160)=1,1,0)+IF(COUNT(E159)=1,1,0)+IF(COUNT(F158)=1,1,0)</f>
        <v>0</v>
      </c>
      <c r="K158" s="22">
        <f>IF(COUNT(B162)=1,1,0)+IF(COUNT(C161)=1,1,0)+IF(COUNT(D160)=1,1,0)+IF(COUNT(E159)=1,1,0)+IF(COUNT(F158)=1,1,0)</f>
        <v>0</v>
      </c>
      <c r="L158"/>
      <c r="M158"/>
      <c r="N158"/>
      <c r="O158"/>
      <c r="P158"/>
      <c r="Q158"/>
      <c r="R158"/>
      <c r="S158"/>
      <c r="T158"/>
      <c r="U158"/>
      <c r="V158"/>
    </row>
    <row r="159" spans="1:22" ht="18">
      <c r="A159" s="28"/>
      <c r="B159" s="10">
        <f>Jeu!B13</f>
      </c>
      <c r="C159" s="10">
        <f>Jeu!B27</f>
      </c>
      <c r="D159" s="10">
        <f>Jeu!C21</f>
      </c>
      <c r="E159" s="10">
        <f>Jeu!D10</f>
      </c>
      <c r="F159" s="10">
        <f>Jeu!D14</f>
      </c>
      <c r="K159" s="22"/>
      <c r="L159"/>
      <c r="M159"/>
      <c r="N159"/>
      <c r="O159"/>
      <c r="P159"/>
      <c r="Q159"/>
      <c r="R159"/>
      <c r="S159"/>
      <c r="T159"/>
      <c r="U159"/>
      <c r="V159"/>
    </row>
    <row r="160" spans="1:22" ht="18">
      <c r="A160" s="28"/>
      <c r="B160" s="10">
        <f>Jeu!B8</f>
      </c>
      <c r="C160" s="10">
        <f>Jeu!B22</f>
      </c>
      <c r="D160" s="10"/>
      <c r="E160" s="10">
        <f>Jeu!C27</f>
      </c>
      <c r="F160" s="10">
        <f>Jeu!D15</f>
      </c>
      <c r="K160" s="22"/>
      <c r="L160"/>
      <c r="M160"/>
      <c r="N160"/>
      <c r="O160"/>
      <c r="P160"/>
      <c r="Q160"/>
      <c r="R160"/>
      <c r="S160"/>
      <c r="T160"/>
      <c r="U160"/>
      <c r="V160"/>
    </row>
    <row r="161" spans="1:22" ht="18">
      <c r="A161" s="28"/>
      <c r="B161" s="10">
        <f>Jeu!B16</f>
      </c>
      <c r="C161" s="10">
        <f>Jeu!C3</f>
      </c>
      <c r="D161" s="10">
        <f>Jeu!C15</f>
      </c>
      <c r="E161" s="10">
        <f>Jeu!D3</f>
      </c>
      <c r="F161" s="10">
        <f>Jeu!D17</f>
      </c>
      <c r="K161" s="22"/>
      <c r="L161"/>
      <c r="M161"/>
      <c r="N161"/>
      <c r="O161"/>
      <c r="P161"/>
      <c r="Q161"/>
      <c r="R161"/>
      <c r="S161"/>
      <c r="T161"/>
      <c r="U161"/>
      <c r="V161"/>
    </row>
    <row r="162" spans="1:22" ht="18">
      <c r="A162" s="29"/>
      <c r="B162" s="10">
        <f>Jeu!B11</f>
      </c>
      <c r="C162" s="10">
        <f>Jeu!B20</f>
      </c>
      <c r="D162" s="10">
        <f>Jeu!C11</f>
      </c>
      <c r="E162" s="10">
        <f>Jeu!C24</f>
      </c>
      <c r="F162" s="10">
        <f>Jeu!D21</f>
      </c>
      <c r="K162" s="22"/>
      <c r="L162"/>
      <c r="M162"/>
      <c r="N162"/>
      <c r="O162"/>
      <c r="P162"/>
      <c r="Q162"/>
      <c r="R162"/>
      <c r="S162"/>
      <c r="T162"/>
      <c r="U162"/>
      <c r="V162"/>
    </row>
    <row r="163" spans="1:22" ht="3" customHeight="1">
      <c r="A163" s="15"/>
      <c r="K163" s="22"/>
      <c r="L163"/>
      <c r="M163"/>
      <c r="N163"/>
      <c r="O163"/>
      <c r="P163"/>
      <c r="Q163"/>
      <c r="R163"/>
      <c r="S163"/>
      <c r="T163"/>
      <c r="U163"/>
      <c r="V163"/>
    </row>
    <row r="164" spans="1:22" ht="18" customHeight="1">
      <c r="A164" s="31">
        <v>27</v>
      </c>
      <c r="B164" s="10">
        <f>Jeu!B15</f>
      </c>
      <c r="C164" s="10">
        <f>Jeu!B21</f>
      </c>
      <c r="D164" s="10">
        <f>Jeu!C19</f>
      </c>
      <c r="E164" s="10">
        <f>Jeu!D5</f>
      </c>
      <c r="F164" s="10">
        <f>Jeu!D17</f>
      </c>
      <c r="G164" s="25">
        <f>IF(COUNT(B164:F164)=5,1,0)+IF(COUNT(B165:F165)=5,1,0)+IF(COUNT(B166:F166)=4,1,0)+IF(COUNT(B167:F167)=5,1,0)+IF(COUNT(B168:F168)=5,1,0)</f>
        <v>0</v>
      </c>
      <c r="H164" s="25">
        <f>IF(COUNT(B164:B168)=5,1,0)+IF(COUNT(C164:C168)=5,1,0)+IF(COUNT(D164:D168)=4,1,0)+IF(COUNT(E164:E168)=5,1,0)+IF(COUNT(F164:F168)=5,1,0)</f>
        <v>0</v>
      </c>
      <c r="I164" s="25">
        <f>IF(COUNT(B164)=1,1,0)+IF(COUNT(C165)=1,1,0)+IF(COUNT(D166)=1,1,0)+IF(COUNT(E167)=1,1,0)+IF(COUNT(F168)=1,1,0)</f>
        <v>0</v>
      </c>
      <c r="J164" s="25">
        <f>IF(COUNT(B164)=1,1,0)+IF(COUNT(C165)=1,1,0)+IF(COUNT(D166)=1,1,0)+IF(COUNT(E167)=1,1,0)+IF(COUNT(F168)=1,1,0)+IF(COUNT(B168)=1,1,0)+IF(COUNT(C167)=1,1,0)+IF(COUNT(D166)=1,1,0)+IF(COUNT(E165)=1,1,0)+IF(COUNT(F164)=1,1,0)</f>
        <v>0</v>
      </c>
      <c r="K164" s="22">
        <f>IF(COUNT(B168)=1,1,0)+IF(COUNT(C167)=1,1,0)+IF(COUNT(D166)=1,1,0)+IF(COUNT(E165)=1,1,0)+IF(COUNT(F164)=1,1,0)</f>
        <v>0</v>
      </c>
      <c r="L164"/>
      <c r="M164"/>
      <c r="N164"/>
      <c r="O164"/>
      <c r="P164"/>
      <c r="Q164"/>
      <c r="R164"/>
      <c r="S164"/>
      <c r="T164"/>
      <c r="U164"/>
      <c r="V164"/>
    </row>
    <row r="165" spans="1:22" ht="18">
      <c r="A165" s="28"/>
      <c r="B165" s="10">
        <f>Jeu!B8</f>
      </c>
      <c r="C165" s="10">
        <f>Jeu!B27</f>
      </c>
      <c r="D165" s="10">
        <f>Jeu!C14</f>
      </c>
      <c r="E165" s="10">
        <f>Jeu!D12</f>
      </c>
      <c r="F165" s="10">
        <f>Jeu!D27</f>
      </c>
      <c r="K165" s="22"/>
      <c r="L165"/>
      <c r="M165"/>
      <c r="N165"/>
      <c r="O165"/>
      <c r="P165"/>
      <c r="Q165"/>
      <c r="R165"/>
      <c r="S165"/>
      <c r="T165"/>
      <c r="U165"/>
      <c r="V165"/>
    </row>
    <row r="166" spans="1:22" ht="18">
      <c r="A166" s="28"/>
      <c r="B166" s="10">
        <f>Jeu!B9</f>
      </c>
      <c r="C166" s="10">
        <f>Jeu!B22</f>
      </c>
      <c r="D166" s="10"/>
      <c r="E166" s="10">
        <f>Jeu!D7</f>
      </c>
      <c r="F166" s="10">
        <f>Jeu!D25</f>
      </c>
      <c r="K166" s="22"/>
      <c r="L166"/>
      <c r="M166"/>
      <c r="N166"/>
      <c r="O166"/>
      <c r="P166"/>
      <c r="Q166"/>
      <c r="R166"/>
      <c r="S166"/>
      <c r="T166"/>
      <c r="U166"/>
      <c r="V166"/>
    </row>
    <row r="167" spans="1:22" ht="18">
      <c r="A167" s="28"/>
      <c r="B167" s="10">
        <f>Jeu!B5</f>
      </c>
      <c r="C167" s="10">
        <f>Jeu!B19</f>
      </c>
      <c r="D167" s="10">
        <f>Jeu!C13</f>
      </c>
      <c r="E167" s="10">
        <f>Jeu!D6</f>
      </c>
      <c r="F167" s="10">
        <f>Jeu!D13</f>
      </c>
      <c r="K167" s="22"/>
      <c r="L167"/>
      <c r="M167"/>
      <c r="N167"/>
      <c r="O167"/>
      <c r="P167"/>
      <c r="Q167"/>
      <c r="R167"/>
      <c r="S167"/>
      <c r="T167"/>
      <c r="U167"/>
      <c r="V167"/>
    </row>
    <row r="168" spans="1:22" ht="18">
      <c r="A168" s="28"/>
      <c r="B168" s="10">
        <f>Jeu!B10</f>
      </c>
      <c r="C168" s="10">
        <f>Jeu!B23</f>
      </c>
      <c r="D168" s="10">
        <f>Jeu!C17</f>
      </c>
      <c r="E168" s="10">
        <f>Jeu!D9</f>
      </c>
      <c r="F168" s="10">
        <f>Jeu!D26</f>
      </c>
      <c r="K168" s="22"/>
      <c r="L168"/>
      <c r="M168"/>
      <c r="N168"/>
      <c r="O168"/>
      <c r="P168"/>
      <c r="Q168"/>
      <c r="R168"/>
      <c r="S168"/>
      <c r="T168"/>
      <c r="U168"/>
      <c r="V168"/>
    </row>
    <row r="169" spans="11:22" ht="3" customHeight="1">
      <c r="K169" s="22"/>
      <c r="L169"/>
      <c r="M169"/>
      <c r="N169"/>
      <c r="O169"/>
      <c r="P169"/>
      <c r="Q169"/>
      <c r="R169"/>
      <c r="S169"/>
      <c r="T169"/>
      <c r="U169"/>
      <c r="V169"/>
    </row>
    <row r="170" spans="1:22" ht="18" customHeight="1">
      <c r="A170" s="28">
        <v>29</v>
      </c>
      <c r="B170" s="10">
        <f>Jeu!B14</f>
      </c>
      <c r="C170" s="10">
        <f>Jeu!C4</f>
      </c>
      <c r="D170" s="10">
        <f>Jeu!C18</f>
      </c>
      <c r="E170" s="10">
        <f>Jeu!D4</f>
      </c>
      <c r="F170" s="10">
        <f>Jeu!D15</f>
      </c>
      <c r="G170" s="25">
        <f>IF(COUNT(B170:F170)=5,1,0)+IF(COUNT(B171:F171)=5,1,0)+IF(COUNT(B172:F172)=4,1,0)+IF(COUNT(B173:F173)=5,1,0)+IF(COUNT(B174:F174)=5,1,0)</f>
        <v>0</v>
      </c>
      <c r="H170" s="25">
        <f>IF(COUNT(B170:B174)=5,1,0)+IF(COUNT(C170:C174)=5,1,0)+IF(COUNT(D170:D174)=4,1,0)+IF(COUNT(E170:E174)=5,1,0)+IF(COUNT(F170:F174)=5,1,0)</f>
        <v>0</v>
      </c>
      <c r="I170" s="25">
        <f>IF(COUNT(B170)=1,1,0)+IF(COUNT(C171)=1,1,0)+IF(COUNT(D172)=1,1,0)+IF(COUNT(E173)=1,1,0)+IF(COUNT(F174)=1,1,0)</f>
        <v>0</v>
      </c>
      <c r="J170" s="25">
        <f>IF(COUNT(B170)=1,1,0)+IF(COUNT(C171)=1,1,0)+IF(COUNT(D172)=1,1,0)+IF(COUNT(E173)=1,1,0)+IF(COUNT(F174)=1,1,0)+IF(COUNT(B174)=1,1,0)+IF(COUNT(C173)=1,1,0)+IF(COUNT(D172)=1,1,0)+IF(COUNT(E171)=1,1,0)+IF(COUNT(F170)=1,1,0)</f>
        <v>0</v>
      </c>
      <c r="K170" s="22">
        <f>IF(COUNT(B174)=1,1,0)+IF(COUNT(C173)=1,1,0)+IF(COUNT(D172)=1,1,0)+IF(COUNT(E171)=1,1,0)+IF(COUNT(F170)=1,1,0)</f>
        <v>0</v>
      </c>
      <c r="L170"/>
      <c r="M170"/>
      <c r="N170"/>
      <c r="O170"/>
      <c r="P170"/>
      <c r="Q170"/>
      <c r="R170"/>
      <c r="S170"/>
      <c r="T170"/>
      <c r="U170"/>
      <c r="V170"/>
    </row>
    <row r="171" spans="1:22" ht="18">
      <c r="A171" s="28"/>
      <c r="B171" s="10">
        <f>Jeu!B4</f>
      </c>
      <c r="C171" s="10">
        <f>Jeu!C5</f>
      </c>
      <c r="D171" s="10">
        <f>Jeu!C8</f>
      </c>
      <c r="E171" s="10">
        <f>Jeu!D8</f>
      </c>
      <c r="F171" s="10">
        <f>Jeu!D19</f>
      </c>
      <c r="K171" s="22"/>
      <c r="L171"/>
      <c r="M171"/>
      <c r="N171"/>
      <c r="O171"/>
      <c r="P171"/>
      <c r="Q171"/>
      <c r="R171"/>
      <c r="S171"/>
      <c r="T171"/>
      <c r="U171"/>
      <c r="V171"/>
    </row>
    <row r="172" spans="1:22" ht="18">
      <c r="A172" s="28"/>
      <c r="B172" s="10">
        <f>Jeu!B12</f>
      </c>
      <c r="C172" s="10">
        <f>Jeu!C6</f>
      </c>
      <c r="D172" s="10"/>
      <c r="E172" s="10">
        <f>Jeu!D3</f>
      </c>
      <c r="F172" s="10">
        <f>Jeu!D16</f>
      </c>
      <c r="K172" s="22"/>
      <c r="L172"/>
      <c r="M172"/>
      <c r="N172"/>
      <c r="O172"/>
      <c r="P172"/>
      <c r="Q172"/>
      <c r="R172"/>
      <c r="S172"/>
      <c r="T172"/>
      <c r="U172"/>
      <c r="V172"/>
    </row>
    <row r="173" spans="1:22" ht="18">
      <c r="A173" s="28"/>
      <c r="B173" s="10">
        <f>Jeu!B16</f>
      </c>
      <c r="C173" s="10">
        <f>Jeu!B26</f>
      </c>
      <c r="D173" s="10">
        <f>Jeu!C10</f>
      </c>
      <c r="E173" s="10">
        <f>Jeu!C24</f>
      </c>
      <c r="F173" s="10">
        <f>Jeu!D14</f>
      </c>
      <c r="K173" s="22"/>
      <c r="L173"/>
      <c r="M173"/>
      <c r="N173"/>
      <c r="O173"/>
      <c r="P173"/>
      <c r="Q173"/>
      <c r="R173"/>
      <c r="S173"/>
      <c r="T173"/>
      <c r="U173"/>
      <c r="V173"/>
    </row>
    <row r="174" spans="1:22" ht="18">
      <c r="A174" s="29"/>
      <c r="B174" s="10">
        <f>Jeu!B13</f>
      </c>
      <c r="C174" s="10">
        <f>Jeu!B20</f>
      </c>
      <c r="D174" s="10">
        <f>Jeu!C11</f>
      </c>
      <c r="E174" s="10">
        <f>Jeu!C25</f>
      </c>
      <c r="F174" s="10">
        <f>Jeu!D24</f>
      </c>
      <c r="K174" s="22"/>
      <c r="L174"/>
      <c r="M174"/>
      <c r="N174"/>
      <c r="O174"/>
      <c r="P174"/>
      <c r="Q174"/>
      <c r="R174"/>
      <c r="S174"/>
      <c r="T174"/>
      <c r="U174"/>
      <c r="V174"/>
    </row>
    <row r="175" spans="1:22" ht="3" customHeight="1">
      <c r="A175" s="15"/>
      <c r="K175" s="22"/>
      <c r="L175"/>
      <c r="M175"/>
      <c r="N175"/>
      <c r="O175"/>
      <c r="P175"/>
      <c r="Q175"/>
      <c r="R175"/>
      <c r="S175"/>
      <c r="T175"/>
      <c r="U175"/>
      <c r="V175"/>
    </row>
    <row r="176" spans="1:22" ht="18" customHeight="1">
      <c r="A176" s="31">
        <v>30</v>
      </c>
      <c r="B176" s="10">
        <f>Jeu!B17</f>
      </c>
      <c r="C176" s="10">
        <f>Jeu!C3</f>
      </c>
      <c r="D176" s="10">
        <f>Jeu!C20</f>
      </c>
      <c r="E176" s="10">
        <f>Jeu!D11</f>
      </c>
      <c r="F176" s="10">
        <f>Jeu!D22</f>
      </c>
      <c r="G176" s="25">
        <f>IF(COUNT(B176:F176)=5,1,0)+IF(COUNT(B177:F177)=5,1,0)+IF(COUNT(B178:F178)=4,1,0)+IF(COUNT(B179:F179)=5,1,0)+IF(COUNT(B180:F180)=5,1,0)</f>
        <v>0</v>
      </c>
      <c r="H176" s="25">
        <f>IF(COUNT(B176:B180)=5,1,0)+IF(COUNT(C176:C180)=5,1,0)+IF(COUNT(D176:D180)=4,1,0)+IF(COUNT(E176:E180)=5,1,0)+IF(COUNT(F176:F180)=5,1,0)</f>
        <v>0</v>
      </c>
      <c r="I176" s="25">
        <f>IF(COUNT(B176)=1,1,0)+IF(COUNT(C177)=1,1,0)+IF(COUNT(D178)=1,1,0)+IF(COUNT(E179)=1,1,0)+IF(COUNT(F180)=1,1,0)</f>
        <v>0</v>
      </c>
      <c r="J176" s="25">
        <f>IF(COUNT(B176)=1,1,0)+IF(COUNT(C177)=1,1,0)+IF(COUNT(D178)=1,1,0)+IF(COUNT(E179)=1,1,0)+IF(COUNT(F180)=1,1,0)+IF(COUNT(B180)=1,1,0)+IF(COUNT(C179)=1,1,0)+IF(COUNT(D178)=1,1,0)+IF(COUNT(E177)=1,1,0)+IF(COUNT(F176)=1,1,0)</f>
        <v>0</v>
      </c>
      <c r="K176" s="22">
        <f>IF(COUNT(B180)=1,1,0)+IF(COUNT(C179)=1,1,0)+IF(COUNT(D178)=1,1,0)+IF(COUNT(E177)=1,1,0)+IF(COUNT(F176)=1,1,0)</f>
        <v>0</v>
      </c>
      <c r="L176"/>
      <c r="M176"/>
      <c r="N176"/>
      <c r="O176"/>
      <c r="P176"/>
      <c r="Q176"/>
      <c r="R176"/>
      <c r="S176"/>
      <c r="T176"/>
      <c r="U176"/>
      <c r="V176"/>
    </row>
    <row r="177" spans="1:22" ht="18">
      <c r="A177" s="28"/>
      <c r="B177" s="10">
        <f>Jeu!B7</f>
      </c>
      <c r="C177" s="10">
        <f>Jeu!C7</f>
      </c>
      <c r="D177" s="10">
        <f>Jeu!C21</f>
      </c>
      <c r="E177" s="10">
        <f>Jeu!C23</f>
      </c>
      <c r="F177" s="10">
        <f>Jeu!D21</f>
      </c>
      <c r="K177" s="22"/>
      <c r="L177"/>
      <c r="M177"/>
      <c r="N177"/>
      <c r="O177"/>
      <c r="P177"/>
      <c r="Q177"/>
      <c r="R177"/>
      <c r="S177"/>
      <c r="T177"/>
      <c r="U177"/>
      <c r="V177"/>
    </row>
    <row r="178" spans="1:22" ht="18">
      <c r="A178" s="28"/>
      <c r="B178" s="10">
        <f>Jeu!B3</f>
      </c>
      <c r="C178" s="10">
        <f>Jeu!B18</f>
      </c>
      <c r="D178" s="10"/>
      <c r="E178" s="10">
        <f>Jeu!C26</f>
      </c>
      <c r="F178" s="10">
        <f>Jeu!D18</f>
      </c>
      <c r="K178" s="22"/>
      <c r="L178"/>
      <c r="M178"/>
      <c r="N178"/>
      <c r="O178"/>
      <c r="P178"/>
      <c r="Q178"/>
      <c r="R178"/>
      <c r="S178"/>
      <c r="T178"/>
      <c r="U178"/>
      <c r="V178"/>
    </row>
    <row r="179" spans="1:22" ht="18">
      <c r="A179" s="28"/>
      <c r="B179" s="10">
        <f>Jeu!B11</f>
      </c>
      <c r="C179" s="10">
        <f>Jeu!B25</f>
      </c>
      <c r="D179" s="10">
        <f>Jeu!C15</f>
      </c>
      <c r="E179" s="10">
        <f>Jeu!D10</f>
      </c>
      <c r="F179" s="10">
        <f>Jeu!D20</f>
      </c>
      <c r="K179" s="22"/>
      <c r="L179"/>
      <c r="M179"/>
      <c r="N179"/>
      <c r="O179"/>
      <c r="P179"/>
      <c r="Q179"/>
      <c r="R179"/>
      <c r="S179"/>
      <c r="T179"/>
      <c r="U179"/>
      <c r="V179"/>
    </row>
    <row r="180" spans="1:22" ht="18">
      <c r="A180" s="28"/>
      <c r="B180" s="10">
        <f>Jeu!B6</f>
      </c>
      <c r="C180" s="10">
        <f>Jeu!B24</f>
      </c>
      <c r="D180" s="10">
        <f>Jeu!C9</f>
      </c>
      <c r="E180" s="10">
        <f>Jeu!C27</f>
      </c>
      <c r="F180" s="10">
        <f>Jeu!D23</f>
      </c>
      <c r="K180" s="22"/>
      <c r="L180"/>
      <c r="M180"/>
      <c r="N180"/>
      <c r="O180"/>
      <c r="P180"/>
      <c r="Q180"/>
      <c r="R180"/>
      <c r="S180"/>
      <c r="T180"/>
      <c r="U180"/>
      <c r="V180"/>
    </row>
    <row r="181" spans="11:22" ht="3" customHeight="1">
      <c r="K181" s="22"/>
      <c r="L181"/>
      <c r="M181"/>
      <c r="N181"/>
      <c r="O181"/>
      <c r="P181"/>
      <c r="Q181"/>
      <c r="R181"/>
      <c r="S181"/>
      <c r="T181"/>
      <c r="U181"/>
      <c r="V181"/>
    </row>
    <row r="182" spans="1:22" ht="18" customHeight="1">
      <c r="A182" s="28">
        <v>31</v>
      </c>
      <c r="B182" s="10">
        <f>Jeu!B16</f>
      </c>
      <c r="C182" s="10">
        <f>Jeu!C3</f>
      </c>
      <c r="D182" s="10">
        <f>Jeu!C16</f>
      </c>
      <c r="E182" s="10">
        <f>Jeu!D6</f>
      </c>
      <c r="F182" s="10">
        <f>Jeu!D17</f>
      </c>
      <c r="G182" s="25">
        <f>IF(COUNT(B182:F182)=5,1,0)+IF(COUNT(B183:F183)=5,1,0)+IF(COUNT(B184:F184)=4,1,0)+IF(COUNT(B185:F185)=5,1,0)+IF(COUNT(B186:F186)=5,1,0)</f>
        <v>0</v>
      </c>
      <c r="H182" s="25">
        <f>IF(COUNT(B182:B186)=5,1,0)+IF(COUNT(C182:C186)=5,1,0)+IF(COUNT(D182:D186)=4,1,0)+IF(COUNT(E182:E186)=5,1,0)+IF(COUNT(F182:F186)=5,1,0)</f>
        <v>0</v>
      </c>
      <c r="I182" s="25">
        <f>IF(COUNT(B182)=1,1,0)+IF(COUNT(C183)=1,1,0)+IF(COUNT(D184)=1,1,0)+IF(COUNT(E185)=1,1,0)+IF(COUNT(F186)=1,1,0)</f>
        <v>0</v>
      </c>
      <c r="J182" s="25">
        <f>IF(COUNT(B182)=1,1,0)+IF(COUNT(C183)=1,1,0)+IF(COUNT(D184)=1,1,0)+IF(COUNT(E185)=1,1,0)+IF(COUNT(F186)=1,1,0)+IF(COUNT(B186)=1,1,0)+IF(COUNT(C185)=1,1,0)+IF(COUNT(D184)=1,1,0)+IF(COUNT(E183)=1,1,0)+IF(COUNT(F182)=1,1,0)</f>
        <v>0</v>
      </c>
      <c r="K182" s="22">
        <f>IF(COUNT(B186)=1,1,0)+IF(COUNT(C185)=1,1,0)+IF(COUNT(D184)=1,1,0)+IF(COUNT(E183)=1,1,0)+IF(COUNT(F182)=1,1,0)</f>
        <v>0</v>
      </c>
      <c r="L182"/>
      <c r="M182"/>
      <c r="N182"/>
      <c r="O182"/>
      <c r="P182"/>
      <c r="Q182"/>
      <c r="R182"/>
      <c r="S182"/>
      <c r="T182"/>
      <c r="U182"/>
      <c r="V182"/>
    </row>
    <row r="183" spans="1:22" ht="18">
      <c r="A183" s="28"/>
      <c r="B183" s="10">
        <f>Jeu!B7</f>
      </c>
      <c r="C183" s="10">
        <f>Jeu!C6</f>
      </c>
      <c r="D183" s="10">
        <f>Jeu!C17</f>
      </c>
      <c r="E183" s="10">
        <f>Jeu!C25</f>
      </c>
      <c r="F183" s="10">
        <f>Jeu!D26</f>
      </c>
      <c r="K183" s="22"/>
      <c r="L183"/>
      <c r="M183"/>
      <c r="N183"/>
      <c r="O183"/>
      <c r="P183"/>
      <c r="Q183"/>
      <c r="R183"/>
      <c r="S183"/>
      <c r="T183"/>
      <c r="U183"/>
      <c r="V183"/>
    </row>
    <row r="184" spans="1:22" ht="18">
      <c r="A184" s="28"/>
      <c r="B184" s="10">
        <f>Jeu!B8</f>
      </c>
      <c r="C184" s="10">
        <f>Jeu!B20</f>
      </c>
      <c r="D184" s="10"/>
      <c r="E184" s="10">
        <f>Jeu!D9</f>
      </c>
      <c r="F184" s="10">
        <f>Jeu!D22</f>
      </c>
      <c r="K184" s="22"/>
      <c r="L184"/>
      <c r="M184"/>
      <c r="N184"/>
      <c r="O184"/>
      <c r="P184"/>
      <c r="Q184"/>
      <c r="R184"/>
      <c r="S184"/>
      <c r="T184"/>
      <c r="U184"/>
      <c r="V184"/>
    </row>
    <row r="185" spans="1:22" ht="18">
      <c r="A185" s="28"/>
      <c r="B185" s="10">
        <f>Jeu!B12</f>
      </c>
      <c r="C185" s="10">
        <f>Jeu!B18</f>
      </c>
      <c r="D185" s="10">
        <f>Jeu!C12</f>
      </c>
      <c r="E185" s="10">
        <f>Jeu!D3</f>
      </c>
      <c r="F185" s="10">
        <f>Jeu!D16</f>
      </c>
      <c r="K185" s="22"/>
      <c r="L185"/>
      <c r="M185"/>
      <c r="N185"/>
      <c r="O185"/>
      <c r="P185"/>
      <c r="Q185"/>
      <c r="R185"/>
      <c r="S185"/>
      <c r="T185"/>
      <c r="U185"/>
      <c r="V185"/>
    </row>
    <row r="186" spans="1:22" ht="18">
      <c r="A186" s="29"/>
      <c r="B186" s="10">
        <f>Jeu!B6</f>
      </c>
      <c r="C186" s="10">
        <f>Jeu!C7</f>
      </c>
      <c r="D186" s="10">
        <f>Jeu!C21</f>
      </c>
      <c r="E186" s="10">
        <f>Jeu!D12</f>
      </c>
      <c r="F186" s="10">
        <f>Jeu!D27</f>
      </c>
      <c r="K186" s="22"/>
      <c r="L186"/>
      <c r="M186"/>
      <c r="N186"/>
      <c r="O186"/>
      <c r="P186"/>
      <c r="Q186"/>
      <c r="R186"/>
      <c r="S186"/>
      <c r="T186"/>
      <c r="U186"/>
      <c r="V186"/>
    </row>
    <row r="187" spans="1:22" ht="3" customHeight="1">
      <c r="A187" s="15"/>
      <c r="K187" s="22"/>
      <c r="L187"/>
      <c r="M187"/>
      <c r="N187"/>
      <c r="O187"/>
      <c r="P187"/>
      <c r="Q187"/>
      <c r="R187"/>
      <c r="S187"/>
      <c r="T187"/>
      <c r="U187"/>
      <c r="V187"/>
    </row>
    <row r="188" spans="1:22" ht="18" customHeight="1">
      <c r="A188" s="31">
        <v>32</v>
      </c>
      <c r="B188" s="10">
        <f>Jeu!B13</f>
      </c>
      <c r="C188" s="10">
        <f>Jeu!B26</f>
      </c>
      <c r="D188" s="10">
        <f>Jeu!C8</f>
      </c>
      <c r="E188" s="10">
        <f>Jeu!C23</f>
      </c>
      <c r="F188" s="10">
        <f>Jeu!D15</f>
      </c>
      <c r="G188" s="25">
        <f>IF(COUNT(B188:F188)=5,1,0)+IF(COUNT(B189:F189)=5,1,0)+IF(COUNT(B190:F190)=4,1,0)+IF(COUNT(B191:F191)=5,1,0)+IF(COUNT(B192:F192)=5,1,0)</f>
        <v>0</v>
      </c>
      <c r="H188" s="25">
        <f>IF(COUNT(B188:B192)=5,1,0)+IF(COUNT(C188:C192)=5,1,0)+IF(COUNT(D188:D192)=4,1,0)+IF(COUNT(E188:E192)=5,1,0)+IF(COUNT(F188:F192)=5,1,0)</f>
        <v>0</v>
      </c>
      <c r="I188" s="25">
        <f>IF(COUNT(B188)=1,1,0)+IF(COUNT(C189)=1,1,0)+IF(COUNT(D190)=1,1,0)+IF(COUNT(E191)=1,1,0)+IF(COUNT(F192)=1,1,0)</f>
        <v>0</v>
      </c>
      <c r="J188" s="25">
        <f>IF(COUNT(B188)=1,1,0)+IF(COUNT(C189)=1,1,0)+IF(COUNT(D190)=1,1,0)+IF(COUNT(E191)=1,1,0)+IF(COUNT(F192)=1,1,0)+IF(COUNT(B192)=1,1,0)+IF(COUNT(C191)=1,1,0)+IF(COUNT(D190)=1,1,0)+IF(COUNT(E189)=1,1,0)+IF(COUNT(F188)=1,1,0)</f>
        <v>0</v>
      </c>
      <c r="K188" s="22">
        <f>IF(COUNT(B192)=1,1,0)+IF(COUNT(C191)=1,1,0)+IF(COUNT(D190)=1,1,0)+IF(COUNT(E189)=1,1,0)+IF(COUNT(F188)=1,1,0)</f>
        <v>0</v>
      </c>
      <c r="L188"/>
      <c r="M188"/>
      <c r="N188"/>
      <c r="O188"/>
      <c r="P188"/>
      <c r="Q188"/>
      <c r="R188"/>
      <c r="S188"/>
      <c r="T188"/>
      <c r="U188"/>
      <c r="V188"/>
    </row>
    <row r="189" spans="1:22" ht="18">
      <c r="A189" s="28"/>
      <c r="B189" s="10">
        <f>Jeu!B4</f>
      </c>
      <c r="C189" s="10">
        <f>Jeu!B23</f>
      </c>
      <c r="D189" s="10">
        <f>Jeu!C9</f>
      </c>
      <c r="E189" s="10">
        <f>Jeu!D5</f>
      </c>
      <c r="F189" s="10">
        <f>Jeu!D19</f>
      </c>
      <c r="K189" s="22"/>
      <c r="L189"/>
      <c r="M189"/>
      <c r="N189"/>
      <c r="O189"/>
      <c r="P189"/>
      <c r="Q189"/>
      <c r="R189"/>
      <c r="S189"/>
      <c r="T189"/>
      <c r="U189"/>
      <c r="V189"/>
    </row>
    <row r="190" spans="1:22" ht="18">
      <c r="A190" s="28"/>
      <c r="B190" s="10">
        <f>Jeu!B3</f>
      </c>
      <c r="C190" s="10">
        <f>Jeu!B25</f>
      </c>
      <c r="D190" s="10"/>
      <c r="E190" s="10">
        <f>Jeu!D11</f>
      </c>
      <c r="F190" s="10">
        <f>Jeu!D18</f>
      </c>
      <c r="K190" s="22"/>
      <c r="L190"/>
      <c r="M190"/>
      <c r="N190"/>
      <c r="O190"/>
      <c r="P190"/>
      <c r="Q190"/>
      <c r="R190"/>
      <c r="S190"/>
      <c r="T190"/>
      <c r="U190"/>
      <c r="V190"/>
    </row>
    <row r="191" spans="1:22" ht="18">
      <c r="A191" s="28"/>
      <c r="B191" s="10">
        <f>Jeu!B5</f>
      </c>
      <c r="C191" s="10">
        <f>Jeu!C4</f>
      </c>
      <c r="D191" s="10">
        <f>Jeu!C19</f>
      </c>
      <c r="E191" s="10">
        <f>Jeu!D4</f>
      </c>
      <c r="F191" s="10">
        <f>Jeu!D25</f>
      </c>
      <c r="K191" s="22"/>
      <c r="L191"/>
      <c r="M191"/>
      <c r="N191"/>
      <c r="O191"/>
      <c r="P191"/>
      <c r="Q191"/>
      <c r="R191"/>
      <c r="S191"/>
      <c r="T191"/>
      <c r="U191"/>
      <c r="V191"/>
    </row>
    <row r="192" spans="1:22" ht="18">
      <c r="A192" s="28"/>
      <c r="B192" s="10">
        <f>Jeu!B17</f>
      </c>
      <c r="C192" s="10">
        <f>Jeu!C5</f>
      </c>
      <c r="D192" s="10">
        <f>Jeu!C13</f>
      </c>
      <c r="E192" s="10">
        <f>Jeu!C24</f>
      </c>
      <c r="F192" s="10">
        <f>Jeu!D21</f>
      </c>
      <c r="K192" s="22"/>
      <c r="L192"/>
      <c r="M192"/>
      <c r="N192"/>
      <c r="O192"/>
      <c r="P192"/>
      <c r="Q192"/>
      <c r="R192"/>
      <c r="S192"/>
      <c r="T192"/>
      <c r="U192"/>
      <c r="V192"/>
    </row>
    <row r="193" spans="11:22" ht="3" customHeight="1">
      <c r="K193" s="22"/>
      <c r="L193"/>
      <c r="M193"/>
      <c r="N193"/>
      <c r="O193"/>
      <c r="P193"/>
      <c r="Q193"/>
      <c r="R193"/>
      <c r="S193"/>
      <c r="T193"/>
      <c r="U193"/>
      <c r="V193"/>
    </row>
    <row r="194" spans="1:22" ht="18" customHeight="1">
      <c r="A194" s="28">
        <v>33</v>
      </c>
      <c r="B194" s="10">
        <f>Jeu!B15</f>
      </c>
      <c r="C194" s="10">
        <f>Jeu!B24</f>
      </c>
      <c r="D194" s="10">
        <f>Jeu!C15</f>
      </c>
      <c r="E194" s="10">
        <f>Jeu!C27</f>
      </c>
      <c r="F194" s="10">
        <f>Jeu!D23</f>
      </c>
      <c r="G194" s="25">
        <f>IF(COUNT(B194:F194)=5,1,0)+IF(COUNT(B195:F195)=5,1,0)+IF(COUNT(B196:F196)=4,1,0)+IF(COUNT(B197:F197)=5,1,0)+IF(COUNT(B198:F198)=5,1,0)</f>
        <v>0</v>
      </c>
      <c r="H194" s="25">
        <f>IF(COUNT(B194:B198)=5,1,0)+IF(COUNT(C194:C198)=5,1,0)+IF(COUNT(D194:D198)=4,1,0)+IF(COUNT(E194:E198)=5,1,0)+IF(COUNT(F194:F198)=5,1,0)</f>
        <v>0</v>
      </c>
      <c r="I194" s="25">
        <f>IF(COUNT(B194)=1,1,0)+IF(COUNT(C195)=1,1,0)+IF(COUNT(D196)=1,1,0)+IF(COUNT(E197)=1,1,0)+IF(COUNT(F198)=1,1,0)</f>
        <v>0</v>
      </c>
      <c r="J194" s="25">
        <f>IF(COUNT(B194)=1,1,0)+IF(COUNT(C195)=1,1,0)+IF(COUNT(D196)=1,1,0)+IF(COUNT(E197)=1,1,0)+IF(COUNT(F198)=1,1,0)+IF(COUNT(B198)=1,1,0)+IF(COUNT(C197)=1,1,0)+IF(COUNT(D196)=1,1,0)+IF(COUNT(E195)=1,1,0)+IF(COUNT(F194)=1,1,0)</f>
        <v>0</v>
      </c>
      <c r="K194" s="22">
        <f>IF(COUNT(B198)=1,1,0)+IF(COUNT(C197)=1,1,0)+IF(COUNT(D196)=1,1,0)+IF(COUNT(E195)=1,1,0)+IF(COUNT(F194)=1,1,0)</f>
        <v>0</v>
      </c>
      <c r="L194"/>
      <c r="M194"/>
      <c r="N194"/>
      <c r="O194"/>
      <c r="P194"/>
      <c r="Q194"/>
      <c r="R194"/>
      <c r="S194"/>
      <c r="T194"/>
      <c r="U194"/>
      <c r="V194"/>
    </row>
    <row r="195" spans="1:22" ht="18">
      <c r="A195" s="28"/>
      <c r="B195" s="10">
        <f>Jeu!B9</f>
      </c>
      <c r="C195" s="10">
        <f>Jeu!B22</f>
      </c>
      <c r="D195" s="10">
        <f>Jeu!C22</f>
      </c>
      <c r="E195" s="10">
        <f>Jeu!C26</f>
      </c>
      <c r="F195" s="10">
        <f>Jeu!D14</f>
      </c>
      <c r="K195" s="22"/>
      <c r="L195"/>
      <c r="M195"/>
      <c r="N195"/>
      <c r="O195"/>
      <c r="P195"/>
      <c r="Q195"/>
      <c r="R195"/>
      <c r="S195"/>
      <c r="T195"/>
      <c r="U195"/>
      <c r="V195"/>
    </row>
    <row r="196" spans="1:22" ht="18">
      <c r="A196" s="28"/>
      <c r="B196" s="10">
        <f>Jeu!B10</f>
      </c>
      <c r="C196" s="10">
        <f>Jeu!B21</f>
      </c>
      <c r="D196" s="10"/>
      <c r="E196" s="10">
        <f>Jeu!D7</f>
      </c>
      <c r="F196" s="10">
        <f>Jeu!D24</f>
      </c>
      <c r="K196" s="22"/>
      <c r="L196"/>
      <c r="M196"/>
      <c r="N196"/>
      <c r="O196"/>
      <c r="P196"/>
      <c r="Q196"/>
      <c r="R196"/>
      <c r="S196"/>
      <c r="T196"/>
      <c r="U196"/>
      <c r="V196"/>
    </row>
    <row r="197" spans="1:22" ht="18">
      <c r="A197" s="28"/>
      <c r="B197" s="10">
        <f>Jeu!B11</f>
      </c>
      <c r="C197" s="10">
        <f>Jeu!B27</f>
      </c>
      <c r="D197" s="10">
        <f>Jeu!C14</f>
      </c>
      <c r="E197" s="10">
        <f>Jeu!D10</f>
      </c>
      <c r="F197" s="10">
        <f>Jeu!D13</f>
      </c>
      <c r="K197" s="22"/>
      <c r="L197"/>
      <c r="M197"/>
      <c r="N197"/>
      <c r="O197"/>
      <c r="P197"/>
      <c r="Q197"/>
      <c r="R197"/>
      <c r="S197"/>
      <c r="T197"/>
      <c r="U197"/>
      <c r="V197"/>
    </row>
    <row r="198" spans="1:22" ht="18">
      <c r="A198" s="29"/>
      <c r="B198" s="10">
        <f>Jeu!B14</f>
      </c>
      <c r="C198" s="10">
        <f>Jeu!B19</f>
      </c>
      <c r="D198" s="10">
        <f>Jeu!C20</f>
      </c>
      <c r="E198" s="10">
        <f>Jeu!D8</f>
      </c>
      <c r="F198" s="10">
        <f>Jeu!D20</f>
      </c>
      <c r="K198" s="22"/>
      <c r="L198"/>
      <c r="M198"/>
      <c r="N198"/>
      <c r="O198"/>
      <c r="P198"/>
      <c r="Q198"/>
      <c r="R198"/>
      <c r="S198"/>
      <c r="T198"/>
      <c r="U198"/>
      <c r="V198"/>
    </row>
    <row r="199" spans="1:22" ht="3" customHeight="1">
      <c r="A199" s="14"/>
      <c r="K199" s="22"/>
      <c r="L199"/>
      <c r="M199"/>
      <c r="N199"/>
      <c r="O199"/>
      <c r="P199"/>
      <c r="Q199"/>
      <c r="R199"/>
      <c r="S199"/>
      <c r="T199"/>
      <c r="U199"/>
      <c r="V199"/>
    </row>
    <row r="200" spans="1:22" ht="18" customHeight="1">
      <c r="A200" s="28">
        <v>34</v>
      </c>
      <c r="B200" s="10">
        <f>Jeu!B17</f>
      </c>
      <c r="C200" s="10">
        <f>Jeu!C6</f>
      </c>
      <c r="D200" s="10">
        <f>Jeu!C13</f>
      </c>
      <c r="E200" s="10">
        <f>Jeu!D9</f>
      </c>
      <c r="F200" s="10">
        <f>Jeu!D21</f>
      </c>
      <c r="G200" s="25">
        <f>IF(COUNT(B200:F200)=5,1,0)+IF(COUNT(B201:F201)=5,1,0)+IF(COUNT(B202:F202)=4,1,0)+IF(COUNT(B203:F203)=5,1,0)+IF(COUNT(B204:F204)=5,1,0)</f>
        <v>0</v>
      </c>
      <c r="H200" s="25">
        <f>IF(COUNT(B200:B204)=5,1,0)+IF(COUNT(C200:C204)=5,1,0)+IF(COUNT(D200:D204)=4,1,0)+IF(COUNT(E200:E204)=5,1,0)+IF(COUNT(F200:F204)=5,1,0)</f>
        <v>0</v>
      </c>
      <c r="I200" s="25">
        <f>IF(COUNT(B200)=1,1,0)+IF(COUNT(C201)=1,1,0)+IF(COUNT(D202)=1,1,0)+IF(COUNT(E203)=1,1,0)+IF(COUNT(F204)=1,1,0)</f>
        <v>0</v>
      </c>
      <c r="J200" s="25">
        <f>IF(COUNT(B200)=1,1,0)+IF(COUNT(C201)=1,1,0)+IF(COUNT(D202)=1,1,0)+IF(COUNT(E203)=1,1,0)+IF(COUNT(F204)=1,1,0)+IF(COUNT(B204)=1,1,0)+IF(COUNT(C203)=1,1,0)+IF(COUNT(D202)=1,1,0)+IF(COUNT(E201)=1,1,0)+IF(COUNT(F200)=1,1,0)</f>
        <v>0</v>
      </c>
      <c r="K200" s="22">
        <f>IF(COUNT(B204)=1,1,0)+IF(COUNT(C203)=1,1,0)+IF(COUNT(D202)=1,1,0)+IF(COUNT(E201)=1,1,0)+IF(COUNT(F200)=1,1,0)</f>
        <v>0</v>
      </c>
      <c r="L200"/>
      <c r="M200"/>
      <c r="N200"/>
      <c r="O200"/>
      <c r="P200"/>
      <c r="Q200"/>
      <c r="R200"/>
      <c r="S200"/>
      <c r="T200"/>
      <c r="U200"/>
      <c r="V200"/>
    </row>
    <row r="201" spans="1:22" ht="18">
      <c r="A201" s="28"/>
      <c r="B201" s="10">
        <f>Jeu!B13</f>
      </c>
      <c r="C201" s="10">
        <f>Jeu!B25</f>
      </c>
      <c r="D201" s="10">
        <f>Jeu!C8</f>
      </c>
      <c r="E201" s="10">
        <f>Jeu!D6</f>
      </c>
      <c r="F201" s="10">
        <f>Jeu!D25</f>
      </c>
      <c r="K201" s="22"/>
      <c r="L201"/>
      <c r="M201"/>
      <c r="N201"/>
      <c r="O201"/>
      <c r="P201"/>
      <c r="Q201"/>
      <c r="R201"/>
      <c r="S201"/>
      <c r="T201"/>
      <c r="U201"/>
      <c r="V201"/>
    </row>
    <row r="202" spans="1:22" ht="18">
      <c r="A202" s="28"/>
      <c r="B202" s="10">
        <f>Jeu!B15</f>
      </c>
      <c r="C202" s="10">
        <f>Jeu!C4</f>
      </c>
      <c r="D202" s="10"/>
      <c r="E202" s="10">
        <f>Jeu!D12</f>
      </c>
      <c r="F202" s="10">
        <f>Jeu!D18</f>
      </c>
      <c r="K202" s="22"/>
      <c r="L202"/>
      <c r="M202"/>
      <c r="N202"/>
      <c r="O202"/>
      <c r="P202"/>
      <c r="Q202"/>
      <c r="R202"/>
      <c r="S202"/>
      <c r="T202"/>
      <c r="U202"/>
      <c r="V202"/>
    </row>
    <row r="203" spans="1:22" ht="18">
      <c r="A203" s="28"/>
      <c r="B203" s="10">
        <f>Jeu!B9</f>
      </c>
      <c r="C203" s="10">
        <f>Jeu!C3</f>
      </c>
      <c r="D203" s="10">
        <f>Jeu!C11</f>
      </c>
      <c r="E203" s="10">
        <f>Jeu!C27</f>
      </c>
      <c r="F203" s="10">
        <f>Jeu!D26</f>
      </c>
      <c r="K203" s="22"/>
      <c r="L203"/>
      <c r="M203"/>
      <c r="N203"/>
      <c r="O203"/>
      <c r="P203"/>
      <c r="Q203"/>
      <c r="R203"/>
      <c r="S203"/>
      <c r="T203"/>
      <c r="U203"/>
      <c r="V203"/>
    </row>
    <row r="204" spans="1:22" ht="18">
      <c r="A204" s="29"/>
      <c r="B204" s="10">
        <f>Jeu!B5</f>
      </c>
      <c r="C204" s="10">
        <f>Jeu!B21</f>
      </c>
      <c r="D204" s="10">
        <f>Jeu!C20</f>
      </c>
      <c r="E204" s="10">
        <f>Jeu!C23</f>
      </c>
      <c r="F204" s="10">
        <f>Jeu!D16</f>
      </c>
      <c r="K204" s="22"/>
      <c r="L204"/>
      <c r="M204"/>
      <c r="N204"/>
      <c r="O204"/>
      <c r="P204"/>
      <c r="Q204"/>
      <c r="R204"/>
      <c r="S204"/>
      <c r="T204"/>
      <c r="U204"/>
      <c r="V204"/>
    </row>
    <row r="205" spans="1:22" ht="3" customHeight="1">
      <c r="A205" s="15"/>
      <c r="K205" s="22"/>
      <c r="L205"/>
      <c r="M205"/>
      <c r="N205"/>
      <c r="O205"/>
      <c r="P205"/>
      <c r="Q205"/>
      <c r="R205"/>
      <c r="S205"/>
      <c r="T205"/>
      <c r="U205"/>
      <c r="V205"/>
    </row>
    <row r="206" spans="1:22" ht="18" customHeight="1">
      <c r="A206" s="31">
        <v>35</v>
      </c>
      <c r="B206" s="10">
        <f>Jeu!B4</f>
      </c>
      <c r="C206" s="10">
        <f>Jeu!B20</f>
      </c>
      <c r="D206" s="10">
        <f>Jeu!C22</f>
      </c>
      <c r="E206" s="10">
        <f>Jeu!D4</f>
      </c>
      <c r="F206" s="10">
        <f>Jeu!D17</f>
      </c>
      <c r="G206" s="25">
        <f>IF(COUNT(B206:F206)=5,1,0)+IF(COUNT(B207:F207)=5,1,0)+IF(COUNT(B208:F208)=4,1,0)+IF(COUNT(B209:F209)=5,1,0)+IF(COUNT(B210:F210)=5,1,0)</f>
        <v>0</v>
      </c>
      <c r="H206" s="25">
        <f>IF(COUNT(B206:B210)=5,1,0)+IF(COUNT(C206:C210)=5,1,0)+IF(COUNT(D206:D210)=4,1,0)+IF(COUNT(E206:E210)=5,1,0)+IF(COUNT(F206:F210)=5,1,0)</f>
        <v>0</v>
      </c>
      <c r="I206" s="25">
        <f>IF(COUNT(B206)=1,1,0)+IF(COUNT(C207)=1,1,0)+IF(COUNT(D208)=1,1,0)+IF(COUNT(E209)=1,1,0)+IF(COUNT(F210)=1,1,0)</f>
        <v>0</v>
      </c>
      <c r="J206" s="25">
        <f>IF(COUNT(B206)=1,1,0)+IF(COUNT(C207)=1,1,0)+IF(COUNT(D208)=1,1,0)+IF(COUNT(E209)=1,1,0)+IF(COUNT(F210)=1,1,0)+IF(COUNT(B210)=1,1,0)+IF(COUNT(C209)=1,1,0)+IF(COUNT(D208)=1,1,0)+IF(COUNT(E207)=1,1,0)+IF(COUNT(F206)=1,1,0)</f>
        <v>0</v>
      </c>
      <c r="K206" s="22">
        <f>IF(COUNT(B210)=1,1,0)+IF(COUNT(C209)=1,1,0)+IF(COUNT(D208)=1,1,0)+IF(COUNT(E207)=1,1,0)+IF(COUNT(F206)=1,1,0)</f>
        <v>0</v>
      </c>
      <c r="L206"/>
      <c r="M206"/>
      <c r="N206"/>
      <c r="O206"/>
      <c r="P206"/>
      <c r="Q206"/>
      <c r="R206"/>
      <c r="S206"/>
      <c r="T206"/>
      <c r="U206"/>
      <c r="V206"/>
    </row>
    <row r="207" spans="1:22" ht="18">
      <c r="A207" s="28"/>
      <c r="B207" s="10">
        <f>Jeu!B12</f>
      </c>
      <c r="C207" s="10">
        <f>Jeu!C5</f>
      </c>
      <c r="D207" s="10">
        <f>Jeu!C14</f>
      </c>
      <c r="E207" s="10">
        <f>Jeu!D11</f>
      </c>
      <c r="F207" s="10">
        <f>Jeu!D19</f>
      </c>
      <c r="K207" s="22"/>
      <c r="L207"/>
      <c r="M207"/>
      <c r="N207"/>
      <c r="O207"/>
      <c r="P207"/>
      <c r="Q207"/>
      <c r="R207"/>
      <c r="S207"/>
      <c r="T207"/>
      <c r="U207"/>
      <c r="V207"/>
    </row>
    <row r="208" spans="1:22" ht="18">
      <c r="A208" s="28"/>
      <c r="B208" s="10">
        <f>Jeu!B14</f>
      </c>
      <c r="C208" s="10">
        <f>Jeu!B24</f>
      </c>
      <c r="D208" s="10"/>
      <c r="E208" s="10">
        <f>Jeu!C26</f>
      </c>
      <c r="F208" s="10">
        <f>Jeu!D20</f>
      </c>
      <c r="K208" s="22"/>
      <c r="L208"/>
      <c r="M208"/>
      <c r="N208"/>
      <c r="O208"/>
      <c r="P208"/>
      <c r="Q208"/>
      <c r="R208"/>
      <c r="S208"/>
      <c r="T208"/>
      <c r="U208"/>
      <c r="V208"/>
    </row>
    <row r="209" spans="1:22" ht="18">
      <c r="A209" s="28"/>
      <c r="B209" s="10">
        <f>Jeu!B8</f>
      </c>
      <c r="C209" s="10">
        <f>Jeu!B18</f>
      </c>
      <c r="D209" s="10">
        <f>Jeu!C19</f>
      </c>
      <c r="E209" s="10">
        <f>Jeu!C24</f>
      </c>
      <c r="F209" s="10">
        <f>Jeu!D24</f>
      </c>
      <c r="K209" s="22"/>
      <c r="L209"/>
      <c r="M209"/>
      <c r="N209"/>
      <c r="O209"/>
      <c r="P209"/>
      <c r="Q209"/>
      <c r="R209"/>
      <c r="S209"/>
      <c r="T209"/>
      <c r="U209"/>
      <c r="V209"/>
    </row>
    <row r="210" spans="1:22" ht="18">
      <c r="A210" s="28"/>
      <c r="B210" s="10">
        <f>Jeu!B3</f>
      </c>
      <c r="C210" s="10">
        <f>Jeu!C7</f>
      </c>
      <c r="D210" s="10">
        <f>Jeu!C9</f>
      </c>
      <c r="E210" s="10">
        <f>Jeu!C25</f>
      </c>
      <c r="F210" s="10">
        <f>Jeu!D15</f>
      </c>
      <c r="K210" s="22"/>
      <c r="L210"/>
      <c r="M210"/>
      <c r="N210"/>
      <c r="O210"/>
      <c r="P210"/>
      <c r="Q210"/>
      <c r="R210"/>
      <c r="S210"/>
      <c r="T210"/>
      <c r="U210"/>
      <c r="V210"/>
    </row>
    <row r="211" spans="11:22" ht="3" customHeight="1">
      <c r="K211" s="22"/>
      <c r="L211"/>
      <c r="M211"/>
      <c r="N211"/>
      <c r="O211"/>
      <c r="P211"/>
      <c r="Q211"/>
      <c r="R211"/>
      <c r="S211"/>
      <c r="T211"/>
      <c r="U211"/>
      <c r="V211"/>
    </row>
    <row r="212" spans="1:22" ht="18" customHeight="1">
      <c r="A212" s="28">
        <v>36</v>
      </c>
      <c r="B212" s="10">
        <f>Jeu!B16</f>
      </c>
      <c r="C212" s="10">
        <f>Jeu!B22</f>
      </c>
      <c r="D212" s="10">
        <f>Jeu!C17</f>
      </c>
      <c r="E212" s="10">
        <f>Jeu!D10</f>
      </c>
      <c r="F212" s="10">
        <f>Jeu!D13</f>
      </c>
      <c r="G212" s="25">
        <f>IF(COUNT(B212:F212)=5,1,0)+IF(COUNT(B213:F213)=5,1,0)+IF(COUNT(B214:F214)=4,1,0)+IF(COUNT(B215:F215)=5,1,0)+IF(COUNT(B216:F216)=5,1,0)</f>
        <v>0</v>
      </c>
      <c r="H212" s="25">
        <f>IF(COUNT(B212:B216)=5,1,0)+IF(COUNT(C212:C216)=5,1,0)+IF(COUNT(D212:D216)=4,1,0)+IF(COUNT(E212:E216)=5,1,0)+IF(COUNT(F212:F216)=5,1,0)</f>
        <v>0</v>
      </c>
      <c r="I212" s="25">
        <f>IF(COUNT(B212)=1,1,0)+IF(COUNT(C213)=1,1,0)+IF(COUNT(D214)=1,1,0)+IF(COUNT(E215)=1,1,0)+IF(COUNT(F216)=1,1,0)</f>
        <v>0</v>
      </c>
      <c r="J212" s="25">
        <f>IF(COUNT(B212)=1,1,0)+IF(COUNT(C213)=1,1,0)+IF(COUNT(D214)=1,1,0)+IF(COUNT(E215)=1,1,0)+IF(COUNT(F216)=1,1,0)+IF(COUNT(B216)=1,1,0)+IF(COUNT(C215)=1,1,0)+IF(COUNT(D214)=1,1,0)+IF(COUNT(E213)=1,1,0)+IF(COUNT(F212)=1,1,0)</f>
        <v>0</v>
      </c>
      <c r="K212" s="22">
        <f>IF(COUNT(B216)=1,1,0)+IF(COUNT(C215)=1,1,0)+IF(COUNT(D214)=1,1,0)+IF(COUNT(E213)=1,1,0)+IF(COUNT(F212)=1,1,0)</f>
        <v>0</v>
      </c>
      <c r="L212"/>
      <c r="M212"/>
      <c r="N212"/>
      <c r="O212"/>
      <c r="P212"/>
      <c r="Q212"/>
      <c r="R212"/>
      <c r="S212"/>
      <c r="T212"/>
      <c r="U212"/>
      <c r="V212"/>
    </row>
    <row r="213" spans="1:22" ht="18">
      <c r="A213" s="28"/>
      <c r="B213" s="10">
        <f>Jeu!B10</f>
      </c>
      <c r="C213" s="10">
        <f>Jeu!B23</f>
      </c>
      <c r="D213" s="10">
        <f>Jeu!C10</f>
      </c>
      <c r="E213" s="10">
        <f>Jeu!D5</f>
      </c>
      <c r="F213" s="10">
        <f>Jeu!D23</f>
      </c>
      <c r="K213" s="22"/>
      <c r="L213"/>
      <c r="M213"/>
      <c r="N213"/>
      <c r="O213"/>
      <c r="P213"/>
      <c r="Q213"/>
      <c r="R213"/>
      <c r="S213"/>
      <c r="T213"/>
      <c r="U213"/>
      <c r="V213"/>
    </row>
    <row r="214" spans="1:22" ht="18">
      <c r="A214" s="28"/>
      <c r="B214" s="10">
        <f>Jeu!B6</f>
      </c>
      <c r="C214" s="10">
        <f>Jeu!B27</f>
      </c>
      <c r="D214" s="10"/>
      <c r="E214" s="10">
        <f>Jeu!D8</f>
      </c>
      <c r="F214" s="10">
        <f>Jeu!D22</f>
      </c>
      <c r="K214" s="22"/>
      <c r="L214"/>
      <c r="M214"/>
      <c r="N214"/>
      <c r="O214"/>
      <c r="P214"/>
      <c r="Q214"/>
      <c r="R214"/>
      <c r="S214"/>
      <c r="T214"/>
      <c r="U214"/>
      <c r="V214"/>
    </row>
    <row r="215" spans="1:22" ht="18">
      <c r="A215" s="28"/>
      <c r="B215" s="10">
        <f>Jeu!B11</f>
      </c>
      <c r="C215" s="10">
        <f>Jeu!B26</f>
      </c>
      <c r="D215" s="10">
        <f>Jeu!C12</f>
      </c>
      <c r="E215" s="10">
        <f>Jeu!D7</f>
      </c>
      <c r="F215" s="10">
        <f>Jeu!D14</f>
      </c>
      <c r="K215" s="22"/>
      <c r="L215"/>
      <c r="M215"/>
      <c r="N215"/>
      <c r="O215"/>
      <c r="P215"/>
      <c r="Q215"/>
      <c r="R215"/>
      <c r="S215"/>
      <c r="T215"/>
      <c r="U215"/>
      <c r="V215"/>
    </row>
    <row r="216" spans="1:22" ht="18">
      <c r="A216" s="29"/>
      <c r="B216" s="10">
        <f>Jeu!B7</f>
      </c>
      <c r="C216" s="10">
        <f>Jeu!B19</f>
      </c>
      <c r="D216" s="10">
        <f>Jeu!C15</f>
      </c>
      <c r="E216" s="10">
        <f>Jeu!D3</f>
      </c>
      <c r="F216" s="10">
        <f>Jeu!D27</f>
      </c>
      <c r="K216" s="22"/>
      <c r="L216"/>
      <c r="M216"/>
      <c r="N216"/>
      <c r="O216"/>
      <c r="P216"/>
      <c r="Q216"/>
      <c r="R216"/>
      <c r="S216"/>
      <c r="T216"/>
      <c r="U216"/>
      <c r="V216"/>
    </row>
    <row r="217" spans="1:22" ht="3" customHeight="1">
      <c r="A217" s="15"/>
      <c r="K217" s="22"/>
      <c r="L217"/>
      <c r="M217"/>
      <c r="N217"/>
      <c r="O217"/>
      <c r="P217"/>
      <c r="Q217"/>
      <c r="R217"/>
      <c r="S217"/>
      <c r="T217"/>
      <c r="U217"/>
      <c r="V217"/>
    </row>
    <row r="218" spans="1:22" ht="18" customHeight="1">
      <c r="A218" s="31">
        <v>37</v>
      </c>
      <c r="B218" s="10">
        <f>Jeu!B16</f>
      </c>
      <c r="C218" s="10">
        <f>Jeu!B18</f>
      </c>
      <c r="D218" s="10">
        <f>Jeu!C20</f>
      </c>
      <c r="E218" s="10">
        <f>Jeu!D9</f>
      </c>
      <c r="F218" s="10">
        <f>Jeu!D25</f>
      </c>
      <c r="G218" s="25">
        <f>IF(COUNT(B218:F218)=5,1,0)+IF(COUNT(B219:F219)=5,1,0)+IF(COUNT(B220:F220)=4,1,0)+IF(COUNT(B221:F221)=5,1,0)+IF(COUNT(B222:F222)=5,1,0)</f>
        <v>0</v>
      </c>
      <c r="H218" s="25">
        <f>IF(COUNT(B218:B222)=5,1,0)+IF(COUNT(C218:C222)=5,1,0)+IF(COUNT(D218:D222)=4,1,0)+IF(COUNT(E218:E222)=5,1,0)+IF(COUNT(F218:F222)=5,1,0)</f>
        <v>0</v>
      </c>
      <c r="I218" s="25">
        <f>IF(COUNT(B218)=1,1,0)+IF(COUNT(C219)=1,1,0)+IF(COUNT(D220)=1,1,0)+IF(COUNT(E221)=1,1,0)+IF(COUNT(F222)=1,1,0)</f>
        <v>0</v>
      </c>
      <c r="J218" s="25">
        <f>IF(COUNT(B218)=1,1,0)+IF(COUNT(C219)=1,1,0)+IF(COUNT(D220)=1,1,0)+IF(COUNT(E221)=1,1,0)+IF(COUNT(F222)=1,1,0)+IF(COUNT(B222)=1,1,0)+IF(COUNT(C221)=1,1,0)+IF(COUNT(D220)=1,1,0)+IF(COUNT(E219)=1,1,0)+IF(COUNT(F218)=1,1,0)</f>
        <v>0</v>
      </c>
      <c r="K218" s="22">
        <f>IF(COUNT(B222)=1,1,0)+IF(COUNT(C221)=1,1,0)+IF(COUNT(D220)=1,1,0)+IF(COUNT(E219)=1,1,0)+IF(COUNT(F218)=1,1,0)</f>
        <v>0</v>
      </c>
      <c r="L218"/>
      <c r="M218"/>
      <c r="N218"/>
      <c r="O218"/>
      <c r="P218"/>
      <c r="Q218"/>
      <c r="R218"/>
      <c r="S218"/>
      <c r="T218"/>
      <c r="U218"/>
      <c r="V218"/>
    </row>
    <row r="219" spans="1:22" ht="18">
      <c r="A219" s="28"/>
      <c r="B219" s="10">
        <f>Jeu!B13</f>
      </c>
      <c r="C219" s="10">
        <f>Jeu!C6</f>
      </c>
      <c r="D219" s="10">
        <f>Jeu!C17</f>
      </c>
      <c r="E219" s="10">
        <f>Jeu!C23</f>
      </c>
      <c r="F219" s="10">
        <f>Jeu!D26</f>
      </c>
      <c r="K219" s="22"/>
      <c r="L219"/>
      <c r="M219"/>
      <c r="N219"/>
      <c r="O219"/>
      <c r="P219"/>
      <c r="Q219"/>
      <c r="R219"/>
      <c r="S219"/>
      <c r="T219"/>
      <c r="U219"/>
      <c r="V219"/>
    </row>
    <row r="220" spans="1:22" ht="18">
      <c r="A220" s="28"/>
      <c r="B220" s="10">
        <f>Jeu!B11</f>
      </c>
      <c r="C220" s="10">
        <f>Jeu!B20</f>
      </c>
      <c r="D220" s="10"/>
      <c r="E220" s="10">
        <f>Jeu!C26</f>
      </c>
      <c r="F220" s="10">
        <f>Jeu!D23</f>
      </c>
      <c r="K220" s="22"/>
      <c r="L220"/>
      <c r="M220"/>
      <c r="N220"/>
      <c r="O220"/>
      <c r="P220"/>
      <c r="Q220"/>
      <c r="R220"/>
      <c r="S220"/>
      <c r="T220"/>
      <c r="U220"/>
      <c r="V220"/>
    </row>
    <row r="221" spans="1:22" ht="18">
      <c r="A221" s="28"/>
      <c r="B221" s="10">
        <f>Jeu!B10</f>
      </c>
      <c r="C221" s="10">
        <f>Jeu!B25</f>
      </c>
      <c r="D221" s="10">
        <f>Jeu!C9</f>
      </c>
      <c r="E221" s="10">
        <f>Jeu!D6</f>
      </c>
      <c r="F221" s="10">
        <f>Jeu!D18</f>
      </c>
      <c r="K221" s="22"/>
      <c r="L221"/>
      <c r="M221"/>
      <c r="N221"/>
      <c r="O221"/>
      <c r="P221"/>
      <c r="Q221"/>
      <c r="R221"/>
      <c r="S221"/>
      <c r="T221"/>
      <c r="U221"/>
      <c r="V221"/>
    </row>
    <row r="222" spans="1:22" ht="18">
      <c r="A222" s="28"/>
      <c r="B222" s="10">
        <f>Jeu!B12</f>
      </c>
      <c r="C222" s="10">
        <f>Jeu!B27</f>
      </c>
      <c r="D222" s="10">
        <f>Jeu!C10</f>
      </c>
      <c r="E222" s="10">
        <f>Jeu!D4</f>
      </c>
      <c r="F222" s="10">
        <f>Jeu!D27</f>
      </c>
      <c r="K222" s="22"/>
      <c r="L222"/>
      <c r="M222"/>
      <c r="N222"/>
      <c r="O222"/>
      <c r="P222"/>
      <c r="Q222"/>
      <c r="R222"/>
      <c r="S222"/>
      <c r="T222"/>
      <c r="U222"/>
      <c r="V222"/>
    </row>
    <row r="223" spans="11:22" ht="3" customHeight="1">
      <c r="K223" s="22"/>
      <c r="L223"/>
      <c r="M223"/>
      <c r="N223"/>
      <c r="O223"/>
      <c r="P223"/>
      <c r="Q223"/>
      <c r="R223"/>
      <c r="S223"/>
      <c r="T223"/>
      <c r="U223"/>
      <c r="V223"/>
    </row>
    <row r="224" spans="1:22" ht="18" customHeight="1">
      <c r="A224" s="28">
        <v>38</v>
      </c>
      <c r="B224" s="10">
        <f>Jeu!B5</f>
      </c>
      <c r="C224" s="10">
        <f>Jeu!C5</f>
      </c>
      <c r="D224" s="10">
        <f>Jeu!C16</f>
      </c>
      <c r="E224" s="10">
        <f>Jeu!D10</f>
      </c>
      <c r="F224" s="10">
        <f>Jeu!D14</f>
      </c>
      <c r="G224" s="25">
        <f>IF(COUNT(B224:F224)=5,1,0)+IF(COUNT(B225:F225)=5,1,0)+IF(COUNT(B226:F226)=4,1,0)+IF(COUNT(B227:F227)=5,1,0)+IF(COUNT(B228:F228)=5,1,0)</f>
        <v>0</v>
      </c>
      <c r="H224" s="25">
        <f>IF(COUNT(B224:B228)=5,1,0)+IF(COUNT(C224:C228)=5,1,0)+IF(COUNT(D224:D228)=4,1,0)+IF(COUNT(E224:E228)=5,1,0)+IF(COUNT(F224:F228)=5,1,0)</f>
        <v>0</v>
      </c>
      <c r="I224" s="25">
        <f>IF(COUNT(B224)=1,1,0)+IF(COUNT(C225)=1,1,0)+IF(COUNT(D226)=1,1,0)+IF(COUNT(E227)=1,1,0)+IF(COUNT(F228)=1,1,0)</f>
        <v>0</v>
      </c>
      <c r="J224" s="25">
        <f>IF(COUNT(B224)=1,1,0)+IF(COUNT(C225)=1,1,0)+IF(COUNT(D226)=1,1,0)+IF(COUNT(E227)=1,1,0)+IF(COUNT(F228)=1,1,0)+IF(COUNT(B228)=1,1,0)+IF(COUNT(C227)=1,1,0)+IF(COUNT(D226)=1,1,0)+IF(COUNT(E225)=1,1,0)+IF(COUNT(F224)=1,1,0)</f>
        <v>0</v>
      </c>
      <c r="K224" s="22">
        <f>IF(COUNT(B228)=1,1,0)+IF(COUNT(C227)=1,1,0)+IF(COUNT(D226)=1,1,0)+IF(COUNT(E225)=1,1,0)+IF(COUNT(F224)=1,1,0)</f>
        <v>0</v>
      </c>
      <c r="L224"/>
      <c r="M224"/>
      <c r="N224"/>
      <c r="O224"/>
      <c r="P224"/>
      <c r="Q224"/>
      <c r="R224"/>
      <c r="S224"/>
      <c r="T224"/>
      <c r="U224"/>
      <c r="V224"/>
    </row>
    <row r="225" spans="1:22" ht="18">
      <c r="A225" s="28"/>
      <c r="B225" s="10">
        <f>Jeu!B6</f>
      </c>
      <c r="C225" s="10">
        <f>Jeu!B26</f>
      </c>
      <c r="D225" s="10">
        <f>Jeu!C21</f>
      </c>
      <c r="E225" s="10">
        <f>Jeu!C25</f>
      </c>
      <c r="F225" s="10">
        <f>Jeu!D13</f>
      </c>
      <c r="K225" s="22"/>
      <c r="L225"/>
      <c r="M225"/>
      <c r="N225"/>
      <c r="O225"/>
      <c r="P225"/>
      <c r="Q225"/>
      <c r="R225"/>
      <c r="S225"/>
      <c r="T225"/>
      <c r="U225"/>
      <c r="V225"/>
    </row>
    <row r="226" spans="1:22" ht="18">
      <c r="A226" s="28"/>
      <c r="B226" s="10">
        <f>Jeu!B17</f>
      </c>
      <c r="C226" s="10">
        <f>Jeu!C3</f>
      </c>
      <c r="D226" s="10"/>
      <c r="E226" s="10">
        <f>Jeu!D7</f>
      </c>
      <c r="F226" s="10">
        <f>Jeu!D16</f>
      </c>
      <c r="K226" s="22"/>
      <c r="L226"/>
      <c r="M226"/>
      <c r="N226"/>
      <c r="O226"/>
      <c r="P226"/>
      <c r="Q226"/>
      <c r="R226"/>
      <c r="S226"/>
      <c r="T226"/>
      <c r="U226"/>
      <c r="V226"/>
    </row>
    <row r="227" spans="1:22" ht="18">
      <c r="A227" s="28"/>
      <c r="B227" s="10">
        <f>Jeu!B8</f>
      </c>
      <c r="C227" s="10">
        <f>Jeu!B21</f>
      </c>
      <c r="D227" s="10">
        <f>Jeu!C13</f>
      </c>
      <c r="E227" s="10">
        <f>Jeu!C24</f>
      </c>
      <c r="F227" s="10">
        <f>Jeu!D19</f>
      </c>
      <c r="K227" s="22"/>
      <c r="L227"/>
      <c r="M227"/>
      <c r="N227"/>
      <c r="O227"/>
      <c r="P227"/>
      <c r="Q227"/>
      <c r="R227"/>
      <c r="S227"/>
      <c r="T227"/>
      <c r="U227"/>
      <c r="V227"/>
    </row>
    <row r="228" spans="1:22" ht="18">
      <c r="A228" s="29"/>
      <c r="B228" s="10">
        <f>Jeu!B9</f>
      </c>
      <c r="C228" s="10">
        <f>Jeu!B22</f>
      </c>
      <c r="D228" s="10">
        <f>Jeu!C14</f>
      </c>
      <c r="E228" s="10">
        <f>Jeu!D8</f>
      </c>
      <c r="F228" s="10">
        <f>Jeu!D15</f>
      </c>
      <c r="K228" s="22"/>
      <c r="L228"/>
      <c r="M228"/>
      <c r="N228"/>
      <c r="O228"/>
      <c r="P228"/>
      <c r="Q228"/>
      <c r="R228"/>
      <c r="S228"/>
      <c r="T228"/>
      <c r="U228"/>
      <c r="V228"/>
    </row>
    <row r="229" spans="1:22" ht="3" customHeight="1">
      <c r="A229" s="15"/>
      <c r="K229" s="22"/>
      <c r="L229"/>
      <c r="M229"/>
      <c r="N229"/>
      <c r="O229"/>
      <c r="P229"/>
      <c r="Q229"/>
      <c r="R229"/>
      <c r="S229"/>
      <c r="T229"/>
      <c r="U229"/>
      <c r="V229"/>
    </row>
    <row r="230" spans="1:22" ht="18" customHeight="1">
      <c r="A230" s="31">
        <v>39</v>
      </c>
      <c r="B230" s="10">
        <f>Jeu!B15</f>
      </c>
      <c r="C230" s="10">
        <f>Jeu!C4</f>
      </c>
      <c r="D230" s="10">
        <f>Jeu!C19</f>
      </c>
      <c r="E230" s="10">
        <f>Jeu!C27</f>
      </c>
      <c r="F230" s="10">
        <f>Jeu!D17</f>
      </c>
      <c r="G230" s="25">
        <f>IF(COUNT(B230:F230)=5,1,0)+IF(COUNT(B231:F231)=5,1,0)+IF(COUNT(B232:F232)=4,1,0)+IF(COUNT(B233:F233)=5,1,0)+IF(COUNT(B234:F234)=5,1,0)</f>
        <v>0</v>
      </c>
      <c r="H230" s="25">
        <f>IF(COUNT(B230:B234)=5,1,0)+IF(COUNT(C230:C234)=5,1,0)+IF(COUNT(D230:D234)=4,1,0)+IF(COUNT(E230:E234)=5,1,0)+IF(COUNT(F230:F234)=5,1,0)</f>
        <v>0</v>
      </c>
      <c r="I230" s="25">
        <f>IF(COUNT(B230)=1,1,0)+IF(COUNT(C231)=1,1,0)+IF(COUNT(D232)=1,1,0)+IF(COUNT(E233)=1,1,0)+IF(COUNT(F234)=1,1,0)</f>
        <v>0</v>
      </c>
      <c r="J230" s="25">
        <f>IF(COUNT(B230)=1,1,0)+IF(COUNT(C231)=1,1,0)+IF(COUNT(D232)=1,1,0)+IF(COUNT(E233)=1,1,0)+IF(COUNT(F234)=1,1,0)+IF(COUNT(B234)=1,1,0)+IF(COUNT(C233)=1,1,0)+IF(COUNT(D232)=1,1,0)+IF(COUNT(E231)=1,1,0)+IF(COUNT(F230)=1,1,0)</f>
        <v>0</v>
      </c>
      <c r="K230" s="22">
        <f>IF(COUNT(B234)=1,1,0)+IF(COUNT(C233)=1,1,0)+IF(COUNT(D232)=1,1,0)+IF(COUNT(E231)=1,1,0)+IF(COUNT(F230)=1,1,0)</f>
        <v>0</v>
      </c>
      <c r="L230"/>
      <c r="M230"/>
      <c r="N230"/>
      <c r="O230"/>
      <c r="P230"/>
      <c r="Q230"/>
      <c r="R230"/>
      <c r="S230"/>
      <c r="T230"/>
      <c r="U230"/>
      <c r="V230"/>
    </row>
    <row r="231" spans="1:22" ht="18">
      <c r="A231" s="28"/>
      <c r="B231" s="10">
        <f>Jeu!B3</f>
      </c>
      <c r="C231" s="10">
        <f>Jeu!C7</f>
      </c>
      <c r="D231" s="10">
        <f>Jeu!C15</f>
      </c>
      <c r="E231" s="10">
        <f>Jeu!D11</f>
      </c>
      <c r="F231" s="10">
        <f>Jeu!D20</f>
      </c>
      <c r="K231" s="22"/>
      <c r="L231"/>
      <c r="M231"/>
      <c r="N231"/>
      <c r="O231"/>
      <c r="P231"/>
      <c r="Q231"/>
      <c r="R231"/>
      <c r="S231"/>
      <c r="T231"/>
      <c r="U231"/>
      <c r="V231"/>
    </row>
    <row r="232" spans="1:22" ht="18">
      <c r="A232" s="28"/>
      <c r="B232" s="10">
        <f>Jeu!B14</f>
      </c>
      <c r="C232" s="10">
        <f>Jeu!B19</f>
      </c>
      <c r="D232" s="10"/>
      <c r="E232" s="10">
        <f>Jeu!D12</f>
      </c>
      <c r="F232" s="10">
        <f>Jeu!D22</f>
      </c>
      <c r="K232" s="22"/>
      <c r="L232"/>
      <c r="M232"/>
      <c r="N232"/>
      <c r="O232"/>
      <c r="P232"/>
      <c r="Q232"/>
      <c r="R232"/>
      <c r="S232"/>
      <c r="T232"/>
      <c r="U232"/>
      <c r="V232"/>
    </row>
    <row r="233" spans="1:22" ht="18">
      <c r="A233" s="28"/>
      <c r="B233" s="10">
        <f>Jeu!B7</f>
      </c>
      <c r="C233" s="10">
        <f>Jeu!B23</f>
      </c>
      <c r="D233" s="10">
        <f>Jeu!C22</f>
      </c>
      <c r="E233" s="10">
        <f>Jeu!D3</f>
      </c>
      <c r="F233" s="10">
        <f>Jeu!D24</f>
      </c>
      <c r="K233" s="22"/>
      <c r="L233"/>
      <c r="M233"/>
      <c r="N233"/>
      <c r="O233"/>
      <c r="P233"/>
      <c r="Q233"/>
      <c r="R233"/>
      <c r="S233"/>
      <c r="T233"/>
      <c r="U233"/>
      <c r="V233"/>
    </row>
    <row r="234" spans="1:22" ht="18">
      <c r="A234" s="28"/>
      <c r="B234" s="10">
        <f>Jeu!B4</f>
      </c>
      <c r="C234" s="10">
        <f>Jeu!B24</f>
      </c>
      <c r="D234" s="10">
        <f>Jeu!C8</f>
      </c>
      <c r="E234" s="10">
        <f>Jeu!D5</f>
      </c>
      <c r="F234" s="10">
        <f>Jeu!D21</f>
      </c>
      <c r="K234" s="22"/>
      <c r="L234"/>
      <c r="M234"/>
      <c r="N234"/>
      <c r="O234"/>
      <c r="P234"/>
      <c r="Q234"/>
      <c r="R234"/>
      <c r="S234"/>
      <c r="T234"/>
      <c r="U234"/>
      <c r="V234"/>
    </row>
    <row r="235" spans="11:22" ht="3" customHeight="1">
      <c r="K235" s="22"/>
      <c r="L235"/>
      <c r="M235"/>
      <c r="N235"/>
      <c r="O235"/>
      <c r="P235"/>
      <c r="Q235"/>
      <c r="R235"/>
      <c r="S235"/>
      <c r="T235"/>
      <c r="U235"/>
      <c r="V235"/>
    </row>
    <row r="236" spans="1:22" ht="18" customHeight="1">
      <c r="A236" s="28">
        <v>40</v>
      </c>
      <c r="B236" s="10">
        <f>Jeu!B17</f>
      </c>
      <c r="C236" s="10">
        <f>Jeu!C4</f>
      </c>
      <c r="D236" s="10">
        <f>Jeu!C13</f>
      </c>
      <c r="E236" s="10">
        <f>Jeu!C24</f>
      </c>
      <c r="F236" s="10">
        <f>Jeu!D23</f>
      </c>
      <c r="G236" s="25">
        <f>IF(COUNT(B236:F236)=5,1,0)+IF(COUNT(B237:F237)=5,1,0)+IF(COUNT(B238:F238)=4,1,0)+IF(COUNT(B239:F239)=5,1,0)+IF(COUNT(B240:F240)=5,1,0)</f>
        <v>0</v>
      </c>
      <c r="H236" s="25">
        <f>IF(COUNT(B236:B240)=5,1,0)+IF(COUNT(C236:C240)=5,1,0)+IF(COUNT(D236:D240)=4,1,0)+IF(COUNT(E236:E240)=5,1,0)+IF(COUNT(F236:F240)=5,1,0)</f>
        <v>0</v>
      </c>
      <c r="I236" s="25">
        <f>IF(COUNT(B236)=1,1,0)+IF(COUNT(C237)=1,1,0)+IF(COUNT(D238)=1,1,0)+IF(COUNT(E239)=1,1,0)+IF(COUNT(F240)=1,1,0)</f>
        <v>0</v>
      </c>
      <c r="J236" s="25">
        <f>IF(COUNT(B236)=1,1,0)+IF(COUNT(C237)=1,1,0)+IF(COUNT(D238)=1,1,0)+IF(COUNT(E239)=1,1,0)+IF(COUNT(F240)=1,1,0)+IF(COUNT(B240)=1,1,0)+IF(COUNT(C239)=1,1,0)+IF(COUNT(D238)=1,1,0)+IF(COUNT(E237)=1,1,0)+IF(COUNT(F236)=1,1,0)</f>
        <v>0</v>
      </c>
      <c r="K236" s="22">
        <f>IF(COUNT(B240)=1,1,0)+IF(COUNT(C239)=1,1,0)+IF(COUNT(D238)=1,1,0)+IF(COUNT(E237)=1,1,0)+IF(COUNT(F236)=1,1,0)</f>
        <v>0</v>
      </c>
      <c r="L236"/>
      <c r="M236"/>
      <c r="N236"/>
      <c r="O236"/>
      <c r="P236"/>
      <c r="Q236"/>
      <c r="R236"/>
      <c r="S236"/>
      <c r="T236"/>
      <c r="U236"/>
      <c r="V236"/>
    </row>
    <row r="237" spans="1:22" ht="18">
      <c r="A237" s="28"/>
      <c r="B237" s="10">
        <f>Jeu!B3</f>
      </c>
      <c r="C237" s="10">
        <f>Jeu!B24</f>
      </c>
      <c r="D237" s="10">
        <f>Jeu!C10</f>
      </c>
      <c r="E237" s="10">
        <f>Jeu!D8</f>
      </c>
      <c r="F237" s="10">
        <f>Jeu!D16</f>
      </c>
      <c r="K237" s="22"/>
      <c r="L237"/>
      <c r="M237"/>
      <c r="N237"/>
      <c r="O237"/>
      <c r="P237"/>
      <c r="Q237"/>
      <c r="R237"/>
      <c r="S237"/>
      <c r="T237"/>
      <c r="U237"/>
      <c r="V237"/>
    </row>
    <row r="238" spans="1:22" ht="18">
      <c r="A238" s="28"/>
      <c r="B238" s="10">
        <f>Jeu!B5</f>
      </c>
      <c r="C238" s="10">
        <f>Jeu!B26</f>
      </c>
      <c r="D238" s="10"/>
      <c r="E238" s="10">
        <f>Jeu!D3</f>
      </c>
      <c r="F238" s="10">
        <f>Jeu!D19</f>
      </c>
      <c r="K238" s="22"/>
      <c r="L238"/>
      <c r="M238"/>
      <c r="N238"/>
      <c r="O238"/>
      <c r="P238"/>
      <c r="Q238"/>
      <c r="R238"/>
      <c r="S238"/>
      <c r="T238"/>
      <c r="U238"/>
      <c r="V238"/>
    </row>
    <row r="239" spans="1:22" ht="18">
      <c r="A239" s="28"/>
      <c r="B239" s="10">
        <f>Jeu!B15</f>
      </c>
      <c r="C239" s="10">
        <f>Jeu!C7</f>
      </c>
      <c r="D239" s="10">
        <f>Jeu!C21</f>
      </c>
      <c r="E239" s="10">
        <f>Jeu!C23</f>
      </c>
      <c r="F239" s="10">
        <f>Jeu!D22</f>
      </c>
      <c r="K239" s="22"/>
      <c r="L239"/>
      <c r="M239"/>
      <c r="N239"/>
      <c r="O239"/>
      <c r="P239"/>
      <c r="Q239"/>
      <c r="R239"/>
      <c r="S239"/>
      <c r="T239"/>
      <c r="U239"/>
      <c r="V239"/>
    </row>
    <row r="240" spans="1:22" ht="18">
      <c r="A240" s="29"/>
      <c r="B240" s="10">
        <f>Jeu!B13</f>
      </c>
      <c r="C240" s="10">
        <f>Jeu!B18</f>
      </c>
      <c r="D240" s="10">
        <f>Jeu!C9</f>
      </c>
      <c r="E240" s="10">
        <f>Jeu!D4</f>
      </c>
      <c r="F240" s="10">
        <f>Jeu!D27</f>
      </c>
      <c r="K240" s="22"/>
      <c r="L240"/>
      <c r="M240"/>
      <c r="N240"/>
      <c r="O240"/>
      <c r="P240"/>
      <c r="Q240"/>
      <c r="R240"/>
      <c r="S240"/>
      <c r="T240"/>
      <c r="U240"/>
      <c r="V240"/>
    </row>
    <row r="241" spans="1:22" ht="3" customHeight="1">
      <c r="A241" s="15"/>
      <c r="K241" s="22"/>
      <c r="L241"/>
      <c r="M241"/>
      <c r="N241"/>
      <c r="O241"/>
      <c r="P241"/>
      <c r="Q241"/>
      <c r="R241"/>
      <c r="S241"/>
      <c r="T241"/>
      <c r="U241"/>
      <c r="V241"/>
    </row>
    <row r="242" spans="1:22" ht="18" customHeight="1">
      <c r="A242" s="31">
        <v>41</v>
      </c>
      <c r="B242" s="10">
        <f>Jeu!B16</f>
      </c>
      <c r="C242" s="10">
        <f>Jeu!B21</f>
      </c>
      <c r="D242" s="10">
        <f>Jeu!C12</f>
      </c>
      <c r="E242" s="10">
        <f>Jeu!C26</f>
      </c>
      <c r="F242" s="10">
        <f>Jeu!D25</f>
      </c>
      <c r="G242" s="25">
        <f>IF(COUNT(B242:F242)=5,1,0)+IF(COUNT(B243:F243)=5,1,0)+IF(COUNT(B244:F244)=4,1,0)+IF(COUNT(B245:F245)=5,1,0)+IF(COUNT(B246:F246)=5,1,0)</f>
        <v>0</v>
      </c>
      <c r="H242" s="25">
        <f>IF(COUNT(B242:B246)=5,1,0)+IF(COUNT(C242:C246)=5,1,0)+IF(COUNT(D242:D246)=4,1,0)+IF(COUNT(E242:E246)=5,1,0)+IF(COUNT(F242:F246)=5,1,0)</f>
        <v>0</v>
      </c>
      <c r="I242" s="25">
        <f>IF(COUNT(B242)=1,1,0)+IF(COUNT(C243)=1,1,0)+IF(COUNT(D244)=1,1,0)+IF(COUNT(E245)=1,1,0)+IF(COUNT(F246)=1,1,0)</f>
        <v>0</v>
      </c>
      <c r="J242" s="25">
        <f>IF(COUNT(B242)=1,1,0)+IF(COUNT(C243)=1,1,0)+IF(COUNT(D244)=1,1,0)+IF(COUNT(E245)=1,1,0)+IF(COUNT(F246)=1,1,0)+IF(COUNT(B246)=1,1,0)+IF(COUNT(C245)=1,1,0)+IF(COUNT(D244)=1,1,0)+IF(COUNT(E243)=1,1,0)+IF(COUNT(F242)=1,1,0)</f>
        <v>0</v>
      </c>
      <c r="K242" s="22">
        <f>IF(COUNT(B246)=1,1,0)+IF(COUNT(C245)=1,1,0)+IF(COUNT(D244)=1,1,0)+IF(COUNT(E243)=1,1,0)+IF(COUNT(F242)=1,1,0)</f>
        <v>0</v>
      </c>
      <c r="L242"/>
      <c r="M242"/>
      <c r="N242"/>
      <c r="O242"/>
      <c r="P242"/>
      <c r="Q242"/>
      <c r="R242"/>
      <c r="S242"/>
      <c r="T242"/>
      <c r="U242"/>
      <c r="V242"/>
    </row>
    <row r="243" spans="1:22" ht="18">
      <c r="A243" s="28"/>
      <c r="B243" s="10">
        <f>Jeu!B14</f>
      </c>
      <c r="C243" s="10">
        <f>Jeu!B25</f>
      </c>
      <c r="D243" s="10">
        <f>Jeu!C16</f>
      </c>
      <c r="E243" s="10">
        <f>Jeu!D10</f>
      </c>
      <c r="F243" s="10">
        <f>Jeu!D24</f>
      </c>
      <c r="K243" s="22"/>
      <c r="L243"/>
      <c r="M243"/>
      <c r="N243"/>
      <c r="O243"/>
      <c r="P243"/>
      <c r="Q243"/>
      <c r="R243"/>
      <c r="S243"/>
      <c r="T243"/>
      <c r="U243"/>
      <c r="V243"/>
    </row>
    <row r="244" spans="1:22" ht="18">
      <c r="A244" s="28"/>
      <c r="B244" s="10">
        <f>Jeu!B8</f>
      </c>
      <c r="C244" s="10">
        <f>Jeu!B22</f>
      </c>
      <c r="D244" s="10"/>
      <c r="E244" s="10">
        <f>Jeu!D11</f>
      </c>
      <c r="F244" s="10">
        <f>Jeu!D21</f>
      </c>
      <c r="K244" s="22"/>
      <c r="L244"/>
      <c r="M244"/>
      <c r="N244"/>
      <c r="O244"/>
      <c r="P244"/>
      <c r="Q244"/>
      <c r="R244"/>
      <c r="S244"/>
      <c r="T244"/>
      <c r="U244"/>
      <c r="V244"/>
    </row>
    <row r="245" spans="1:22" ht="18">
      <c r="A245" s="28"/>
      <c r="B245" s="10">
        <f>Jeu!B6</f>
      </c>
      <c r="C245" s="10">
        <f>Jeu!C5</f>
      </c>
      <c r="D245" s="10">
        <f>Jeu!C18</f>
      </c>
      <c r="E245" s="10">
        <f>Jeu!D12</f>
      </c>
      <c r="F245" s="10">
        <f>Jeu!D15</f>
      </c>
      <c r="K245" s="22"/>
      <c r="L245"/>
      <c r="M245"/>
      <c r="N245"/>
      <c r="O245"/>
      <c r="P245"/>
      <c r="Q245"/>
      <c r="R245"/>
      <c r="S245"/>
      <c r="T245"/>
      <c r="U245"/>
      <c r="V245"/>
    </row>
    <row r="246" spans="1:22" ht="18">
      <c r="A246" s="28"/>
      <c r="B246" s="10">
        <f>Jeu!B12</f>
      </c>
      <c r="C246" s="10">
        <f>Jeu!C6</f>
      </c>
      <c r="D246" s="10">
        <f>Jeu!C22</f>
      </c>
      <c r="E246" s="10">
        <f>Jeu!D9</f>
      </c>
      <c r="F246" s="10">
        <f>Jeu!D20</f>
      </c>
      <c r="K246" s="22"/>
      <c r="L246"/>
      <c r="M246"/>
      <c r="N246"/>
      <c r="O246"/>
      <c r="P246"/>
      <c r="Q246"/>
      <c r="R246"/>
      <c r="S246"/>
      <c r="T246"/>
      <c r="U246"/>
      <c r="V246"/>
    </row>
    <row r="247" spans="11:22" ht="3" customHeight="1">
      <c r="K247" s="22"/>
      <c r="L247"/>
      <c r="M247"/>
      <c r="N247"/>
      <c r="O247"/>
      <c r="P247"/>
      <c r="Q247"/>
      <c r="R247"/>
      <c r="S247"/>
      <c r="T247"/>
      <c r="U247"/>
      <c r="V247"/>
    </row>
    <row r="248" spans="1:22" ht="18" customHeight="1">
      <c r="A248" s="28">
        <v>42</v>
      </c>
      <c r="B248" s="10">
        <f>Jeu!B4</f>
      </c>
      <c r="C248" s="10">
        <f>Jeu!B19</f>
      </c>
      <c r="D248" s="10">
        <f>Jeu!C11</f>
      </c>
      <c r="E248" s="10">
        <f>Jeu!D5</f>
      </c>
      <c r="F248" s="10">
        <f>Jeu!D14</f>
      </c>
      <c r="G248" s="25">
        <f>IF(COUNT(B248:F248)=5,1,0)+IF(COUNT(B249:F249)=5,1,0)+IF(COUNT(B250:F250)=4,1,0)+IF(COUNT(B251:F251)=5,1,0)+IF(COUNT(B252:F252)=5,1,0)</f>
        <v>0</v>
      </c>
      <c r="H248" s="25">
        <f>IF(COUNT(B248:B252)=5,1,0)+IF(COUNT(C248:C252)=5,1,0)+IF(COUNT(D248:D252)=4,1,0)+IF(COUNT(E248:E252)=5,1,0)+IF(COUNT(F248:F252)=5,1,0)</f>
        <v>0</v>
      </c>
      <c r="I248" s="25">
        <f>IF(COUNT(B248)=1,1,0)+IF(COUNT(C249)=1,1,0)+IF(COUNT(D250)=1,1,0)+IF(COUNT(E251)=1,1,0)+IF(COUNT(F252)=1,1,0)</f>
        <v>0</v>
      </c>
      <c r="J248" s="25">
        <f>IF(COUNT(B248)=1,1,0)+IF(COUNT(C249)=1,1,0)+IF(COUNT(D250)=1,1,0)+IF(COUNT(E251)=1,1,0)+IF(COUNT(F252)=1,1,0)+IF(COUNT(B252)=1,1,0)+IF(COUNT(C251)=1,1,0)+IF(COUNT(D250)=1,1,0)+IF(COUNT(E249)=1,1,0)+IF(COUNT(F248)=1,1,0)</f>
        <v>0</v>
      </c>
      <c r="K248" s="22">
        <f>IF(COUNT(B252)=1,1,0)+IF(COUNT(C251)=1,1,0)+IF(COUNT(D250)=1,1,0)+IF(COUNT(E249)=1,1,0)+IF(COUNT(F248)=1,1,0)</f>
        <v>0</v>
      </c>
      <c r="L248"/>
      <c r="M248"/>
      <c r="N248"/>
      <c r="O248"/>
      <c r="P248"/>
      <c r="Q248"/>
      <c r="R248"/>
      <c r="S248"/>
      <c r="T248"/>
      <c r="U248"/>
      <c r="V248"/>
    </row>
    <row r="249" spans="1:22" ht="18">
      <c r="A249" s="28"/>
      <c r="B249" s="10">
        <f>Jeu!B10</f>
      </c>
      <c r="C249" s="10">
        <f>Jeu!C3</f>
      </c>
      <c r="D249" s="10">
        <f>Jeu!C8</f>
      </c>
      <c r="E249" s="10">
        <f>Jeu!D7</f>
      </c>
      <c r="F249" s="10">
        <f>Jeu!D17</f>
      </c>
      <c r="K249" s="22"/>
      <c r="L249"/>
      <c r="M249"/>
      <c r="N249"/>
      <c r="O249"/>
      <c r="P249"/>
      <c r="Q249"/>
      <c r="R249"/>
      <c r="S249"/>
      <c r="T249"/>
      <c r="U249"/>
      <c r="V249"/>
    </row>
    <row r="250" spans="1:22" ht="18">
      <c r="A250" s="28"/>
      <c r="B250" s="10">
        <f>Jeu!B7</f>
      </c>
      <c r="C250" s="10">
        <f>Jeu!B20</f>
      </c>
      <c r="D250" s="10"/>
      <c r="E250" s="10">
        <f>Jeu!C25</f>
      </c>
      <c r="F250" s="10">
        <f>Jeu!D18</f>
      </c>
      <c r="K250" s="22"/>
      <c r="L250"/>
      <c r="M250"/>
      <c r="N250"/>
      <c r="O250"/>
      <c r="P250"/>
      <c r="Q250"/>
      <c r="R250"/>
      <c r="S250"/>
      <c r="T250"/>
      <c r="U250"/>
      <c r="V250"/>
    </row>
    <row r="251" spans="1:22" ht="18">
      <c r="A251" s="28"/>
      <c r="B251" s="10">
        <f>Jeu!B11</f>
      </c>
      <c r="C251" s="10">
        <f>Jeu!B23</f>
      </c>
      <c r="D251" s="10">
        <f>Jeu!C15</f>
      </c>
      <c r="E251" s="10">
        <f>Jeu!D6</f>
      </c>
      <c r="F251" s="10">
        <f>Jeu!D26</f>
      </c>
      <c r="K251" s="22"/>
      <c r="L251"/>
      <c r="M251"/>
      <c r="N251"/>
      <c r="O251"/>
      <c r="P251"/>
      <c r="Q251"/>
      <c r="R251"/>
      <c r="S251"/>
      <c r="T251"/>
      <c r="U251"/>
      <c r="V251"/>
    </row>
    <row r="252" spans="1:22" ht="18">
      <c r="A252" s="28"/>
      <c r="B252" s="10">
        <f>Jeu!B9</f>
      </c>
      <c r="C252" s="10">
        <f>Jeu!B27</f>
      </c>
      <c r="D252" s="10">
        <f>Jeu!C20</f>
      </c>
      <c r="E252" s="10">
        <f>Jeu!C27</f>
      </c>
      <c r="F252" s="10">
        <f>Jeu!D13</f>
      </c>
      <c r="K252" s="22"/>
      <c r="L252"/>
      <c r="M252"/>
      <c r="N252"/>
      <c r="O252"/>
      <c r="P252"/>
      <c r="Q252"/>
      <c r="R252"/>
      <c r="S252"/>
      <c r="T252"/>
      <c r="U252"/>
      <c r="V252"/>
    </row>
    <row r="253" spans="11:22" ht="3" customHeight="1">
      <c r="K253" s="22"/>
      <c r="L253"/>
      <c r="M253"/>
      <c r="N253"/>
      <c r="O253"/>
      <c r="P253"/>
      <c r="Q253"/>
      <c r="R253"/>
      <c r="S253"/>
      <c r="T253"/>
      <c r="U253"/>
      <c r="V253"/>
    </row>
    <row r="254" spans="1:22" ht="18" customHeight="1">
      <c r="A254" s="28">
        <v>43</v>
      </c>
      <c r="B254" s="10">
        <f>Jeu!B12</f>
      </c>
      <c r="C254" s="10">
        <f>Jeu!C4</f>
      </c>
      <c r="D254" s="10">
        <f>Jeu!C15</f>
      </c>
      <c r="E254" s="10">
        <f>Jeu!C26</f>
      </c>
      <c r="F254" s="10">
        <f>Jeu!D21</f>
      </c>
      <c r="G254" s="25">
        <f>IF(COUNT(B254:F254)=5,1,0)+IF(COUNT(B255:F255)=5,1,0)+IF(COUNT(B256:F256)=4,1,0)+IF(COUNT(B257:F257)=5,1,0)+IF(COUNT(B258:F258)=5,1,0)</f>
        <v>0</v>
      </c>
      <c r="H254" s="25">
        <f>IF(COUNT(B254:B258)=5,1,0)+IF(COUNT(C254:C258)=5,1,0)+IF(COUNT(D254:D258)=4,1,0)+IF(COUNT(E254:E258)=5,1,0)+IF(COUNT(F254:F258)=5,1,0)</f>
        <v>0</v>
      </c>
      <c r="I254" s="25">
        <f>IF(COUNT(B254)=1,1,0)+IF(COUNT(C255)=1,1,0)+IF(COUNT(D256)=1,1,0)+IF(COUNT(E257)=1,1,0)+IF(COUNT(F258)=1,1,0)</f>
        <v>0</v>
      </c>
      <c r="J254" s="25">
        <f>IF(COUNT(B254)=1,1,0)+IF(COUNT(C255)=1,1,0)+IF(COUNT(D256)=1,1,0)+IF(COUNT(E257)=1,1,0)+IF(COUNT(F258)=1,1,0)+IF(COUNT(B258)=1,1,0)+IF(COUNT(C257)=1,1,0)+IF(COUNT(D256)=1,1,0)+IF(COUNT(E255)=1,1,0)+IF(COUNT(F254)=1,1,0)</f>
        <v>0</v>
      </c>
      <c r="K254" s="22">
        <f>IF(COUNT(B258)=1,1,0)+IF(COUNT(C257)=1,1,0)+IF(COUNT(D256)=1,1,0)+IF(COUNT(E255)=1,1,0)+IF(COUNT(F254)=1,1,0)</f>
        <v>0</v>
      </c>
      <c r="L254"/>
      <c r="M254"/>
      <c r="N254"/>
      <c r="O254"/>
      <c r="P254"/>
      <c r="Q254"/>
      <c r="R254"/>
      <c r="S254"/>
      <c r="T254"/>
      <c r="U254"/>
      <c r="V254"/>
    </row>
    <row r="255" spans="1:22" ht="18">
      <c r="A255" s="28"/>
      <c r="B255" s="10">
        <f>Jeu!B6</f>
      </c>
      <c r="C255" s="10">
        <f>Jeu!B27</f>
      </c>
      <c r="D255" s="10">
        <f>Jeu!C21</f>
      </c>
      <c r="E255" s="10">
        <f>Jeu!D4</f>
      </c>
      <c r="F255" s="10">
        <f>Jeu!D24</f>
      </c>
      <c r="K255" s="22"/>
      <c r="L255"/>
      <c r="M255"/>
      <c r="N255"/>
      <c r="O255"/>
      <c r="P255"/>
      <c r="Q255"/>
      <c r="R255"/>
      <c r="S255"/>
      <c r="T255"/>
      <c r="U255"/>
      <c r="V255"/>
    </row>
    <row r="256" spans="1:22" ht="18">
      <c r="A256" s="28"/>
      <c r="B256" s="10">
        <f>Jeu!B3</f>
      </c>
      <c r="C256" s="10">
        <f>Jeu!B25</f>
      </c>
      <c r="D256" s="10"/>
      <c r="E256" s="10">
        <f>Jeu!D5</f>
      </c>
      <c r="F256" s="10">
        <f>Jeu!D22</f>
      </c>
      <c r="K256" s="22"/>
      <c r="L256"/>
      <c r="M256"/>
      <c r="N256"/>
      <c r="O256"/>
      <c r="P256"/>
      <c r="Q256"/>
      <c r="R256"/>
      <c r="S256"/>
      <c r="T256"/>
      <c r="U256"/>
      <c r="V256"/>
    </row>
    <row r="257" spans="1:22" ht="18">
      <c r="A257" s="28"/>
      <c r="B257" s="10">
        <f>Jeu!B14</f>
      </c>
      <c r="C257" s="10">
        <f>Jeu!B26</f>
      </c>
      <c r="D257" s="10">
        <f>Jeu!C10</f>
      </c>
      <c r="E257" s="10">
        <f>Jeu!D11</f>
      </c>
      <c r="F257" s="10">
        <f>Jeu!D26</f>
      </c>
      <c r="K257" s="22"/>
      <c r="L257"/>
      <c r="M257"/>
      <c r="N257"/>
      <c r="O257"/>
      <c r="P257"/>
      <c r="Q257"/>
      <c r="R257"/>
      <c r="S257"/>
      <c r="T257"/>
      <c r="U257"/>
      <c r="V257"/>
    </row>
    <row r="258" spans="1:22" ht="18">
      <c r="A258" s="28"/>
      <c r="B258" s="10">
        <f>Jeu!B17</f>
      </c>
      <c r="C258" s="10">
        <f>Jeu!B20</f>
      </c>
      <c r="D258" s="10">
        <f>Jeu!C12</f>
      </c>
      <c r="E258" s="10">
        <f>Jeu!C23</f>
      </c>
      <c r="F258" s="10">
        <f>Jeu!D25</f>
      </c>
      <c r="K258" s="22"/>
      <c r="L258"/>
      <c r="M258"/>
      <c r="N258"/>
      <c r="O258"/>
      <c r="P258"/>
      <c r="Q258"/>
      <c r="R258"/>
      <c r="S258"/>
      <c r="T258"/>
      <c r="U258"/>
      <c r="V258"/>
    </row>
    <row r="259" spans="1:22" ht="3" customHeight="1">
      <c r="A259" s="17"/>
      <c r="K259" s="22"/>
      <c r="L259"/>
      <c r="M259"/>
      <c r="N259"/>
      <c r="O259"/>
      <c r="P259"/>
      <c r="Q259"/>
      <c r="R259"/>
      <c r="S259"/>
      <c r="T259"/>
      <c r="U259"/>
      <c r="V259"/>
    </row>
    <row r="260" spans="1:22" ht="18" customHeight="1">
      <c r="A260" s="28">
        <v>44</v>
      </c>
      <c r="B260" s="10">
        <f>Jeu!B15</f>
      </c>
      <c r="C260" s="10">
        <f>Jeu!C7</f>
      </c>
      <c r="D260" s="10">
        <f>Jeu!C8</f>
      </c>
      <c r="E260" s="10">
        <f>Jeu!C24</f>
      </c>
      <c r="F260" s="10">
        <f>Jeu!D19</f>
      </c>
      <c r="G260" s="25">
        <f>IF(COUNT(B260:F260)=5,1,0)+IF(COUNT(B261:F261)=5,1,0)+IF(COUNT(B262:F262)=4,1,0)+IF(COUNT(B263:F263)=5,1,0)+IF(COUNT(B264:F264)=5,1,0)</f>
        <v>0</v>
      </c>
      <c r="H260" s="25">
        <f>IF(COUNT(B260:B264)=5,1,0)+IF(COUNT(C260:C264)=5,1,0)+IF(COUNT(D260:D264)=4,1,0)+IF(COUNT(E260:E264)=5,1,0)+IF(COUNT(F260:F264)=5,1,0)</f>
        <v>0</v>
      </c>
      <c r="I260" s="25">
        <f>IF(COUNT(B260)=1,1,0)+IF(COUNT(C261)=1,1,0)+IF(COUNT(D262)=1,1,0)+IF(COUNT(E263)=1,1,0)+IF(COUNT(F264)=1,1,0)</f>
        <v>0</v>
      </c>
      <c r="J260" s="25">
        <f>IF(COUNT(B260)=1,1,0)+IF(COUNT(C261)=1,1,0)+IF(COUNT(D262)=1,1,0)+IF(COUNT(E263)=1,1,0)+IF(COUNT(F264)=1,1,0)+IF(COUNT(B264)=1,1,0)+IF(COUNT(C263)=1,1,0)+IF(COUNT(D262)=1,1,0)+IF(COUNT(E261)=1,1,0)+IF(COUNT(F260)=1,1,0)</f>
        <v>0</v>
      </c>
      <c r="K260" s="22">
        <f>IF(COUNT(B264)=1,1,0)+IF(COUNT(C263)=1,1,0)+IF(COUNT(D262)=1,1,0)+IF(COUNT(E261)=1,1,0)+IF(COUNT(F260)=1,1,0)</f>
        <v>0</v>
      </c>
      <c r="L260"/>
      <c r="M260"/>
      <c r="N260"/>
      <c r="O260"/>
      <c r="P260"/>
      <c r="Q260"/>
      <c r="R260"/>
      <c r="S260"/>
      <c r="T260"/>
      <c r="U260"/>
      <c r="V260"/>
    </row>
    <row r="261" spans="1:22" ht="18">
      <c r="A261" s="28"/>
      <c r="B261" s="10">
        <f>Jeu!B7</f>
      </c>
      <c r="C261" s="10">
        <f>Jeu!C6</f>
      </c>
      <c r="D261" s="10">
        <f>Jeu!C11</f>
      </c>
      <c r="E261" s="10">
        <f>Jeu!D9</f>
      </c>
      <c r="F261" s="10">
        <f>Jeu!D27</f>
      </c>
      <c r="K261" s="22"/>
      <c r="L261"/>
      <c r="M261"/>
      <c r="N261"/>
      <c r="O261"/>
      <c r="P261"/>
      <c r="Q261"/>
      <c r="R261"/>
      <c r="S261"/>
      <c r="T261"/>
      <c r="U261"/>
      <c r="V261"/>
    </row>
    <row r="262" spans="1:22" ht="18">
      <c r="A262" s="28"/>
      <c r="B262" s="10">
        <f>Jeu!B11</f>
      </c>
      <c r="C262" s="10">
        <f>Jeu!C3</f>
      </c>
      <c r="D262" s="10"/>
      <c r="E262" s="10">
        <f>Jeu!C25</f>
      </c>
      <c r="F262" s="10">
        <f>Jeu!D20</f>
      </c>
      <c r="K262" s="22"/>
      <c r="L262"/>
      <c r="M262"/>
      <c r="N262"/>
      <c r="O262"/>
      <c r="P262"/>
      <c r="Q262"/>
      <c r="R262"/>
      <c r="S262"/>
      <c r="T262"/>
      <c r="U262"/>
      <c r="V262"/>
    </row>
    <row r="263" spans="1:22" ht="18">
      <c r="A263" s="28"/>
      <c r="B263" s="10">
        <f>Jeu!B8</f>
      </c>
      <c r="C263" s="10">
        <f>Jeu!B19</f>
      </c>
      <c r="D263" s="10">
        <f>Jeu!C20</f>
      </c>
      <c r="E263" s="10">
        <f>Jeu!D8</f>
      </c>
      <c r="F263" s="10">
        <f>Jeu!D18</f>
      </c>
      <c r="K263" s="22"/>
      <c r="L263"/>
      <c r="M263"/>
      <c r="N263"/>
      <c r="O263"/>
      <c r="P263"/>
      <c r="Q263"/>
      <c r="R263"/>
      <c r="S263"/>
      <c r="T263"/>
      <c r="U263"/>
      <c r="V263"/>
    </row>
    <row r="264" spans="1:22" ht="18">
      <c r="A264" s="28"/>
      <c r="B264" s="10">
        <f>Jeu!B9</f>
      </c>
      <c r="C264" s="10">
        <f>Jeu!C5</f>
      </c>
      <c r="D264" s="10">
        <f>Jeu!C16</f>
      </c>
      <c r="E264" s="10">
        <f>Jeu!D3</f>
      </c>
      <c r="F264" s="10">
        <f>Jeu!D14</f>
      </c>
      <c r="K264" s="22"/>
      <c r="L264"/>
      <c r="M264"/>
      <c r="N264"/>
      <c r="O264"/>
      <c r="P264"/>
      <c r="Q264"/>
      <c r="R264"/>
      <c r="S264"/>
      <c r="T264"/>
      <c r="U264"/>
      <c r="V264"/>
    </row>
    <row r="265" spans="11:22" ht="3" customHeight="1">
      <c r="K265" s="22"/>
      <c r="L265"/>
      <c r="M265"/>
      <c r="N265"/>
      <c r="O265"/>
      <c r="P265"/>
      <c r="Q265"/>
      <c r="R265"/>
      <c r="S265"/>
      <c r="T265"/>
      <c r="U265"/>
      <c r="V265"/>
    </row>
    <row r="266" spans="1:22" ht="18" customHeight="1">
      <c r="A266" s="28">
        <v>45</v>
      </c>
      <c r="B266" s="10">
        <f>Jeu!B10</f>
      </c>
      <c r="C266" s="10">
        <f>Jeu!B18</f>
      </c>
      <c r="D266" s="10">
        <f>Jeu!C19</f>
      </c>
      <c r="E266" s="10">
        <f>Jeu!D10</f>
      </c>
      <c r="F266" s="10">
        <f>Jeu!D17</f>
      </c>
      <c r="G266" s="25">
        <f>IF(COUNT(B266:F266)=5,1,0)+IF(COUNT(B267:F267)=5,1,0)+IF(COUNT(B268:F268)=4,1,0)+IF(COUNT(B269:F269)=5,1,0)+IF(COUNT(B270:F270)=5,1,0)</f>
        <v>0</v>
      </c>
      <c r="H266" s="25">
        <f>IF(COUNT(B266:B270)=5,1,0)+IF(COUNT(C266:C270)=5,1,0)+IF(COUNT(D266:D270)=4,1,0)+IF(COUNT(E266:E270)=5,1,0)+IF(COUNT(F266:F270)=5,1,0)</f>
        <v>0</v>
      </c>
      <c r="I266" s="25">
        <f>IF(COUNT(B266)=1,1,0)+IF(COUNT(C267)=1,1,0)+IF(COUNT(D268)=1,1,0)+IF(COUNT(E269)=1,1,0)+IF(COUNT(F270)=1,1,0)</f>
        <v>0</v>
      </c>
      <c r="J266" s="25">
        <f>IF(COUNT(B266)=1,1,0)+IF(COUNT(C267)=1,1,0)+IF(COUNT(D268)=1,1,0)+IF(COUNT(E269)=1,1,0)+IF(COUNT(F270)=1,1,0)+IF(COUNT(B270)=1,1,0)+IF(COUNT(C269)=1,1,0)+IF(COUNT(D268)=1,1,0)+IF(COUNT(E267)=1,1,0)+IF(COUNT(F266)=1,1,0)</f>
        <v>0</v>
      </c>
      <c r="K266" s="22">
        <f>IF(COUNT(B270)=1,1,0)+IF(COUNT(C269)=1,1,0)+IF(COUNT(D268)=1,1,0)+IF(COUNT(E267)=1,1,0)+IF(COUNT(F266)=1,1,0)</f>
        <v>0</v>
      </c>
      <c r="L266"/>
      <c r="M266"/>
      <c r="N266"/>
      <c r="O266"/>
      <c r="P266"/>
      <c r="Q266"/>
      <c r="R266"/>
      <c r="S266"/>
      <c r="T266"/>
      <c r="U266"/>
      <c r="V266"/>
    </row>
    <row r="267" spans="1:22" ht="18">
      <c r="A267" s="28"/>
      <c r="B267" s="10">
        <f>Jeu!B16</f>
      </c>
      <c r="C267" s="10">
        <f>Jeu!B21</f>
      </c>
      <c r="D267" s="10">
        <f>Jeu!C18</f>
      </c>
      <c r="E267" s="10">
        <f>Jeu!D7</f>
      </c>
      <c r="F267" s="10">
        <f>Jeu!D23</f>
      </c>
      <c r="K267" s="22"/>
      <c r="L267"/>
      <c r="M267"/>
      <c r="N267"/>
      <c r="O267"/>
      <c r="P267"/>
      <c r="Q267"/>
      <c r="R267"/>
      <c r="S267"/>
      <c r="T267"/>
      <c r="U267"/>
      <c r="V267"/>
    </row>
    <row r="268" spans="1:22" ht="18">
      <c r="A268" s="28"/>
      <c r="B268" s="10">
        <f>Jeu!B5</f>
      </c>
      <c r="C268" s="10">
        <f>Jeu!B24</f>
      </c>
      <c r="D268" s="10"/>
      <c r="E268" s="10">
        <f>Jeu!D12</f>
      </c>
      <c r="F268" s="10">
        <f>Jeu!D13</f>
      </c>
      <c r="K268" s="22"/>
      <c r="L268"/>
      <c r="M268"/>
      <c r="N268"/>
      <c r="O268"/>
      <c r="P268"/>
      <c r="Q268"/>
      <c r="R268"/>
      <c r="S268"/>
      <c r="T268"/>
      <c r="U268"/>
      <c r="V268"/>
    </row>
    <row r="269" spans="1:22" ht="18">
      <c r="A269" s="28"/>
      <c r="B269" s="10">
        <f>Jeu!B13</f>
      </c>
      <c r="C269" s="10">
        <f>Jeu!B23</f>
      </c>
      <c r="D269" s="10">
        <f>Jeu!C14</f>
      </c>
      <c r="E269" s="10">
        <f>Jeu!D6</f>
      </c>
      <c r="F269" s="10">
        <f>Jeu!D15</f>
      </c>
      <c r="K269" s="22"/>
      <c r="L269"/>
      <c r="M269"/>
      <c r="N269"/>
      <c r="O269"/>
      <c r="P269"/>
      <c r="Q269"/>
      <c r="R269"/>
      <c r="S269"/>
      <c r="T269"/>
      <c r="U269"/>
      <c r="V269"/>
    </row>
    <row r="270" spans="1:22" ht="18">
      <c r="A270" s="28"/>
      <c r="B270" s="10">
        <f>Jeu!B4</f>
      </c>
      <c r="C270" s="10">
        <f>Jeu!B22</f>
      </c>
      <c r="D270" s="10">
        <f>Jeu!C17</f>
      </c>
      <c r="E270" s="10">
        <f>Jeu!C27</f>
      </c>
      <c r="F270" s="10">
        <f>Jeu!D16</f>
      </c>
      <c r="K270" s="22"/>
      <c r="L270"/>
      <c r="M270"/>
      <c r="N270"/>
      <c r="O270"/>
      <c r="P270"/>
      <c r="Q270"/>
      <c r="R270"/>
      <c r="S270"/>
      <c r="T270"/>
      <c r="U270"/>
      <c r="V270"/>
    </row>
    <row r="271" spans="1:22" ht="3" customHeight="1">
      <c r="A271" s="17"/>
      <c r="K271" s="22"/>
      <c r="L271"/>
      <c r="M271"/>
      <c r="N271"/>
      <c r="O271"/>
      <c r="P271"/>
      <c r="Q271"/>
      <c r="R271"/>
      <c r="S271"/>
      <c r="T271"/>
      <c r="U271"/>
      <c r="V271"/>
    </row>
    <row r="272" spans="1:22" ht="18" customHeight="1">
      <c r="A272" s="28">
        <v>46</v>
      </c>
      <c r="B272" s="10">
        <f>Jeu!B9</f>
      </c>
      <c r="C272" s="10">
        <f>Jeu!B23</f>
      </c>
      <c r="D272" s="10">
        <f>Jeu!C11</f>
      </c>
      <c r="E272" s="10">
        <f>Jeu!C23</f>
      </c>
      <c r="F272" s="10">
        <f>Jeu!D23</f>
      </c>
      <c r="G272" s="25">
        <f>IF(COUNT(B272:F272)=5,1,0)+IF(COUNT(B273:F273)=5,1,0)+IF(COUNT(B274:F274)=4,1,0)+IF(COUNT(B275:F275)=5,1,0)+IF(COUNT(B276:F276)=5,1,0)</f>
        <v>0</v>
      </c>
      <c r="H272" s="25">
        <f>IF(COUNT(B272:B276)=5,1,0)+IF(COUNT(C272:C276)=5,1,0)+IF(COUNT(D272:D276)=4,1,0)+IF(COUNT(E272:E276)=5,1,0)+IF(COUNT(F272:F276)=5,1,0)</f>
        <v>0</v>
      </c>
      <c r="I272" s="25">
        <f>IF(COUNT(B272)=1,1,0)+IF(COUNT(C273)=1,1,0)+IF(COUNT(D274)=1,1,0)+IF(COUNT(E275)=1,1,0)+IF(COUNT(F276)=1,1,0)</f>
        <v>0</v>
      </c>
      <c r="J272" s="25">
        <f>IF(COUNT(B272)=1,1,0)+IF(COUNT(C273)=1,1,0)+IF(COUNT(D274)=1,1,0)+IF(COUNT(E275)=1,1,0)+IF(COUNT(F276)=1,1,0)+IF(COUNT(B276)=1,1,0)+IF(COUNT(C275)=1,1,0)+IF(COUNT(D274)=1,1,0)+IF(COUNT(E273)=1,1,0)+IF(COUNT(F272)=1,1,0)</f>
        <v>0</v>
      </c>
      <c r="K272" s="22">
        <f>IF(COUNT(B276)=1,1,0)+IF(COUNT(C275)=1,1,0)+IF(COUNT(D274)=1,1,0)+IF(COUNT(E273)=1,1,0)+IF(COUNT(F272)=1,1,0)</f>
        <v>0</v>
      </c>
      <c r="L272"/>
      <c r="M272"/>
      <c r="N272"/>
      <c r="O272"/>
      <c r="P272"/>
      <c r="Q272"/>
      <c r="R272"/>
      <c r="S272"/>
      <c r="T272"/>
      <c r="U272"/>
      <c r="V272"/>
    </row>
    <row r="273" spans="1:22" ht="18">
      <c r="A273" s="28"/>
      <c r="B273" s="10">
        <f>Jeu!B7</f>
      </c>
      <c r="C273" s="10">
        <f>Jeu!B24</f>
      </c>
      <c r="D273" s="10">
        <f>Jeu!C14</f>
      </c>
      <c r="E273" s="10">
        <f>Jeu!D11</f>
      </c>
      <c r="F273" s="10">
        <f>Jeu!D27</f>
      </c>
      <c r="K273" s="22"/>
      <c r="L273"/>
      <c r="M273"/>
      <c r="N273"/>
      <c r="O273"/>
      <c r="P273"/>
      <c r="Q273"/>
      <c r="R273"/>
      <c r="S273"/>
      <c r="T273"/>
      <c r="U273"/>
      <c r="V273"/>
    </row>
    <row r="274" spans="1:22" ht="18">
      <c r="A274" s="28"/>
      <c r="B274" s="10">
        <f>Jeu!B4</f>
      </c>
      <c r="C274" s="10">
        <f>Jeu!B25</f>
      </c>
      <c r="D274" s="10"/>
      <c r="E274" s="10">
        <f>Jeu!C24</f>
      </c>
      <c r="F274" s="10">
        <f>Jeu!D15</f>
      </c>
      <c r="K274" s="22"/>
      <c r="L274"/>
      <c r="M274"/>
      <c r="N274"/>
      <c r="O274"/>
      <c r="P274"/>
      <c r="Q274"/>
      <c r="R274"/>
      <c r="S274"/>
      <c r="T274"/>
      <c r="U274"/>
      <c r="V274"/>
    </row>
    <row r="275" spans="1:22" ht="18">
      <c r="A275" s="28"/>
      <c r="B275" s="10">
        <f>Jeu!B16</f>
      </c>
      <c r="C275" s="10">
        <f>Jeu!C6</f>
      </c>
      <c r="D275" s="10">
        <f>Jeu!C10</f>
      </c>
      <c r="E275" s="10">
        <f>Jeu!D12</f>
      </c>
      <c r="F275" s="10">
        <f>Jeu!D14</f>
      </c>
      <c r="K275" s="22"/>
      <c r="L275"/>
      <c r="M275"/>
      <c r="N275"/>
      <c r="O275"/>
      <c r="P275"/>
      <c r="Q275"/>
      <c r="R275"/>
      <c r="S275"/>
      <c r="T275"/>
      <c r="U275"/>
      <c r="V275"/>
    </row>
    <row r="276" spans="1:22" ht="18">
      <c r="A276" s="28"/>
      <c r="B276" s="10">
        <f>Jeu!B11</f>
      </c>
      <c r="C276" s="10">
        <f>Jeu!B20</f>
      </c>
      <c r="D276" s="10">
        <f>Jeu!C8</f>
      </c>
      <c r="E276" s="10">
        <f>Jeu!D10</f>
      </c>
      <c r="F276" s="10">
        <f>Jeu!D16</f>
      </c>
      <c r="K276" s="22"/>
      <c r="L276"/>
      <c r="M276"/>
      <c r="N276"/>
      <c r="O276"/>
      <c r="P276"/>
      <c r="Q276"/>
      <c r="R276"/>
      <c r="S276"/>
      <c r="T276"/>
      <c r="U276"/>
      <c r="V276"/>
    </row>
    <row r="277" spans="11:22" ht="3" customHeight="1">
      <c r="K277" s="22"/>
      <c r="L277"/>
      <c r="M277"/>
      <c r="N277"/>
      <c r="O277"/>
      <c r="P277"/>
      <c r="Q277"/>
      <c r="R277"/>
      <c r="S277"/>
      <c r="T277"/>
      <c r="U277"/>
      <c r="V277"/>
    </row>
    <row r="278" spans="1:22" ht="18" customHeight="1">
      <c r="A278" s="28">
        <v>47</v>
      </c>
      <c r="B278" s="10">
        <f>Jeu!B12</f>
      </c>
      <c r="C278" s="10">
        <f>Jeu!C4</f>
      </c>
      <c r="D278" s="10">
        <f>Jeu!C16</f>
      </c>
      <c r="E278" s="10">
        <f>Jeu!D6</f>
      </c>
      <c r="F278" s="10">
        <f>Jeu!D19</f>
      </c>
      <c r="G278" s="25">
        <f>IF(COUNT(B278:F278)=5,1,0)+IF(COUNT(B279:F279)=5,1,0)+IF(COUNT(B280:F280)=4,1,0)+IF(COUNT(B281:F281)=5,1,0)+IF(COUNT(B282:F282)=5,1,0)</f>
        <v>0</v>
      </c>
      <c r="H278" s="25">
        <f>IF(COUNT(B278:B282)=5,1,0)+IF(COUNT(C278:C282)=5,1,0)+IF(COUNT(D278:D282)=4,1,0)+IF(COUNT(E278:E282)=5,1,0)+IF(COUNT(F278:F282)=5,1,0)</f>
        <v>0</v>
      </c>
      <c r="I278" s="25">
        <f>IF(COUNT(B278)=1,1,0)+IF(COUNT(C279)=1,1,0)+IF(COUNT(D280)=1,1,0)+IF(COUNT(E281)=1,1,0)+IF(COUNT(F282)=1,1,0)</f>
        <v>0</v>
      </c>
      <c r="J278" s="25">
        <f>IF(COUNT(B278)=1,1,0)+IF(COUNT(C279)=1,1,0)+IF(COUNT(D280)=1,1,0)+IF(COUNT(E281)=1,1,0)+IF(COUNT(F282)=1,1,0)+IF(COUNT(B282)=1,1,0)+IF(COUNT(C281)=1,1,0)+IF(COUNT(D280)=1,1,0)+IF(COUNT(E279)=1,1,0)+IF(COUNT(F278)=1,1,0)</f>
        <v>0</v>
      </c>
      <c r="K278" s="22">
        <f>IF(COUNT(B282)=1,1,0)+IF(COUNT(C281)=1,1,0)+IF(COUNT(D280)=1,1,0)+IF(COUNT(E279)=1,1,0)+IF(COUNT(F278)=1,1,0)</f>
        <v>0</v>
      </c>
      <c r="L278"/>
      <c r="M278"/>
      <c r="N278"/>
      <c r="O278"/>
      <c r="P278"/>
      <c r="Q278"/>
      <c r="R278"/>
      <c r="S278"/>
      <c r="T278"/>
      <c r="U278"/>
      <c r="V278"/>
    </row>
    <row r="279" spans="1:22" ht="18">
      <c r="A279" s="28"/>
      <c r="B279" s="10">
        <f>Jeu!B17</f>
      </c>
      <c r="C279" s="10">
        <f>Jeu!B27</f>
      </c>
      <c r="D279" s="10">
        <f>Jeu!C22</f>
      </c>
      <c r="E279" s="10">
        <f>Jeu!C26</f>
      </c>
      <c r="F279" s="10">
        <f>Jeu!D26</f>
      </c>
      <c r="K279" s="22"/>
      <c r="L279"/>
      <c r="M279"/>
      <c r="N279"/>
      <c r="O279"/>
      <c r="P279"/>
      <c r="Q279"/>
      <c r="R279"/>
      <c r="S279"/>
      <c r="T279"/>
      <c r="U279"/>
      <c r="V279"/>
    </row>
    <row r="280" spans="1:22" ht="18">
      <c r="A280" s="28"/>
      <c r="B280" s="10">
        <f>Jeu!B5</f>
      </c>
      <c r="C280" s="10">
        <f>Jeu!B18</f>
      </c>
      <c r="D280" s="10"/>
      <c r="E280" s="10">
        <f>Jeu!C25</f>
      </c>
      <c r="F280" s="10">
        <f>Jeu!D18</f>
      </c>
      <c r="K280" s="22"/>
      <c r="L280"/>
      <c r="M280"/>
      <c r="N280"/>
      <c r="O280"/>
      <c r="P280"/>
      <c r="Q280"/>
      <c r="R280"/>
      <c r="S280"/>
      <c r="T280"/>
      <c r="U280"/>
      <c r="V280"/>
    </row>
    <row r="281" spans="1:22" ht="18">
      <c r="A281" s="28"/>
      <c r="B281" s="10">
        <f>Jeu!B13</f>
      </c>
      <c r="C281" s="10">
        <f>Jeu!B26</f>
      </c>
      <c r="D281" s="10">
        <f>Jeu!C13</f>
      </c>
      <c r="E281" s="10">
        <f>Jeu!C27</f>
      </c>
      <c r="F281" s="10">
        <f>Jeu!D21</f>
      </c>
      <c r="K281" s="22"/>
      <c r="L281"/>
      <c r="M281"/>
      <c r="N281"/>
      <c r="O281"/>
      <c r="P281"/>
      <c r="Q281"/>
      <c r="R281"/>
      <c r="S281"/>
      <c r="T281"/>
      <c r="U281"/>
      <c r="V281"/>
    </row>
    <row r="282" spans="1:22" ht="18">
      <c r="A282" s="28"/>
      <c r="B282" s="10">
        <f>Jeu!B8</f>
      </c>
      <c r="C282" s="10">
        <f>Jeu!B22</f>
      </c>
      <c r="D282" s="10">
        <f>Jeu!C20</f>
      </c>
      <c r="E282" s="10">
        <f>Jeu!D8</f>
      </c>
      <c r="F282" s="10">
        <f>Jeu!D20</f>
      </c>
      <c r="K282" s="22"/>
      <c r="L282"/>
      <c r="M282"/>
      <c r="N282"/>
      <c r="O282"/>
      <c r="P282"/>
      <c r="Q282"/>
      <c r="R282"/>
      <c r="S282"/>
      <c r="T282"/>
      <c r="U282"/>
      <c r="V282"/>
    </row>
    <row r="283" spans="1:22" ht="3" customHeight="1">
      <c r="A283" s="17"/>
      <c r="K283" s="22"/>
      <c r="L283"/>
      <c r="M283"/>
      <c r="N283"/>
      <c r="O283"/>
      <c r="P283"/>
      <c r="Q283"/>
      <c r="R283"/>
      <c r="S283"/>
      <c r="T283"/>
      <c r="U283"/>
      <c r="V283"/>
    </row>
    <row r="284" spans="1:22" ht="18" customHeight="1">
      <c r="A284" s="28">
        <v>48</v>
      </c>
      <c r="B284" s="10">
        <f>Jeu!B6</f>
      </c>
      <c r="C284" s="10">
        <f>Jeu!C3</f>
      </c>
      <c r="D284" s="10">
        <f>Jeu!C9</f>
      </c>
      <c r="E284" s="10">
        <f>Jeu!D3</f>
      </c>
      <c r="F284" s="10">
        <f>Jeu!D17</f>
      </c>
      <c r="G284" s="25">
        <f>IF(COUNT(B284:F284)=5,1,0)+IF(COUNT(B285:F285)=5,1,0)+IF(COUNT(B286:F286)=4,1,0)+IF(COUNT(B287:F287)=5,1,0)+IF(COUNT(B288:F288)=5,1,0)</f>
        <v>0</v>
      </c>
      <c r="H284" s="25">
        <f>IF(COUNT(B284:B288)=5,1,0)+IF(COUNT(C284:C288)=5,1,0)+IF(COUNT(D284:D288)=4,1,0)+IF(COUNT(E284:E288)=5,1,0)+IF(COUNT(F284:F288)=5,1,0)</f>
        <v>0</v>
      </c>
      <c r="I284" s="25">
        <f>IF(COUNT(B284)=1,1,0)+IF(COUNT(C285)=1,1,0)+IF(COUNT(D286)=1,1,0)+IF(COUNT(E287)=1,1,0)+IF(COUNT(F288)=1,1,0)</f>
        <v>0</v>
      </c>
      <c r="J284" s="25">
        <f>IF(COUNT(B284)=1,1,0)+IF(COUNT(C285)=1,1,0)+IF(COUNT(D286)=1,1,0)+IF(COUNT(E287)=1,1,0)+IF(COUNT(F288)=1,1,0)+IF(COUNT(B288)=1,1,0)+IF(COUNT(C287)=1,1,0)+IF(COUNT(D286)=1,1,0)+IF(COUNT(E285)=1,1,0)+IF(COUNT(F284)=1,1,0)</f>
        <v>0</v>
      </c>
      <c r="K284" s="22">
        <f>IF(COUNT(B288)=1,1,0)+IF(COUNT(C287)=1,1,0)+IF(COUNT(D286)=1,1,0)+IF(COUNT(E285)=1,1,0)+IF(COUNT(F284)=1,1,0)</f>
        <v>0</v>
      </c>
      <c r="L284"/>
      <c r="M284"/>
      <c r="N284"/>
      <c r="O284"/>
      <c r="P284"/>
      <c r="Q284"/>
      <c r="R284"/>
      <c r="S284"/>
      <c r="T284"/>
      <c r="U284"/>
      <c r="V284"/>
    </row>
    <row r="285" spans="1:22" ht="18">
      <c r="A285" s="28"/>
      <c r="B285" s="10">
        <f>Jeu!B3</f>
      </c>
      <c r="C285" s="10">
        <f>Jeu!B19</f>
      </c>
      <c r="D285" s="10">
        <f>Jeu!C12</f>
      </c>
      <c r="E285" s="10">
        <f>Jeu!D4</f>
      </c>
      <c r="F285" s="10">
        <f>Jeu!D22</f>
      </c>
      <c r="K285" s="22"/>
      <c r="L285"/>
      <c r="M285"/>
      <c r="N285"/>
      <c r="O285"/>
      <c r="P285"/>
      <c r="Q285"/>
      <c r="R285"/>
      <c r="S285"/>
      <c r="T285"/>
      <c r="U285"/>
      <c r="V285"/>
    </row>
    <row r="286" spans="1:22" ht="18">
      <c r="A286" s="28"/>
      <c r="B286" s="10">
        <f>Jeu!B10</f>
      </c>
      <c r="C286" s="10">
        <f>Jeu!C7</f>
      </c>
      <c r="D286" s="10"/>
      <c r="E286" s="10">
        <f>Jeu!D5</f>
      </c>
      <c r="F286" s="10">
        <f>Jeu!D25</f>
      </c>
      <c r="K286" s="22"/>
      <c r="L286"/>
      <c r="M286"/>
      <c r="N286"/>
      <c r="O286"/>
      <c r="P286"/>
      <c r="Q286"/>
      <c r="R286"/>
      <c r="S286"/>
      <c r="T286"/>
      <c r="U286"/>
      <c r="V286"/>
    </row>
    <row r="287" spans="1:22" ht="18">
      <c r="A287" s="28"/>
      <c r="B287" s="10">
        <f>Jeu!B15</f>
      </c>
      <c r="C287" s="10">
        <f>Jeu!B21</f>
      </c>
      <c r="D287" s="10">
        <f>Jeu!C15</f>
      </c>
      <c r="E287" s="10">
        <f>Jeu!D7</f>
      </c>
      <c r="F287" s="10">
        <f>Jeu!D24</f>
      </c>
      <c r="K287" s="22"/>
      <c r="L287"/>
      <c r="M287"/>
      <c r="N287"/>
      <c r="O287"/>
      <c r="P287"/>
      <c r="Q287"/>
      <c r="R287"/>
      <c r="S287"/>
      <c r="T287"/>
      <c r="U287"/>
      <c r="V287"/>
    </row>
    <row r="288" spans="1:22" ht="18">
      <c r="A288" s="28"/>
      <c r="B288" s="10">
        <f>Jeu!B14</f>
      </c>
      <c r="C288" s="10">
        <f>Jeu!C5</f>
      </c>
      <c r="D288" s="10">
        <f>Jeu!C21</f>
      </c>
      <c r="E288" s="10">
        <f>Jeu!D9</f>
      </c>
      <c r="F288" s="10">
        <f>Jeu!D13</f>
      </c>
      <c r="K288" s="22"/>
      <c r="L288"/>
      <c r="M288"/>
      <c r="N288"/>
      <c r="O288"/>
      <c r="P288"/>
      <c r="Q288"/>
      <c r="R288"/>
      <c r="S288"/>
      <c r="T288"/>
      <c r="U288"/>
      <c r="V288"/>
    </row>
    <row r="289" spans="11:22" ht="3" customHeight="1">
      <c r="K289" s="22"/>
      <c r="L289"/>
      <c r="M289"/>
      <c r="N289"/>
      <c r="O289"/>
      <c r="P289"/>
      <c r="Q289"/>
      <c r="R289"/>
      <c r="S289"/>
      <c r="T289"/>
      <c r="U289"/>
      <c r="V289"/>
    </row>
    <row r="290" spans="1:22" ht="18" customHeight="1">
      <c r="A290" s="28">
        <v>49</v>
      </c>
      <c r="B290" s="10">
        <f>Jeu!B10</f>
      </c>
      <c r="C290" s="10">
        <f>Jeu!C7</f>
      </c>
      <c r="D290" s="10">
        <f>Jeu!C9</f>
      </c>
      <c r="E290" s="10">
        <f>Jeu!C24</f>
      </c>
      <c r="F290" s="10">
        <f>Jeu!D24</f>
      </c>
      <c r="G290" s="25">
        <f>IF(COUNT(B290:F290)=5,1,0)+IF(COUNT(B291:F291)=5,1,0)+IF(COUNT(B292:F292)=4,1,0)+IF(COUNT(B293:F293)=5,1,0)+IF(COUNT(B294:F294)=5,1,0)</f>
        <v>0</v>
      </c>
      <c r="H290" s="25">
        <f>IF(COUNT(B290:B294)=5,1,0)+IF(COUNT(C290:C294)=5,1,0)+IF(COUNT(D290:D294)=4,1,0)+IF(COUNT(E290:E294)=5,1,0)+IF(COUNT(F290:F294)=5,1,0)</f>
        <v>0</v>
      </c>
      <c r="I290" s="25">
        <f>IF(COUNT(B290)=1,1,0)+IF(COUNT(C291)=1,1,0)+IF(COUNT(D292)=1,1,0)+IF(COUNT(E293)=1,1,0)+IF(COUNT(F294)=1,1,0)</f>
        <v>0</v>
      </c>
      <c r="J290" s="25">
        <f>IF(COUNT(B290)=1,1,0)+IF(COUNT(C291)=1,1,0)+IF(COUNT(D292)=1,1,0)+IF(COUNT(E293)=1,1,0)+IF(COUNT(F294)=1,1,0)+IF(COUNT(B294)=1,1,0)+IF(COUNT(C293)=1,1,0)+IF(COUNT(D292)=1,1,0)+IF(COUNT(E291)=1,1,0)+IF(COUNT(F290)=1,1,0)</f>
        <v>0</v>
      </c>
      <c r="K290" s="22">
        <f>IF(COUNT(B294)=1,1,0)+IF(COUNT(C293)=1,1,0)+IF(COUNT(D292)=1,1,0)+IF(COUNT(E291)=1,1,0)+IF(COUNT(F290)=1,1,0)</f>
        <v>0</v>
      </c>
      <c r="L290"/>
      <c r="M290"/>
      <c r="N290"/>
      <c r="O290"/>
      <c r="P290"/>
      <c r="Q290"/>
      <c r="R290"/>
      <c r="S290"/>
      <c r="T290"/>
      <c r="U290"/>
      <c r="V290"/>
    </row>
    <row r="291" spans="1:22" ht="18">
      <c r="A291" s="28"/>
      <c r="B291" s="10">
        <f>Jeu!B3</f>
      </c>
      <c r="C291" s="10">
        <f>Jeu!C5</f>
      </c>
      <c r="D291" s="10">
        <f>Jeu!C15</f>
      </c>
      <c r="E291" s="10">
        <f>Jeu!D5</f>
      </c>
      <c r="F291" s="10">
        <f>Jeu!D21</f>
      </c>
      <c r="K291" s="22"/>
      <c r="L291"/>
      <c r="M291"/>
      <c r="N291"/>
      <c r="O291"/>
      <c r="P291"/>
      <c r="Q291"/>
      <c r="R291"/>
      <c r="S291"/>
      <c r="T291"/>
      <c r="U291"/>
      <c r="V291"/>
    </row>
    <row r="292" spans="1:22" ht="18">
      <c r="A292" s="28"/>
      <c r="B292" s="10">
        <f>Jeu!B6</f>
      </c>
      <c r="C292" s="10">
        <f>Jeu!B23</f>
      </c>
      <c r="D292" s="10"/>
      <c r="E292" s="10">
        <f>Jeu!D6</f>
      </c>
      <c r="F292" s="10">
        <f>Jeu!D20</f>
      </c>
      <c r="K292" s="22"/>
      <c r="L292"/>
      <c r="M292"/>
      <c r="N292"/>
      <c r="O292"/>
      <c r="P292"/>
      <c r="Q292"/>
      <c r="R292"/>
      <c r="S292"/>
      <c r="T292"/>
      <c r="U292"/>
      <c r="V292"/>
    </row>
    <row r="293" spans="1:22" ht="18">
      <c r="A293" s="28"/>
      <c r="B293" s="10">
        <f>Jeu!B15</f>
      </c>
      <c r="C293" s="10">
        <f>Jeu!B27</f>
      </c>
      <c r="D293" s="10">
        <f>Jeu!C13</f>
      </c>
      <c r="E293" s="10">
        <f>Jeu!D12</f>
      </c>
      <c r="F293" s="10">
        <f>Jeu!D14</f>
      </c>
      <c r="K293" s="22"/>
      <c r="L293"/>
      <c r="M293"/>
      <c r="N293"/>
      <c r="O293"/>
      <c r="P293"/>
      <c r="Q293"/>
      <c r="R293"/>
      <c r="S293"/>
      <c r="T293"/>
      <c r="U293"/>
      <c r="V293"/>
    </row>
    <row r="294" spans="1:22" ht="18">
      <c r="A294" s="28"/>
      <c r="B294" s="10">
        <f>Jeu!B5</f>
      </c>
      <c r="C294" s="10">
        <f>Jeu!B18</f>
      </c>
      <c r="D294" s="10">
        <f>Jeu!C16</f>
      </c>
      <c r="E294" s="10">
        <f>Jeu!D7</f>
      </c>
      <c r="F294" s="10">
        <f>Jeu!D25</f>
      </c>
      <c r="K294" s="22"/>
      <c r="L294"/>
      <c r="M294"/>
      <c r="N294"/>
      <c r="O294"/>
      <c r="P294"/>
      <c r="Q294"/>
      <c r="R294"/>
      <c r="S294"/>
      <c r="T294"/>
      <c r="U294"/>
      <c r="V294"/>
    </row>
    <row r="295" spans="1:22" ht="3" customHeight="1">
      <c r="A295" s="17"/>
      <c r="K295" s="22"/>
      <c r="L295"/>
      <c r="M295"/>
      <c r="N295"/>
      <c r="O295"/>
      <c r="P295"/>
      <c r="Q295"/>
      <c r="R295"/>
      <c r="S295"/>
      <c r="T295"/>
      <c r="U295"/>
      <c r="V295"/>
    </row>
    <row r="296" spans="1:22" ht="18" customHeight="1">
      <c r="A296" s="28">
        <v>50</v>
      </c>
      <c r="B296" s="10">
        <f>Jeu!B12</f>
      </c>
      <c r="C296" s="10">
        <f>Jeu!B20</f>
      </c>
      <c r="D296" s="10">
        <f>Jeu!C20</f>
      </c>
      <c r="E296" s="10">
        <f>Jeu!D10</f>
      </c>
      <c r="F296" s="10">
        <f>Jeu!D13</f>
      </c>
      <c r="G296" s="25">
        <f>IF(COUNT(B296:F296)=5,1,0)+IF(COUNT(B297:F297)=5,1,0)+IF(COUNT(B298:F298)=4,1,0)+IF(COUNT(B299:F299)=5,1,0)+IF(COUNT(B300:F300)=5,1,0)</f>
        <v>0</v>
      </c>
      <c r="H296" s="25">
        <f>IF(COUNT(B296:B300)=5,1,0)+IF(COUNT(C296:C300)=5,1,0)+IF(COUNT(D296:D300)=4,1,0)+IF(COUNT(E296:E300)=5,1,0)+IF(COUNT(F296:F300)=5,1,0)</f>
        <v>0</v>
      </c>
      <c r="I296" s="25">
        <f>IF(COUNT(B296)=1,1,0)+IF(COUNT(C297)=1,1,0)+IF(COUNT(D298)=1,1,0)+IF(COUNT(E299)=1,1,0)+IF(COUNT(F300)=1,1,0)</f>
        <v>0</v>
      </c>
      <c r="J296" s="25">
        <f>IF(COUNT(B296)=1,1,0)+IF(COUNT(C297)=1,1,0)+IF(COUNT(D298)=1,1,0)+IF(COUNT(E299)=1,1,0)+IF(COUNT(F300)=1,1,0)+IF(COUNT(B300)=1,1,0)+IF(COUNT(C299)=1,1,0)+IF(COUNT(D298)=1,1,0)+IF(COUNT(E297)=1,1,0)+IF(COUNT(F296)=1,1,0)</f>
        <v>0</v>
      </c>
      <c r="K296" s="22">
        <f>IF(COUNT(B300)=1,1,0)+IF(COUNT(C299)=1,1,0)+IF(COUNT(D298)=1,1,0)+IF(COUNT(E297)=1,1,0)+IF(COUNT(F296)=1,1,0)</f>
        <v>0</v>
      </c>
      <c r="L296"/>
      <c r="M296"/>
      <c r="N296"/>
      <c r="O296"/>
      <c r="P296"/>
      <c r="Q296"/>
      <c r="R296"/>
      <c r="S296"/>
      <c r="T296"/>
      <c r="U296"/>
      <c r="V296"/>
    </row>
    <row r="297" spans="1:22" ht="18">
      <c r="A297" s="28"/>
      <c r="B297" s="10">
        <f>Jeu!B13</f>
      </c>
      <c r="C297" s="10">
        <f>Jeu!B26</f>
      </c>
      <c r="D297" s="10">
        <f>Jeu!C17</f>
      </c>
      <c r="E297" s="10">
        <f>Jeu!D11</f>
      </c>
      <c r="F297" s="10">
        <f>Jeu!D16</f>
      </c>
      <c r="K297" s="22"/>
      <c r="L297"/>
      <c r="M297"/>
      <c r="N297"/>
      <c r="O297"/>
      <c r="P297"/>
      <c r="Q297"/>
      <c r="R297"/>
      <c r="S297"/>
      <c r="T297"/>
      <c r="U297"/>
      <c r="V297"/>
    </row>
    <row r="298" spans="1:22" ht="18">
      <c r="A298" s="28"/>
      <c r="B298" s="10">
        <f>Jeu!B17</f>
      </c>
      <c r="C298" s="10">
        <f>Jeu!B24</f>
      </c>
      <c r="D298" s="10"/>
      <c r="E298" s="10">
        <f>Jeu!C23</f>
      </c>
      <c r="F298" s="10">
        <f>Jeu!D17</f>
      </c>
      <c r="K298" s="22"/>
      <c r="L298"/>
      <c r="M298"/>
      <c r="N298"/>
      <c r="O298"/>
      <c r="P298"/>
      <c r="Q298"/>
      <c r="R298"/>
      <c r="S298"/>
      <c r="T298"/>
      <c r="U298"/>
      <c r="V298"/>
    </row>
    <row r="299" spans="1:22" ht="18">
      <c r="A299" s="28"/>
      <c r="B299" s="10">
        <f>Jeu!B14</f>
      </c>
      <c r="C299" s="10">
        <f>Jeu!B19</f>
      </c>
      <c r="D299" s="10">
        <f>Jeu!C18</f>
      </c>
      <c r="E299" s="10">
        <f>Jeu!D4</f>
      </c>
      <c r="F299" s="10">
        <f>Jeu!D27</f>
      </c>
      <c r="K299" s="22"/>
      <c r="L299"/>
      <c r="M299"/>
      <c r="N299"/>
      <c r="O299"/>
      <c r="P299"/>
      <c r="Q299"/>
      <c r="R299"/>
      <c r="S299"/>
      <c r="T299"/>
      <c r="U299"/>
      <c r="V299"/>
    </row>
    <row r="300" spans="1:22" ht="18">
      <c r="A300" s="28"/>
      <c r="B300" s="10">
        <f>Jeu!B4</f>
      </c>
      <c r="C300" s="10">
        <f>Jeu!C4</f>
      </c>
      <c r="D300" s="10">
        <f>Jeu!C19</f>
      </c>
      <c r="E300" s="10">
        <f>Jeu!D3</f>
      </c>
      <c r="F300" s="10">
        <f>Jeu!D18</f>
      </c>
      <c r="K300" s="22"/>
      <c r="L300"/>
      <c r="M300"/>
      <c r="N300"/>
      <c r="O300"/>
      <c r="P300"/>
      <c r="Q300"/>
      <c r="R300"/>
      <c r="S300"/>
      <c r="T300"/>
      <c r="U300"/>
      <c r="V300"/>
    </row>
    <row r="301" spans="11:22" ht="3" customHeight="1">
      <c r="K301" s="22"/>
      <c r="L301"/>
      <c r="M301"/>
      <c r="N301"/>
      <c r="O301"/>
      <c r="P301"/>
      <c r="Q301"/>
      <c r="R301"/>
      <c r="S301"/>
      <c r="T301"/>
      <c r="U301"/>
      <c r="V301"/>
    </row>
    <row r="302" spans="1:22" ht="18" customHeight="1">
      <c r="A302" s="28">
        <v>51</v>
      </c>
      <c r="B302" s="10">
        <f>Jeu!B8</f>
      </c>
      <c r="C302" s="10">
        <f>Jeu!C6</f>
      </c>
      <c r="D302" s="10">
        <f>Jeu!C21</f>
      </c>
      <c r="E302" s="10">
        <f>Jeu!D8</f>
      </c>
      <c r="F302" s="10">
        <f>Jeu!D22</f>
      </c>
      <c r="G302" s="25">
        <f>IF(COUNT(B302:F302)=5,1,0)+IF(COUNT(B303:F303)=5,1,0)+IF(COUNT(B304:F304)=4,1,0)+IF(COUNT(B305:F305)=5,1,0)+IF(COUNT(B306:F306)=5,1,0)</f>
        <v>0</v>
      </c>
      <c r="H302" s="25">
        <f>IF(COUNT(B302:B306)=5,1,0)+IF(COUNT(C302:C306)=5,1,0)+IF(COUNT(D302:D306)=4,1,0)+IF(COUNT(E302:E306)=5,1,0)+IF(COUNT(F302:F306)=5,1,0)</f>
        <v>0</v>
      </c>
      <c r="I302" s="25">
        <f>IF(COUNT(B302)=1,1,0)+IF(COUNT(C303)=1,1,0)+IF(COUNT(D304)=1,1,0)+IF(COUNT(E305)=1,1,0)+IF(COUNT(F306)=1,1,0)</f>
        <v>0</v>
      </c>
      <c r="J302" s="25">
        <f>IF(COUNT(B302)=1,1,0)+IF(COUNT(C303)=1,1,0)+IF(COUNT(D304)=1,1,0)+IF(COUNT(E305)=1,1,0)+IF(COUNT(F306)=1,1,0)+IF(COUNT(B306)=1,1,0)+IF(COUNT(C305)=1,1,0)+IF(COUNT(D304)=1,1,0)+IF(COUNT(E303)=1,1,0)+IF(COUNT(F302)=1,1,0)</f>
        <v>0</v>
      </c>
      <c r="K302" s="22">
        <f>IF(COUNT(B306)=1,1,0)+IF(COUNT(C305)=1,1,0)+IF(COUNT(D304)=1,1,0)+IF(COUNT(E303)=1,1,0)+IF(COUNT(F302)=1,1,0)</f>
        <v>0</v>
      </c>
      <c r="L302"/>
      <c r="M302"/>
      <c r="N302"/>
      <c r="O302"/>
      <c r="P302"/>
      <c r="Q302"/>
      <c r="R302"/>
      <c r="S302"/>
      <c r="T302"/>
      <c r="U302"/>
      <c r="V302"/>
    </row>
    <row r="303" spans="1:22" ht="18">
      <c r="A303" s="28"/>
      <c r="B303" s="10">
        <f>Jeu!B16</f>
      </c>
      <c r="C303" s="10">
        <f>Jeu!C3</f>
      </c>
      <c r="D303" s="10">
        <f>Jeu!C10</f>
      </c>
      <c r="E303" s="10">
        <f>Jeu!C25</f>
      </c>
      <c r="F303" s="10">
        <f>Jeu!D26</f>
      </c>
      <c r="K303" s="22"/>
      <c r="L303"/>
      <c r="M303"/>
      <c r="N303"/>
      <c r="O303"/>
      <c r="P303"/>
      <c r="Q303"/>
      <c r="R303"/>
      <c r="S303"/>
      <c r="T303"/>
      <c r="U303"/>
      <c r="V303"/>
    </row>
    <row r="304" spans="1:22" ht="18">
      <c r="A304" s="28"/>
      <c r="B304" s="10">
        <f>Jeu!B9</f>
      </c>
      <c r="C304" s="10">
        <f>Jeu!B21</f>
      </c>
      <c r="D304" s="10"/>
      <c r="E304" s="10">
        <f>Jeu!C26</f>
      </c>
      <c r="F304" s="10">
        <f>Jeu!D19</f>
      </c>
      <c r="K304" s="22"/>
      <c r="L304"/>
      <c r="M304"/>
      <c r="N304"/>
      <c r="O304"/>
      <c r="P304"/>
      <c r="Q304"/>
      <c r="R304"/>
      <c r="S304"/>
      <c r="T304"/>
      <c r="U304"/>
      <c r="V304"/>
    </row>
    <row r="305" spans="1:22" ht="18">
      <c r="A305" s="28"/>
      <c r="B305" s="10">
        <f>Jeu!B11</f>
      </c>
      <c r="C305" s="10">
        <f>Jeu!B25</f>
      </c>
      <c r="D305" s="10">
        <f>Jeu!C14</f>
      </c>
      <c r="E305" s="10">
        <f>Jeu!D9</f>
      </c>
      <c r="F305" s="10">
        <f>Jeu!D15</f>
      </c>
      <c r="K305" s="22"/>
      <c r="L305"/>
      <c r="M305"/>
      <c r="N305"/>
      <c r="O305"/>
      <c r="P305"/>
      <c r="Q305"/>
      <c r="R305"/>
      <c r="S305"/>
      <c r="T305"/>
      <c r="U305"/>
      <c r="V305"/>
    </row>
    <row r="306" spans="1:22" ht="18">
      <c r="A306" s="29"/>
      <c r="B306" s="10">
        <f>Jeu!B7</f>
      </c>
      <c r="C306" s="10">
        <f>Jeu!B22</f>
      </c>
      <c r="D306" s="10">
        <f>Jeu!C11</f>
      </c>
      <c r="E306" s="10">
        <f>Jeu!C27</f>
      </c>
      <c r="F306" s="10">
        <f>Jeu!D23</f>
      </c>
      <c r="K306" s="22"/>
      <c r="L306"/>
      <c r="M306"/>
      <c r="N306"/>
      <c r="O306"/>
      <c r="P306"/>
      <c r="Q306"/>
      <c r="R306"/>
      <c r="S306"/>
      <c r="T306"/>
      <c r="U306"/>
      <c r="V306"/>
    </row>
    <row r="307" spans="1:22" ht="3" customHeight="1">
      <c r="A307" s="15"/>
      <c r="K307" s="22"/>
      <c r="L307"/>
      <c r="M307"/>
      <c r="N307"/>
      <c r="O307"/>
      <c r="P307"/>
      <c r="Q307"/>
      <c r="R307"/>
      <c r="S307"/>
      <c r="T307"/>
      <c r="U307"/>
      <c r="V307"/>
    </row>
    <row r="308" spans="1:22" ht="18" customHeight="1">
      <c r="A308" s="31">
        <v>52</v>
      </c>
      <c r="B308" s="10">
        <f>Jeu!B7</f>
      </c>
      <c r="C308" s="10">
        <f>Jeu!C4</f>
      </c>
      <c r="D308" s="10">
        <f>Jeu!C22</f>
      </c>
      <c r="E308" s="10">
        <f>Jeu!D4</f>
      </c>
      <c r="F308" s="10">
        <f>Jeu!D18</f>
      </c>
      <c r="G308" s="25">
        <f>IF(COUNT(B308:F308)=5,1,0)+IF(COUNT(B309:F309)=5,1,0)+IF(COUNT(B310:F310)=4,1,0)+IF(COUNT(B311:F311)=5,1,0)+IF(COUNT(B312:F312)=5,1,0)</f>
        <v>0</v>
      </c>
      <c r="H308" s="25">
        <f>IF(COUNT(B308:B312)=5,1,0)+IF(COUNT(C308:C312)=5,1,0)+IF(COUNT(D308:D312)=4,1,0)+IF(COUNT(E308:E312)=5,1,0)+IF(COUNT(F308:F312)=5,1,0)</f>
        <v>0</v>
      </c>
      <c r="I308" s="25">
        <f>IF(COUNT(B308)=1,1,0)+IF(COUNT(C309)=1,1,0)+IF(COUNT(D310)=1,1,0)+IF(COUNT(E311)=1,1,0)+IF(COUNT(F312)=1,1,0)</f>
        <v>0</v>
      </c>
      <c r="J308" s="25">
        <f>IF(COUNT(B308)=1,1,0)+IF(COUNT(C309)=1,1,0)+IF(COUNT(D310)=1,1,0)+IF(COUNT(E311)=1,1,0)+IF(COUNT(F312)=1,1,0)+IF(COUNT(B312)=1,1,0)+IF(COUNT(C311)=1,1,0)+IF(COUNT(D310)=1,1,0)+IF(COUNT(E309)=1,1,0)+IF(COUNT(F308)=1,1,0)</f>
        <v>0</v>
      </c>
      <c r="K308" s="22">
        <f>IF(COUNT(B312)=1,1,0)+IF(COUNT(C311)=1,1,0)+IF(COUNT(D310)=1,1,0)+IF(COUNT(E309)=1,1,0)+IF(COUNT(F308)=1,1,0)</f>
        <v>0</v>
      </c>
      <c r="L308"/>
      <c r="M308"/>
      <c r="N308"/>
      <c r="O308"/>
      <c r="P308"/>
      <c r="Q308"/>
      <c r="R308"/>
      <c r="S308"/>
      <c r="T308"/>
      <c r="U308"/>
      <c r="V308"/>
    </row>
    <row r="309" spans="1:22" ht="18">
      <c r="A309" s="28"/>
      <c r="B309" s="10">
        <f>Jeu!B6</f>
      </c>
      <c r="C309" s="10">
        <f>Jeu!B25</f>
      </c>
      <c r="D309" s="10">
        <f>Jeu!C10</f>
      </c>
      <c r="E309" s="10">
        <f>Jeu!C27</f>
      </c>
      <c r="F309" s="10">
        <f>Jeu!D13</f>
      </c>
      <c r="K309" s="22"/>
      <c r="L309"/>
      <c r="M309"/>
      <c r="N309"/>
      <c r="O309"/>
      <c r="P309"/>
      <c r="Q309"/>
      <c r="R309"/>
      <c r="S309"/>
      <c r="T309"/>
      <c r="U309"/>
      <c r="V309"/>
    </row>
    <row r="310" spans="1:22" ht="18">
      <c r="A310" s="28"/>
      <c r="B310" s="10">
        <f>Jeu!B15</f>
      </c>
      <c r="C310" s="10">
        <f>Jeu!B20</f>
      </c>
      <c r="D310" s="10"/>
      <c r="E310" s="10">
        <f>Jeu!D12</f>
      </c>
      <c r="F310" s="10">
        <f>Jeu!D20</f>
      </c>
      <c r="K310" s="22"/>
      <c r="L310"/>
      <c r="M310"/>
      <c r="N310"/>
      <c r="O310"/>
      <c r="P310"/>
      <c r="Q310"/>
      <c r="R310"/>
      <c r="S310"/>
      <c r="T310"/>
      <c r="U310"/>
      <c r="V310"/>
    </row>
    <row r="311" spans="1:22" ht="18">
      <c r="A311" s="28"/>
      <c r="B311" s="10">
        <f>Jeu!B10</f>
      </c>
      <c r="C311" s="10">
        <f>Jeu!C7</f>
      </c>
      <c r="D311" s="10">
        <f>Jeu!C12</f>
      </c>
      <c r="E311" s="10">
        <f>Jeu!C26</f>
      </c>
      <c r="F311" s="10">
        <f>Jeu!D21</f>
      </c>
      <c r="K311" s="22"/>
      <c r="L311"/>
      <c r="M311"/>
      <c r="N311"/>
      <c r="O311"/>
      <c r="P311"/>
      <c r="Q311"/>
      <c r="R311"/>
      <c r="S311"/>
      <c r="T311"/>
      <c r="U311"/>
      <c r="V311"/>
    </row>
    <row r="312" spans="1:22" ht="18">
      <c r="A312" s="28"/>
      <c r="B312" s="10">
        <f>Jeu!B8</f>
      </c>
      <c r="C312" s="10">
        <f>Jeu!C3</f>
      </c>
      <c r="D312" s="10">
        <f>Jeu!C20</f>
      </c>
      <c r="E312" s="10">
        <f>Jeu!D9</f>
      </c>
      <c r="F312" s="10">
        <f>Jeu!D15</f>
      </c>
      <c r="K312" s="22"/>
      <c r="L312"/>
      <c r="M312"/>
      <c r="N312"/>
      <c r="O312"/>
      <c r="P312"/>
      <c r="Q312"/>
      <c r="R312"/>
      <c r="S312"/>
      <c r="T312"/>
      <c r="U312"/>
      <c r="V312"/>
    </row>
    <row r="313" spans="11:22" ht="3" customHeight="1">
      <c r="K313" s="22"/>
      <c r="L313"/>
      <c r="M313"/>
      <c r="N313"/>
      <c r="O313"/>
      <c r="P313"/>
      <c r="Q313"/>
      <c r="R313"/>
      <c r="S313"/>
      <c r="T313"/>
      <c r="U313"/>
      <c r="V313"/>
    </row>
    <row r="314" spans="1:22" ht="18" customHeight="1">
      <c r="A314" s="28">
        <v>53</v>
      </c>
      <c r="B314" s="10">
        <f>Jeu!B3</f>
      </c>
      <c r="C314" s="10">
        <f>Jeu!B23</f>
      </c>
      <c r="D314" s="10">
        <f>Jeu!C8</f>
      </c>
      <c r="E314" s="10">
        <f>Jeu!D8</f>
      </c>
      <c r="F314" s="10">
        <f>Jeu!D14</f>
      </c>
      <c r="G314" s="25">
        <f>IF(COUNT(B314:F314)=5,1,0)+IF(COUNT(B315:F315)=5,1,0)+IF(COUNT(B316:F316)=4,1,0)+IF(COUNT(B317:F317)=5,1,0)+IF(COUNT(B318:F318)=5,1,0)</f>
        <v>0</v>
      </c>
      <c r="H314" s="25">
        <f>IF(COUNT(B314:B318)=5,1,0)+IF(COUNT(C314:C318)=5,1,0)+IF(COUNT(D314:D318)=4,1,0)+IF(COUNT(E314:E318)=5,1,0)+IF(COUNT(F314:F318)=5,1,0)</f>
        <v>0</v>
      </c>
      <c r="I314" s="25">
        <f>IF(COUNT(B314)=1,1,0)+IF(COUNT(C315)=1,1,0)+IF(COUNT(D316)=1,1,0)+IF(COUNT(E317)=1,1,0)+IF(COUNT(F318)=1,1,0)</f>
        <v>0</v>
      </c>
      <c r="J314" s="25">
        <f>IF(COUNT(B314)=1,1,0)+IF(COUNT(C315)=1,1,0)+IF(COUNT(D316)=1,1,0)+IF(COUNT(E317)=1,1,0)+IF(COUNT(F318)=1,1,0)+IF(COUNT(B318)=1,1,0)+IF(COUNT(C317)=1,1,0)+IF(COUNT(D316)=1,1,0)+IF(COUNT(E315)=1,1,0)+IF(COUNT(F314)=1,1,0)</f>
        <v>0</v>
      </c>
      <c r="K314" s="22">
        <f>IF(COUNT(B318)=1,1,0)+IF(COUNT(C317)=1,1,0)+IF(COUNT(D316)=1,1,0)+IF(COUNT(E315)=1,1,0)+IF(COUNT(F314)=1,1,0)</f>
        <v>0</v>
      </c>
      <c r="L314"/>
      <c r="M314"/>
      <c r="N314"/>
      <c r="O314"/>
      <c r="P314"/>
      <c r="Q314"/>
      <c r="R314"/>
      <c r="S314"/>
      <c r="T314"/>
      <c r="U314"/>
      <c r="V314"/>
    </row>
    <row r="315" spans="1:22" ht="18">
      <c r="A315" s="28"/>
      <c r="B315" s="10">
        <f>Jeu!B14</f>
      </c>
      <c r="C315" s="10">
        <f>Jeu!C6</f>
      </c>
      <c r="D315" s="10">
        <f>Jeu!C11</f>
      </c>
      <c r="E315" s="10">
        <f>Jeu!C24</f>
      </c>
      <c r="F315" s="10">
        <f>Jeu!D24</f>
      </c>
      <c r="K315" s="22"/>
      <c r="L315"/>
      <c r="M315"/>
      <c r="N315"/>
      <c r="O315"/>
      <c r="P315"/>
      <c r="Q315"/>
      <c r="R315"/>
      <c r="S315"/>
      <c r="T315"/>
      <c r="U315"/>
      <c r="V315"/>
    </row>
    <row r="316" spans="1:22" ht="18">
      <c r="A316" s="28"/>
      <c r="B316" s="10">
        <f>Jeu!B12</f>
      </c>
      <c r="C316" s="10">
        <f>Jeu!C5</f>
      </c>
      <c r="D316" s="10"/>
      <c r="E316" s="10">
        <f>Jeu!C25</f>
      </c>
      <c r="F316" s="10">
        <f>Jeu!D17</f>
      </c>
      <c r="K316" s="22"/>
      <c r="L316"/>
      <c r="M316"/>
      <c r="N316"/>
      <c r="O316"/>
      <c r="P316"/>
      <c r="Q316"/>
      <c r="R316"/>
      <c r="S316"/>
      <c r="T316"/>
      <c r="U316"/>
      <c r="V316"/>
    </row>
    <row r="317" spans="1:22" ht="18">
      <c r="A317" s="28"/>
      <c r="B317" s="10">
        <f>Jeu!B11</f>
      </c>
      <c r="C317" s="10">
        <f>Jeu!B19</f>
      </c>
      <c r="D317" s="10">
        <f>Jeu!C18</f>
      </c>
      <c r="E317" s="10">
        <f>Jeu!D7</f>
      </c>
      <c r="F317" s="10">
        <f>Jeu!D27</f>
      </c>
      <c r="K317" s="22"/>
      <c r="L317"/>
      <c r="M317"/>
      <c r="N317"/>
      <c r="O317"/>
      <c r="P317"/>
      <c r="Q317"/>
      <c r="R317"/>
      <c r="S317"/>
      <c r="T317"/>
      <c r="U317"/>
      <c r="V317"/>
    </row>
    <row r="318" spans="1:22" ht="18">
      <c r="A318" s="29"/>
      <c r="B318" s="10">
        <f>Jeu!B17</f>
      </c>
      <c r="C318" s="10">
        <f>Jeu!B26</f>
      </c>
      <c r="D318" s="10">
        <f>Jeu!C13</f>
      </c>
      <c r="E318" s="10">
        <f>Jeu!D10</f>
      </c>
      <c r="F318" s="10">
        <f>Jeu!D16</f>
      </c>
      <c r="K318" s="22"/>
      <c r="L318"/>
      <c r="M318"/>
      <c r="N318"/>
      <c r="O318"/>
      <c r="P318"/>
      <c r="Q318"/>
      <c r="R318"/>
      <c r="S318"/>
      <c r="T318"/>
      <c r="U318"/>
      <c r="V318"/>
    </row>
    <row r="319" spans="1:22" ht="3" customHeight="1">
      <c r="A319" s="15"/>
      <c r="K319" s="22"/>
      <c r="L319"/>
      <c r="M319"/>
      <c r="N319"/>
      <c r="O319"/>
      <c r="P319"/>
      <c r="Q319"/>
      <c r="R319"/>
      <c r="S319"/>
      <c r="T319"/>
      <c r="U319"/>
      <c r="V319"/>
    </row>
    <row r="320" spans="1:22" ht="18" customHeight="1">
      <c r="A320" s="31">
        <v>54</v>
      </c>
      <c r="B320" s="10">
        <f>Jeu!B9</f>
      </c>
      <c r="C320" s="10">
        <f>Jeu!B27</f>
      </c>
      <c r="D320" s="10">
        <f>Jeu!C14</f>
      </c>
      <c r="E320" s="10">
        <f>Jeu!D3</f>
      </c>
      <c r="F320" s="10">
        <f>Jeu!D25</f>
      </c>
      <c r="G320" s="25">
        <f>IF(COUNT(B320:F320)=5,1,0)+IF(COUNT(B321:F321)=5,1,0)+IF(COUNT(B322:F322)=4,1,0)+IF(COUNT(B323:F323)=5,1,0)+IF(COUNT(B324:F324)=5,1,0)</f>
        <v>0</v>
      </c>
      <c r="H320" s="25">
        <f>IF(COUNT(B320:B324)=5,1,0)+IF(COUNT(C320:C324)=5,1,0)+IF(COUNT(D320:D324)=4,1,0)+IF(COUNT(E320:E324)=5,1,0)+IF(COUNT(F320:F324)=5,1,0)</f>
        <v>0</v>
      </c>
      <c r="I320" s="25">
        <f>IF(COUNT(B320)=1,1,0)+IF(COUNT(C321)=1,1,0)+IF(COUNT(D322)=1,1,0)+IF(COUNT(E323)=1,1,0)+IF(COUNT(F324)=1,1,0)</f>
        <v>0</v>
      </c>
      <c r="J320" s="25">
        <f>IF(COUNT(B320)=1,1,0)+IF(COUNT(C321)=1,1,0)+IF(COUNT(D322)=1,1,0)+IF(COUNT(E323)=1,1,0)+IF(COUNT(F324)=1,1,0)+IF(COUNT(B324)=1,1,0)+IF(COUNT(C323)=1,1,0)+IF(COUNT(D322)=1,1,0)+IF(COUNT(E321)=1,1,0)+IF(COUNT(F320)=1,1,0)</f>
        <v>0</v>
      </c>
      <c r="K320" s="22">
        <f>IF(COUNT(B324)=1,1,0)+IF(COUNT(C323)=1,1,0)+IF(COUNT(D322)=1,1,0)+IF(COUNT(E321)=1,1,0)+IF(COUNT(F320)=1,1,0)</f>
        <v>0</v>
      </c>
      <c r="L320"/>
      <c r="M320"/>
      <c r="N320"/>
      <c r="O320"/>
      <c r="P320"/>
      <c r="Q320"/>
      <c r="R320"/>
      <c r="S320"/>
      <c r="T320"/>
      <c r="U320"/>
      <c r="V320"/>
    </row>
    <row r="321" spans="1:22" ht="18">
      <c r="A321" s="28"/>
      <c r="B321" s="10">
        <f>Jeu!B5</f>
      </c>
      <c r="C321" s="10">
        <f>Jeu!B21</f>
      </c>
      <c r="D321" s="10">
        <f>Jeu!C9</f>
      </c>
      <c r="E321" s="10">
        <f>Jeu!D6</f>
      </c>
      <c r="F321" s="10">
        <f>Jeu!D26</f>
      </c>
      <c r="K321" s="22"/>
      <c r="L321"/>
      <c r="M321"/>
      <c r="N321"/>
      <c r="O321"/>
      <c r="P321"/>
      <c r="Q321"/>
      <c r="R321"/>
      <c r="S321"/>
      <c r="T321"/>
      <c r="U321"/>
      <c r="V321"/>
    </row>
    <row r="322" spans="1:22" ht="18">
      <c r="A322" s="28"/>
      <c r="B322" s="10">
        <f>Jeu!B16</f>
      </c>
      <c r="C322" s="10">
        <f>Jeu!B24</f>
      </c>
      <c r="D322" s="10"/>
      <c r="E322" s="10">
        <f>Jeu!C23</f>
      </c>
      <c r="F322" s="10">
        <f>Jeu!D22</f>
      </c>
      <c r="K322" s="22"/>
      <c r="L322"/>
      <c r="M322"/>
      <c r="N322"/>
      <c r="O322"/>
      <c r="P322"/>
      <c r="Q322"/>
      <c r="R322"/>
      <c r="S322"/>
      <c r="T322"/>
      <c r="U322"/>
      <c r="V322"/>
    </row>
    <row r="323" spans="1:22" ht="18">
      <c r="A323" s="28"/>
      <c r="B323" s="10">
        <f>Jeu!B13</f>
      </c>
      <c r="C323" s="10">
        <f>Jeu!B18</f>
      </c>
      <c r="D323" s="10">
        <f>Jeu!C21</f>
      </c>
      <c r="E323" s="10">
        <f>Jeu!D11</f>
      </c>
      <c r="F323" s="10">
        <f>Jeu!D19</f>
      </c>
      <c r="K323" s="22"/>
      <c r="L323"/>
      <c r="M323"/>
      <c r="N323"/>
      <c r="O323"/>
      <c r="P323"/>
      <c r="Q323"/>
      <c r="R323"/>
      <c r="S323"/>
      <c r="T323"/>
      <c r="U323"/>
      <c r="V323"/>
    </row>
    <row r="324" spans="1:22" ht="18">
      <c r="A324" s="28"/>
      <c r="B324" s="10">
        <f>Jeu!B4</f>
      </c>
      <c r="C324" s="10">
        <f>Jeu!B22</f>
      </c>
      <c r="D324" s="10">
        <f>Jeu!C15</f>
      </c>
      <c r="E324" s="10">
        <f>Jeu!D5</f>
      </c>
      <c r="F324" s="10">
        <f>Jeu!D23</f>
      </c>
      <c r="K324" s="22"/>
      <c r="L324"/>
      <c r="M324"/>
      <c r="N324"/>
      <c r="O324"/>
      <c r="P324"/>
      <c r="Q324"/>
      <c r="R324"/>
      <c r="S324"/>
      <c r="T324"/>
      <c r="U324"/>
      <c r="V324"/>
    </row>
    <row r="325" spans="11:22" ht="3" customHeight="1">
      <c r="K325" s="22"/>
      <c r="L325"/>
      <c r="M325"/>
      <c r="N325"/>
      <c r="O325"/>
      <c r="P325"/>
      <c r="Q325"/>
      <c r="R325"/>
      <c r="S325"/>
      <c r="T325"/>
      <c r="U325"/>
      <c r="V325"/>
    </row>
    <row r="326" spans="1:22" ht="18" customHeight="1">
      <c r="A326" s="28">
        <v>55</v>
      </c>
      <c r="B326" s="10">
        <f>Jeu!B6</f>
      </c>
      <c r="C326" s="10">
        <f>Jeu!B21</f>
      </c>
      <c r="D326" s="10">
        <f>Jeu!C17</f>
      </c>
      <c r="E326" s="10">
        <f>Jeu!D11</f>
      </c>
      <c r="F326" s="10">
        <f>Jeu!D23</f>
      </c>
      <c r="G326" s="25">
        <f>IF(COUNT(B326:F326)=5,1,0)+IF(COUNT(B327:F327)=5,1,0)+IF(COUNT(B328:F328)=4,1,0)+IF(COUNT(B329:F329)=5,1,0)+IF(COUNT(B330:F330)=5,1,0)</f>
        <v>0</v>
      </c>
      <c r="H326" s="25">
        <f>IF(COUNT(B326:B330)=5,1,0)+IF(COUNT(C326:C330)=5,1,0)+IF(COUNT(D326:D330)=4,1,0)+IF(COUNT(E326:E330)=5,1,0)+IF(COUNT(F326:F330)=5,1,0)</f>
        <v>0</v>
      </c>
      <c r="I326" s="25">
        <f>IF(COUNT(B326)=1,1,0)+IF(COUNT(C327)=1,1,0)+IF(COUNT(D328)=1,1,0)+IF(COUNT(E329)=1,1,0)+IF(COUNT(F330)=1,1,0)</f>
        <v>0</v>
      </c>
      <c r="J326" s="25">
        <f>IF(COUNT(B326)=1,1,0)+IF(COUNT(C327)=1,1,0)+IF(COUNT(D328)=1,1,0)+IF(COUNT(E329)=1,1,0)+IF(COUNT(F330)=1,1,0)+IF(COUNT(B330)=1,1,0)+IF(COUNT(C329)=1,1,0)+IF(COUNT(D328)=1,1,0)+IF(COUNT(E327)=1,1,0)+IF(COUNT(F326)=1,1,0)</f>
        <v>0</v>
      </c>
      <c r="K326" s="22"/>
      <c r="L326"/>
      <c r="M326"/>
      <c r="N326"/>
      <c r="O326"/>
      <c r="P326"/>
      <c r="Q326"/>
      <c r="R326"/>
      <c r="S326"/>
      <c r="T326"/>
      <c r="U326"/>
      <c r="V326"/>
    </row>
    <row r="327" spans="1:22" ht="18">
      <c r="A327" s="28"/>
      <c r="B327" s="10">
        <f>Jeu!B15</f>
      </c>
      <c r="C327" s="10">
        <f>Jeu!B18</f>
      </c>
      <c r="D327" s="10">
        <f>Jeu!C20</f>
      </c>
      <c r="E327" s="10">
        <f>Jeu!D6</f>
      </c>
      <c r="F327" s="10">
        <f>Jeu!D13</f>
      </c>
      <c r="K327" s="22"/>
      <c r="L327"/>
      <c r="M327"/>
      <c r="N327"/>
      <c r="O327"/>
      <c r="P327"/>
      <c r="Q327"/>
      <c r="R327"/>
      <c r="S327"/>
      <c r="T327"/>
      <c r="U327"/>
      <c r="V327"/>
    </row>
    <row r="328" spans="1:22" ht="18">
      <c r="A328" s="28"/>
      <c r="B328" s="10">
        <f>Jeu!B8</f>
      </c>
      <c r="C328" s="10">
        <f>Jeu!C6</f>
      </c>
      <c r="D328" s="10"/>
      <c r="E328" s="10">
        <f>Jeu!D9</f>
      </c>
      <c r="F328" s="10">
        <f>Jeu!D19</f>
      </c>
      <c r="K328" s="22"/>
      <c r="L328"/>
      <c r="M328"/>
      <c r="N328"/>
      <c r="O328"/>
      <c r="P328"/>
      <c r="Q328"/>
      <c r="R328"/>
      <c r="S328"/>
      <c r="T328"/>
      <c r="U328"/>
      <c r="V328"/>
    </row>
    <row r="329" spans="1:22" ht="18">
      <c r="A329" s="28"/>
      <c r="B329" s="10">
        <f>Jeu!B12</f>
      </c>
      <c r="C329" s="10">
        <f>Jeu!B20</f>
      </c>
      <c r="D329" s="10">
        <f>Jeu!C21</f>
      </c>
      <c r="E329" s="10">
        <f>Jeu!C23</f>
      </c>
      <c r="F329" s="10">
        <f>Jeu!D21</f>
      </c>
      <c r="K329" s="22"/>
      <c r="L329"/>
      <c r="M329"/>
      <c r="N329"/>
      <c r="O329"/>
      <c r="P329"/>
      <c r="Q329"/>
      <c r="R329"/>
      <c r="S329"/>
      <c r="T329"/>
      <c r="U329"/>
      <c r="V329"/>
    </row>
    <row r="330" spans="1:22" ht="18">
      <c r="A330" s="29"/>
      <c r="B330" s="10">
        <f>Jeu!B5</f>
      </c>
      <c r="C330" s="10">
        <f>Jeu!C7</f>
      </c>
      <c r="D330" s="10">
        <f>Jeu!C19</f>
      </c>
      <c r="E330" s="10">
        <f>Jeu!D7</f>
      </c>
      <c r="F330" s="10">
        <f>Jeu!D14</f>
      </c>
      <c r="K330" s="22"/>
      <c r="L330"/>
      <c r="M330"/>
      <c r="N330"/>
      <c r="O330"/>
      <c r="P330"/>
      <c r="Q330"/>
      <c r="R330"/>
      <c r="S330"/>
      <c r="T330"/>
      <c r="U330"/>
      <c r="V330"/>
    </row>
    <row r="331" spans="1:22" ht="3" customHeight="1">
      <c r="A331" s="15"/>
      <c r="K331" s="22"/>
      <c r="L331"/>
      <c r="M331"/>
      <c r="N331"/>
      <c r="O331"/>
      <c r="P331"/>
      <c r="Q331"/>
      <c r="R331"/>
      <c r="S331"/>
      <c r="T331"/>
      <c r="U331"/>
      <c r="V331"/>
    </row>
    <row r="332" spans="1:22" ht="18" customHeight="1">
      <c r="A332" s="31">
        <v>56</v>
      </c>
      <c r="B332" s="10">
        <f>Jeu!B3</f>
      </c>
      <c r="C332" s="10">
        <f>Jeu!B22</f>
      </c>
      <c r="D332" s="10">
        <f>Jeu!C22</f>
      </c>
      <c r="E332" s="10">
        <f>Jeu!D12</f>
      </c>
      <c r="F332" s="10">
        <f>Jeu!D17</f>
      </c>
      <c r="G332" s="25">
        <f>IF(COUNT(B332:F332)=5,1,0)+IF(COUNT(B333:F333)=5,1,0)+IF(COUNT(B334:F334)=4,1,0)+IF(COUNT(B335:F335)=5,1,0)+IF(COUNT(B336:F336)=5,1,0)</f>
        <v>0</v>
      </c>
      <c r="H332" s="25">
        <f>IF(COUNT(B332:B336)=5,1,0)+IF(COUNT(C332:C336)=5,1,0)+IF(COUNT(D332:D336)=4,1,0)+IF(COUNT(E332:E336)=5,1,0)+IF(COUNT(F332:F336)=5,1,0)</f>
        <v>0</v>
      </c>
      <c r="I332" s="25">
        <f>IF(COUNT(B332)=1,1,0)+IF(COUNT(C333)=1,1,0)+IF(COUNT(D334)=1,1,0)+IF(COUNT(E335)=1,1,0)+IF(COUNT(F336)=1,1,0)</f>
        <v>0</v>
      </c>
      <c r="J332" s="25">
        <f>IF(COUNT(B332)=1,1,0)+IF(COUNT(C333)=1,1,0)+IF(COUNT(D334)=1,1,0)+IF(COUNT(E335)=1,1,0)+IF(COUNT(F336)=1,1,0)+IF(COUNT(B336)=1,1,0)+IF(COUNT(C335)=1,1,0)+IF(COUNT(D334)=1,1,0)+IF(COUNT(E333)=1,1,0)+IF(COUNT(F332)=1,1,0)</f>
        <v>0</v>
      </c>
      <c r="K332" s="22">
        <f>IF(COUNT(B336)=1,1,0)+IF(COUNT(C335)=1,1,0)+IF(COUNT(D334)=1,1,0)+IF(COUNT(E333)=1,1,0)+IF(COUNT(F332)=1,1,0)</f>
        <v>0</v>
      </c>
      <c r="L332"/>
      <c r="M332"/>
      <c r="N332"/>
      <c r="O332"/>
      <c r="P332"/>
      <c r="Q332"/>
      <c r="R332"/>
      <c r="S332"/>
      <c r="T332"/>
      <c r="U332"/>
      <c r="V332"/>
    </row>
    <row r="333" spans="1:22" ht="18">
      <c r="A333" s="28"/>
      <c r="B333" s="10">
        <f>Jeu!B13</f>
      </c>
      <c r="C333" s="10">
        <f>Jeu!C5</f>
      </c>
      <c r="D333" s="10">
        <f>Jeu!C9</f>
      </c>
      <c r="E333" s="10">
        <f>Jeu!C25</f>
      </c>
      <c r="F333" s="10">
        <f>Jeu!D25</f>
      </c>
      <c r="K333" s="22"/>
      <c r="L333"/>
      <c r="M333"/>
      <c r="N333"/>
      <c r="O333"/>
      <c r="P333"/>
      <c r="Q333"/>
      <c r="R333"/>
      <c r="S333"/>
      <c r="T333"/>
      <c r="U333"/>
      <c r="V333"/>
    </row>
    <row r="334" spans="1:22" ht="18">
      <c r="A334" s="28"/>
      <c r="B334" s="10">
        <f>Jeu!B4</f>
      </c>
      <c r="C334" s="10">
        <f>Jeu!C3</f>
      </c>
      <c r="D334" s="10"/>
      <c r="E334" s="10">
        <f>Jeu!D8</f>
      </c>
      <c r="F334" s="10">
        <f>Jeu!D26</f>
      </c>
      <c r="K334" s="22"/>
      <c r="L334"/>
      <c r="M334"/>
      <c r="N334"/>
      <c r="O334"/>
      <c r="P334"/>
      <c r="Q334"/>
      <c r="R334"/>
      <c r="S334"/>
      <c r="T334"/>
      <c r="U334"/>
      <c r="V334"/>
    </row>
    <row r="335" spans="1:22" ht="18">
      <c r="A335" s="28"/>
      <c r="B335" s="10">
        <f>Jeu!B17</f>
      </c>
      <c r="C335" s="10">
        <f>Jeu!B19</f>
      </c>
      <c r="D335" s="10">
        <f>Jeu!C16</f>
      </c>
      <c r="E335" s="10">
        <f>Jeu!D4</f>
      </c>
      <c r="F335" s="10">
        <f>Jeu!D20</f>
      </c>
      <c r="K335" s="22"/>
      <c r="L335"/>
      <c r="M335"/>
      <c r="N335"/>
      <c r="O335"/>
      <c r="P335"/>
      <c r="Q335"/>
      <c r="R335"/>
      <c r="S335"/>
      <c r="T335"/>
      <c r="U335"/>
      <c r="V335"/>
    </row>
    <row r="336" spans="1:22" ht="18">
      <c r="A336" s="28"/>
      <c r="B336" s="10">
        <f>Jeu!B14</f>
      </c>
      <c r="C336" s="10">
        <f>Jeu!B24</f>
      </c>
      <c r="D336" s="10">
        <f>Jeu!C18</f>
      </c>
      <c r="E336" s="10">
        <f>Jeu!C24</f>
      </c>
      <c r="F336" s="10">
        <f>Jeu!D16</f>
      </c>
      <c r="K336" s="22"/>
      <c r="L336"/>
      <c r="M336"/>
      <c r="N336"/>
      <c r="O336"/>
      <c r="P336"/>
      <c r="Q336"/>
      <c r="R336"/>
      <c r="S336"/>
      <c r="T336"/>
      <c r="U336"/>
      <c r="V336"/>
    </row>
    <row r="337" spans="1:22" ht="3" customHeight="1">
      <c r="A337" s="13">
        <v>4</v>
      </c>
      <c r="K337" s="22"/>
      <c r="L337"/>
      <c r="M337"/>
      <c r="N337"/>
      <c r="O337"/>
      <c r="P337"/>
      <c r="Q337"/>
      <c r="R337"/>
      <c r="S337"/>
      <c r="T337"/>
      <c r="U337"/>
      <c r="V337"/>
    </row>
    <row r="338" spans="1:22" ht="18" customHeight="1">
      <c r="A338" s="28">
        <v>57</v>
      </c>
      <c r="B338" s="10">
        <f>Jeu!B9</f>
      </c>
      <c r="C338" s="10">
        <f>Jeu!B27</f>
      </c>
      <c r="D338" s="10">
        <f>Jeu!C8</f>
      </c>
      <c r="E338" s="10">
        <f>Jeu!D10</f>
      </c>
      <c r="F338" s="10">
        <f>Jeu!D22</f>
      </c>
      <c r="G338" s="25">
        <f>IF(COUNT(B338:F338)=5,1,0)+IF(COUNT(B339:F339)=5,1,0)+IF(COUNT(B340:F340)=4,1,0)+IF(COUNT(B341:F341)=5,1,0)+IF(COUNT(B342:F342)=5,1,0)</f>
        <v>0</v>
      </c>
      <c r="H338" s="25">
        <f>IF(COUNT(B338:B342)=5,1,0)+IF(COUNT(C338:C342)=5,1,0)+IF(COUNT(D338:D342)=4,1,0)+IF(COUNT(E338:E342)=5,1,0)+IF(COUNT(F338:F342)=5,1,0)</f>
        <v>0</v>
      </c>
      <c r="I338" s="25">
        <f>IF(COUNT(B338)=1,1,0)+IF(COUNT(C339)=1,1,0)+IF(COUNT(D340)=1,1,0)+IF(COUNT(E341)=1,1,0)+IF(COUNT(F342)=1,1,0)</f>
        <v>0</v>
      </c>
      <c r="J338" s="25">
        <f>IF(COUNT(B338)=1,1,0)+IF(COUNT(C339)=1,1,0)+IF(COUNT(D340)=1,1,0)+IF(COUNT(E341)=1,1,0)+IF(COUNT(F342)=1,1,0)+IF(COUNT(B342)=1,1,0)+IF(COUNT(C341)=1,1,0)+IF(COUNT(D340)=1,1,0)+IF(COUNT(E339)=1,1,0)+IF(COUNT(F338)=1,1,0)</f>
        <v>0</v>
      </c>
      <c r="K338" s="22">
        <f>IF(COUNT(B342)=1,1,0)+IF(COUNT(C341)=1,1,0)+IF(COUNT(D340)=1,1,0)+IF(COUNT(E339)=1,1,0)+IF(COUNT(F338)=1,1,0)</f>
        <v>0</v>
      </c>
      <c r="L338"/>
      <c r="M338"/>
      <c r="N338"/>
      <c r="O338"/>
      <c r="P338"/>
      <c r="Q338"/>
      <c r="R338"/>
      <c r="S338"/>
      <c r="T338"/>
      <c r="U338"/>
      <c r="V338"/>
    </row>
    <row r="339" spans="1:22" ht="18">
      <c r="A339" s="28"/>
      <c r="B339" s="10">
        <f>Jeu!B10</f>
      </c>
      <c r="C339" s="10">
        <f>Jeu!B23</f>
      </c>
      <c r="D339" s="10">
        <f>Jeu!C11</f>
      </c>
      <c r="E339" s="10">
        <f>Jeu!D5</f>
      </c>
      <c r="F339" s="10">
        <f>Jeu!D27</f>
      </c>
      <c r="K339" s="22"/>
      <c r="L339"/>
      <c r="M339"/>
      <c r="N339"/>
      <c r="O339"/>
      <c r="P339"/>
      <c r="Q339"/>
      <c r="R339"/>
      <c r="S339"/>
      <c r="T339"/>
      <c r="U339"/>
      <c r="V339"/>
    </row>
    <row r="340" spans="1:22" ht="18">
      <c r="A340" s="28"/>
      <c r="B340" s="10">
        <f>Jeu!B7</f>
      </c>
      <c r="C340" s="10">
        <f>Jeu!B26</f>
      </c>
      <c r="D340" s="10"/>
      <c r="E340" s="10">
        <f>Jeu!C26</f>
      </c>
      <c r="F340" s="10">
        <f>Jeu!D18</f>
      </c>
      <c r="K340" s="22"/>
      <c r="L340"/>
      <c r="M340"/>
      <c r="N340"/>
      <c r="O340"/>
      <c r="P340"/>
      <c r="Q340"/>
      <c r="R340"/>
      <c r="S340"/>
      <c r="T340"/>
      <c r="U340"/>
      <c r="V340"/>
    </row>
    <row r="341" spans="1:22" ht="18">
      <c r="A341" s="28"/>
      <c r="B341" s="10">
        <f>Jeu!B11</f>
      </c>
      <c r="C341" s="10">
        <f>Jeu!C4</f>
      </c>
      <c r="D341" s="10">
        <f>Jeu!C10</f>
      </c>
      <c r="E341" s="10">
        <f>Jeu!C27</f>
      </c>
      <c r="F341" s="10">
        <f>Jeu!D15</f>
      </c>
      <c r="K341" s="22"/>
      <c r="L341"/>
      <c r="M341"/>
      <c r="N341"/>
      <c r="O341"/>
      <c r="P341"/>
      <c r="Q341"/>
      <c r="R341"/>
      <c r="S341"/>
      <c r="T341"/>
      <c r="U341"/>
      <c r="V341"/>
    </row>
    <row r="342" spans="1:22" ht="18">
      <c r="A342" s="29"/>
      <c r="B342" s="10">
        <f>Jeu!B16</f>
      </c>
      <c r="C342" s="10">
        <f>Jeu!B25</f>
      </c>
      <c r="D342" s="10">
        <f>Jeu!C14</f>
      </c>
      <c r="E342" s="10">
        <f>Jeu!D3</f>
      </c>
      <c r="F342" s="10">
        <f>Jeu!D24</f>
      </c>
      <c r="K342" s="22"/>
      <c r="L342"/>
      <c r="M342"/>
      <c r="N342"/>
      <c r="O342"/>
      <c r="P342"/>
      <c r="Q342"/>
      <c r="R342"/>
      <c r="S342"/>
      <c r="T342"/>
      <c r="U342"/>
      <c r="V342"/>
    </row>
    <row r="343" spans="1:22" ht="3" customHeight="1">
      <c r="A343" s="15"/>
      <c r="K343" s="22"/>
      <c r="L343"/>
      <c r="M343"/>
      <c r="N343"/>
      <c r="O343"/>
      <c r="P343"/>
      <c r="Q343"/>
      <c r="R343"/>
      <c r="S343"/>
      <c r="T343"/>
      <c r="U343"/>
      <c r="V343"/>
    </row>
    <row r="344" spans="1:22" ht="18" customHeight="1">
      <c r="A344" s="31">
        <v>58</v>
      </c>
      <c r="B344" s="10">
        <f>Jeu!B14</f>
      </c>
      <c r="C344" s="10">
        <f>Jeu!C7</f>
      </c>
      <c r="D344" s="10">
        <f>Jeu!C10</f>
      </c>
      <c r="E344" s="10">
        <f>Jeu!D10</f>
      </c>
      <c r="F344" s="10">
        <f>Jeu!D13</f>
      </c>
      <c r="G344" s="25">
        <f>IF(COUNT(B344:F344)=5,1,0)+IF(COUNT(B345:F345)=5,1,0)+IF(COUNT(B346:F346)=4,1,0)+IF(COUNT(B347:F347)=5,1,0)+IF(COUNT(B348:F348)=5,1,0)</f>
        <v>0</v>
      </c>
      <c r="H344" s="25">
        <f>IF(COUNT(B344:B348)=5,1,0)+IF(COUNT(C344:C348)=5,1,0)+IF(COUNT(D344:D348)=4,1,0)+IF(COUNT(E344:E348)=5,1,0)+IF(COUNT(F344:F348)=5,1,0)</f>
        <v>0</v>
      </c>
      <c r="I344" s="25">
        <f>IF(COUNT(B344)=1,1,0)+IF(COUNT(C345)=1,1,0)+IF(COUNT(D346)=1,1,0)+IF(COUNT(E347)=1,1,0)+IF(COUNT(F348)=1,1,0)</f>
        <v>0</v>
      </c>
      <c r="J344" s="25">
        <f>IF(COUNT(B344)=1,1,0)+IF(COUNT(C345)=1,1,0)+IF(COUNT(D346)=1,1,0)+IF(COUNT(E347)=1,1,0)+IF(COUNT(F348)=1,1,0)+IF(COUNT(B348)=1,1,0)+IF(COUNT(C347)=1,1,0)+IF(COUNT(D346)=1,1,0)+IF(COUNT(E345)=1,1,0)+IF(COUNT(F344)=1,1,0)</f>
        <v>0</v>
      </c>
      <c r="K344" s="22">
        <f>IF(COUNT(B348)=1,1,0)+IF(COUNT(C347)=1,1,0)+IF(COUNT(D346)=1,1,0)+IF(COUNT(E345)=1,1,0)+IF(COUNT(F344)=1,1,0)</f>
        <v>0</v>
      </c>
      <c r="L344"/>
      <c r="M344"/>
      <c r="N344"/>
      <c r="O344"/>
      <c r="P344"/>
      <c r="Q344"/>
      <c r="R344"/>
      <c r="S344"/>
      <c r="T344"/>
      <c r="U344"/>
      <c r="V344"/>
    </row>
    <row r="345" spans="1:22" ht="18">
      <c r="A345" s="28"/>
      <c r="B345" s="10">
        <f>Jeu!B3</f>
      </c>
      <c r="C345" s="10">
        <f>Jeu!B18</f>
      </c>
      <c r="D345" s="10">
        <f>Jeu!C18</f>
      </c>
      <c r="E345" s="10">
        <f>Jeu!D8</f>
      </c>
      <c r="F345" s="10">
        <f>Jeu!D17</f>
      </c>
      <c r="K345" s="22"/>
      <c r="L345"/>
      <c r="M345"/>
      <c r="N345"/>
      <c r="O345"/>
      <c r="P345"/>
      <c r="Q345"/>
      <c r="R345"/>
      <c r="S345"/>
      <c r="T345"/>
      <c r="U345"/>
      <c r="V345"/>
    </row>
    <row r="346" spans="1:22" ht="18">
      <c r="A346" s="28"/>
      <c r="B346" s="10">
        <f>Jeu!B9</f>
      </c>
      <c r="C346" s="10">
        <f>Jeu!B22</f>
      </c>
      <c r="D346" s="10"/>
      <c r="E346" s="10">
        <f>Jeu!C27</f>
      </c>
      <c r="F346" s="10">
        <f>Jeu!D26</f>
      </c>
      <c r="K346" s="22"/>
      <c r="L346"/>
      <c r="M346"/>
      <c r="N346"/>
      <c r="O346"/>
      <c r="P346"/>
      <c r="Q346"/>
      <c r="R346"/>
      <c r="S346"/>
      <c r="T346"/>
      <c r="U346"/>
      <c r="V346"/>
    </row>
    <row r="347" spans="1:22" ht="18">
      <c r="A347" s="28"/>
      <c r="B347" s="10">
        <f>Jeu!B10</f>
      </c>
      <c r="C347" s="10">
        <f>Jeu!C3</f>
      </c>
      <c r="D347" s="10">
        <f>Jeu!C15</f>
      </c>
      <c r="E347" s="10">
        <f>Jeu!D11</f>
      </c>
      <c r="F347" s="10">
        <f>Jeu!D15</f>
      </c>
      <c r="K347" s="22"/>
      <c r="L347"/>
      <c r="M347"/>
      <c r="N347"/>
      <c r="O347"/>
      <c r="P347"/>
      <c r="Q347"/>
      <c r="R347"/>
      <c r="S347"/>
      <c r="T347"/>
      <c r="U347"/>
      <c r="V347"/>
    </row>
    <row r="348" spans="1:22" ht="18">
      <c r="A348" s="28"/>
      <c r="B348" s="10">
        <f>Jeu!B12</f>
      </c>
      <c r="C348" s="10">
        <f>Jeu!B26</f>
      </c>
      <c r="D348" s="10">
        <f>Jeu!C16</f>
      </c>
      <c r="E348" s="10">
        <f>Jeu!D6</f>
      </c>
      <c r="F348" s="10">
        <f>Jeu!D19</f>
      </c>
      <c r="K348" s="22"/>
      <c r="L348"/>
      <c r="M348"/>
      <c r="N348"/>
      <c r="O348"/>
      <c r="P348"/>
      <c r="Q348"/>
      <c r="R348"/>
      <c r="S348"/>
      <c r="T348"/>
      <c r="U348"/>
      <c r="V348"/>
    </row>
    <row r="349" spans="11:22" ht="3" customHeight="1">
      <c r="K349" s="22"/>
      <c r="L349"/>
      <c r="M349"/>
      <c r="N349"/>
      <c r="O349"/>
      <c r="P349"/>
      <c r="Q349"/>
      <c r="R349"/>
      <c r="S349"/>
      <c r="T349"/>
      <c r="U349"/>
      <c r="V349"/>
    </row>
    <row r="350" spans="1:22" ht="18" customHeight="1">
      <c r="A350" s="28">
        <v>59</v>
      </c>
      <c r="B350" s="10">
        <f>Jeu!B13</f>
      </c>
      <c r="C350" s="10">
        <f>Jeu!B23</f>
      </c>
      <c r="D350" s="10">
        <f>Jeu!C21</f>
      </c>
      <c r="E350" s="10">
        <f>Jeu!D3</f>
      </c>
      <c r="F350" s="10">
        <f>Jeu!D22</f>
      </c>
      <c r="G350" s="25">
        <f>IF(COUNT(B350:F350)=5,1,0)+IF(COUNT(B351:F351)=5,1,0)+IF(COUNT(B352:F352)=4,1,0)+IF(COUNT(B353:F353)=5,1,0)+IF(COUNT(B354:F354)=5,1,0)</f>
        <v>0</v>
      </c>
      <c r="H350" s="25">
        <f>IF(COUNT(B350:B354)=5,1,0)+IF(COUNT(C350:C354)=5,1,0)+IF(COUNT(D350:D354)=4,1,0)+IF(COUNT(E350:E354)=5,1,0)+IF(COUNT(F350:F354)=5,1,0)</f>
        <v>0</v>
      </c>
      <c r="I350" s="25">
        <f>IF(COUNT(B350)=1,1,0)+IF(COUNT(C351)=1,1,0)+IF(COUNT(D352)=1,1,0)+IF(COUNT(E353)=1,1,0)+IF(COUNT(F354)=1,1,0)</f>
        <v>0</v>
      </c>
      <c r="J350" s="25">
        <f>IF(COUNT(B350)=1,1,0)+IF(COUNT(C351)=1,1,0)+IF(COUNT(D352)=1,1,0)+IF(COUNT(E353)=1,1,0)+IF(COUNT(F354)=1,1,0)+IF(COUNT(B354)=1,1,0)+IF(COUNT(C353)=1,1,0)+IF(COUNT(D352)=1,1,0)+IF(COUNT(E351)=1,1,0)+IF(COUNT(F350)=1,1,0)</f>
        <v>0</v>
      </c>
      <c r="K350" s="22">
        <f>IF(COUNT(B354)=1,1,0)+IF(COUNT(C353)=1,1,0)+IF(COUNT(D352)=1,1,0)+IF(COUNT(E351)=1,1,0)+IF(COUNT(F350)=1,1,0)</f>
        <v>0</v>
      </c>
      <c r="L350"/>
      <c r="M350"/>
      <c r="N350"/>
      <c r="O350"/>
      <c r="P350"/>
      <c r="Q350"/>
      <c r="R350"/>
      <c r="S350"/>
      <c r="T350"/>
      <c r="U350"/>
      <c r="V350"/>
    </row>
    <row r="351" spans="1:22" ht="18">
      <c r="A351" s="28"/>
      <c r="B351" s="10">
        <f>Jeu!B7</f>
      </c>
      <c r="C351" s="10">
        <f>Jeu!B20</f>
      </c>
      <c r="D351" s="10">
        <f>Jeu!C9</f>
      </c>
      <c r="E351" s="10">
        <f>Jeu!D4</f>
      </c>
      <c r="F351" s="10">
        <f>Jeu!D24</f>
      </c>
      <c r="K351" s="22"/>
      <c r="L351"/>
      <c r="M351"/>
      <c r="N351"/>
      <c r="O351"/>
      <c r="P351"/>
      <c r="Q351"/>
      <c r="R351"/>
      <c r="S351"/>
      <c r="T351"/>
      <c r="U351"/>
      <c r="V351"/>
    </row>
    <row r="352" spans="1:22" ht="18">
      <c r="A352" s="28"/>
      <c r="B352" s="10">
        <f>Jeu!B4</f>
      </c>
      <c r="C352" s="10">
        <f>Jeu!C4</f>
      </c>
      <c r="D352" s="10"/>
      <c r="E352" s="10">
        <f>Jeu!D9</f>
      </c>
      <c r="F352" s="10">
        <f>Jeu!D27</f>
      </c>
      <c r="K352" s="22"/>
      <c r="L352"/>
      <c r="M352"/>
      <c r="N352"/>
      <c r="O352"/>
      <c r="P352"/>
      <c r="Q352"/>
      <c r="R352"/>
      <c r="S352"/>
      <c r="T352"/>
      <c r="U352"/>
      <c r="V352"/>
    </row>
    <row r="353" spans="1:22" ht="18">
      <c r="A353" s="28"/>
      <c r="B353" s="10">
        <f>Jeu!B15</f>
      </c>
      <c r="C353" s="10">
        <f>Jeu!B27</f>
      </c>
      <c r="D353" s="10">
        <f>Jeu!C17</f>
      </c>
      <c r="E353" s="10">
        <f>Jeu!C23</f>
      </c>
      <c r="F353" s="10">
        <f>Jeu!D21</f>
      </c>
      <c r="K353" s="22"/>
      <c r="L353"/>
      <c r="M353"/>
      <c r="N353"/>
      <c r="O353"/>
      <c r="P353"/>
      <c r="Q353"/>
      <c r="R353"/>
      <c r="S353"/>
      <c r="T353"/>
      <c r="U353"/>
      <c r="V353"/>
    </row>
    <row r="354" spans="1:22" ht="18">
      <c r="A354" s="29"/>
      <c r="B354" s="10">
        <f>Jeu!B8</f>
      </c>
      <c r="C354" s="10">
        <f>Jeu!B21</f>
      </c>
      <c r="D354" s="10">
        <f>Jeu!C12</f>
      </c>
      <c r="E354" s="10">
        <f>Jeu!C25</f>
      </c>
      <c r="F354" s="10">
        <f>Jeu!D23</f>
      </c>
      <c r="K354" s="22"/>
      <c r="L354"/>
      <c r="M354"/>
      <c r="N354"/>
      <c r="O354"/>
      <c r="P354"/>
      <c r="Q354"/>
      <c r="R354"/>
      <c r="S354"/>
      <c r="T354"/>
      <c r="U354"/>
      <c r="V354"/>
    </row>
    <row r="355" spans="1:22" ht="3" customHeight="1">
      <c r="A355" s="14"/>
      <c r="K355" s="22"/>
      <c r="L355"/>
      <c r="M355"/>
      <c r="N355"/>
      <c r="O355"/>
      <c r="P355"/>
      <c r="Q355"/>
      <c r="R355"/>
      <c r="S355"/>
      <c r="T355"/>
      <c r="U355"/>
      <c r="V355"/>
    </row>
    <row r="356" spans="1:22" ht="18" customHeight="1">
      <c r="A356" s="28">
        <v>60</v>
      </c>
      <c r="B356" s="10">
        <f>Jeu!B5</f>
      </c>
      <c r="C356" s="10">
        <f>Jeu!C6</f>
      </c>
      <c r="D356" s="10">
        <f>Jeu!C19</f>
      </c>
      <c r="E356" s="10">
        <f>Jeu!D7</f>
      </c>
      <c r="F356" s="10">
        <f>Jeu!D18</f>
      </c>
      <c r="G356" s="25">
        <f>IF(COUNT(B356:F356)=5,1,0)+IF(COUNT(B357:F357)=5,1,0)+IF(COUNT(B358:F358)=4,1,0)+IF(COUNT(B359:F359)=5,1,0)+IF(COUNT(B360:F360)=5,1,0)</f>
        <v>0</v>
      </c>
      <c r="H356" s="25">
        <f>IF(COUNT(B356:B360)=5,1,0)+IF(COUNT(C356:C360)=5,1,0)+IF(COUNT(D356:D360)=4,1,0)+IF(COUNT(E356:E360)=5,1,0)+IF(COUNT(F356:F360)=5,1,0)</f>
        <v>0</v>
      </c>
      <c r="I356" s="25">
        <f>IF(COUNT(B356)=1,1,0)+IF(COUNT(C357)=1,1,0)+IF(COUNT(D358)=1,1,0)+IF(COUNT(E359)=1,1,0)+IF(COUNT(F360)=1,1,0)</f>
        <v>0</v>
      </c>
      <c r="J356" s="25">
        <f>IF(COUNT(B356)=1,1,0)+IF(COUNT(C357)=1,1,0)+IF(COUNT(D358)=1,1,0)+IF(COUNT(E359)=1,1,0)+IF(COUNT(F360)=1,1,0)+IF(COUNT(B360)=1,1,0)+IF(COUNT(C359)=1,1,0)+IF(COUNT(D358)=1,1,0)+IF(COUNT(E357)=1,1,0)+IF(COUNT(F356)=1,1,0)</f>
        <v>0</v>
      </c>
      <c r="K356" s="22">
        <f>IF(COUNT(B360)=1,1,0)+IF(COUNT(C359)=1,1,0)+IF(COUNT(D358)=1,1,0)+IF(COUNT(E357)=1,1,0)+IF(COUNT(F356)=1,1,0)</f>
        <v>0</v>
      </c>
      <c r="L356"/>
      <c r="M356"/>
      <c r="N356"/>
      <c r="O356"/>
      <c r="P356"/>
      <c r="Q356"/>
      <c r="R356"/>
      <c r="S356"/>
      <c r="T356"/>
      <c r="U356"/>
      <c r="V356"/>
    </row>
    <row r="357" spans="1:22" ht="18">
      <c r="A357" s="28"/>
      <c r="B357" s="10">
        <f>Jeu!B16</f>
      </c>
      <c r="C357" s="10">
        <f>Jeu!C5</f>
      </c>
      <c r="D357" s="10">
        <f>Jeu!C20</f>
      </c>
      <c r="E357" s="10">
        <f>Jeu!D5</f>
      </c>
      <c r="F357" s="10">
        <f>Jeu!D25</f>
      </c>
      <c r="K357" s="22"/>
      <c r="L357"/>
      <c r="M357"/>
      <c r="N357"/>
      <c r="O357"/>
      <c r="P357"/>
      <c r="Q357"/>
      <c r="R357"/>
      <c r="S357"/>
      <c r="T357"/>
      <c r="U357"/>
      <c r="V357"/>
    </row>
    <row r="358" spans="1:22" ht="18">
      <c r="A358" s="28"/>
      <c r="B358" s="10">
        <f>Jeu!B6</f>
      </c>
      <c r="C358" s="10">
        <f>Jeu!B19</f>
      </c>
      <c r="D358" s="10"/>
      <c r="E358" s="10">
        <f>Jeu!C24</f>
      </c>
      <c r="F358" s="10">
        <f>Jeu!D14</f>
      </c>
      <c r="K358" s="22"/>
      <c r="L358"/>
      <c r="M358"/>
      <c r="N358"/>
      <c r="O358"/>
      <c r="P358"/>
      <c r="Q358"/>
      <c r="R358"/>
      <c r="S358"/>
      <c r="T358"/>
      <c r="U358"/>
      <c r="V358"/>
    </row>
    <row r="359" spans="1:22" ht="18">
      <c r="A359" s="28"/>
      <c r="B359" s="10">
        <f>Jeu!B11</f>
      </c>
      <c r="C359" s="10">
        <f>Jeu!B24</f>
      </c>
      <c r="D359" s="10">
        <f>Jeu!C11</f>
      </c>
      <c r="E359" s="10">
        <f>Jeu!C26</f>
      </c>
      <c r="F359" s="10">
        <f>Jeu!D16</f>
      </c>
      <c r="K359" s="22"/>
      <c r="L359"/>
      <c r="M359"/>
      <c r="N359"/>
      <c r="O359"/>
      <c r="P359"/>
      <c r="Q359"/>
      <c r="R359"/>
      <c r="S359"/>
      <c r="T359"/>
      <c r="U359"/>
      <c r="V359"/>
    </row>
    <row r="360" spans="1:22" ht="18">
      <c r="A360" s="28"/>
      <c r="B360" s="10">
        <f>Jeu!B17</f>
      </c>
      <c r="C360" s="10">
        <f>Jeu!B25</f>
      </c>
      <c r="D360" s="10">
        <f>Jeu!C8</f>
      </c>
      <c r="E360" s="10">
        <f>Jeu!D12</f>
      </c>
      <c r="F360" s="10">
        <f>Jeu!D20</f>
      </c>
      <c r="K360" s="22"/>
      <c r="L360"/>
      <c r="M360"/>
      <c r="N360"/>
      <c r="O360"/>
      <c r="P360"/>
      <c r="Q360"/>
      <c r="R360"/>
      <c r="S360"/>
      <c r="T360"/>
      <c r="U360"/>
      <c r="V360"/>
    </row>
    <row r="361" spans="11:22" ht="3" customHeight="1">
      <c r="K361" s="22"/>
      <c r="L361"/>
      <c r="M361"/>
      <c r="N361"/>
      <c r="O361"/>
      <c r="P361"/>
      <c r="Q361"/>
      <c r="R361"/>
      <c r="S361"/>
      <c r="T361"/>
      <c r="U361"/>
      <c r="V361"/>
    </row>
    <row r="362" spans="1:22" ht="18" customHeight="1">
      <c r="A362" s="28">
        <v>61</v>
      </c>
      <c r="B362" s="10">
        <f>Jeu!B6</f>
      </c>
      <c r="C362" s="10">
        <f>Jeu!B23</f>
      </c>
      <c r="D362" s="10">
        <f>Jeu!C22</f>
      </c>
      <c r="E362" s="10">
        <f>Jeu!C25</f>
      </c>
      <c r="F362" s="10">
        <f>Jeu!D16</f>
      </c>
      <c r="G362" s="25">
        <f>IF(COUNT(B362:F362)=5,1,0)+IF(COUNT(B363:F363)=5,1,0)+IF(COUNT(B364:F364)=4,1,0)+IF(COUNT(B365:F365)=5,1,0)+IF(COUNT(B366:F366)=5,1,0)</f>
        <v>0</v>
      </c>
      <c r="H362" s="25">
        <f>IF(COUNT(B362:B366)=5,1,0)+IF(COUNT(C362:C366)=5,1,0)+IF(COUNT(D362:D366)=4,1,0)+IF(COUNT(E362:E366)=5,1,0)+IF(COUNT(F362:F366)=5,1,0)</f>
        <v>0</v>
      </c>
      <c r="I362" s="25">
        <f>IF(COUNT(B362)=1,1,0)+IF(COUNT(C363)=1,1,0)+IF(COUNT(D364)=1,1,0)+IF(COUNT(E365)=1,1,0)+IF(COUNT(F366)=1,1,0)</f>
        <v>0</v>
      </c>
      <c r="J362" s="25">
        <f>IF(COUNT(B362)=1,1,0)+IF(COUNT(C363)=1,1,0)+IF(COUNT(D364)=1,1,0)+IF(COUNT(E365)=1,1,0)+IF(COUNT(F366)=1,1,0)+IF(COUNT(B366)=1,1,0)+IF(COUNT(C365)=1,1,0)+IF(COUNT(D364)=1,1,0)+IF(COUNT(E363)=1,1,0)+IF(COUNT(F362)=1,1,0)</f>
        <v>0</v>
      </c>
      <c r="K362" s="22">
        <f>IF(COUNT(B366)=1,1,0)+IF(COUNT(C365)=1,1,0)+IF(COUNT(D364)=1,1,0)+IF(COUNT(E363)=1,1,0)+IF(COUNT(F362)=1,1,0)</f>
        <v>0</v>
      </c>
      <c r="L362"/>
      <c r="M362"/>
      <c r="N362"/>
      <c r="O362"/>
      <c r="P362"/>
      <c r="Q362"/>
      <c r="R362"/>
      <c r="S362"/>
      <c r="T362"/>
      <c r="U362"/>
      <c r="V362"/>
    </row>
    <row r="363" spans="1:22" ht="18">
      <c r="A363" s="28"/>
      <c r="B363" s="10">
        <f>Jeu!B12</f>
      </c>
      <c r="C363" s="10">
        <f>Jeu!C7</f>
      </c>
      <c r="D363" s="10">
        <f>Jeu!C10</f>
      </c>
      <c r="E363" s="10">
        <f>Jeu!D5</f>
      </c>
      <c r="F363" s="10">
        <f>Jeu!D27</f>
      </c>
      <c r="K363" s="22"/>
      <c r="L363"/>
      <c r="M363"/>
      <c r="N363"/>
      <c r="O363"/>
      <c r="P363"/>
      <c r="Q363"/>
      <c r="R363"/>
      <c r="S363"/>
      <c r="T363"/>
      <c r="U363"/>
      <c r="V363"/>
    </row>
    <row r="364" spans="1:22" ht="18">
      <c r="A364" s="28"/>
      <c r="B364" s="10">
        <f>Jeu!B10</f>
      </c>
      <c r="C364" s="10">
        <f>Jeu!B24</f>
      </c>
      <c r="D364" s="10"/>
      <c r="E364" s="10">
        <f>Jeu!C26</f>
      </c>
      <c r="F364" s="10">
        <f>Jeu!D22</f>
      </c>
      <c r="K364" s="22"/>
      <c r="L364"/>
      <c r="M364"/>
      <c r="N364"/>
      <c r="O364"/>
      <c r="P364"/>
      <c r="Q364"/>
      <c r="R364"/>
      <c r="S364"/>
      <c r="T364"/>
      <c r="U364"/>
      <c r="V364"/>
    </row>
    <row r="365" spans="1:22" ht="18">
      <c r="A365" s="28"/>
      <c r="B365" s="10">
        <f>Jeu!B14</f>
      </c>
      <c r="C365" s="10">
        <f>Jeu!C6</f>
      </c>
      <c r="D365" s="10">
        <f>Jeu!C11</f>
      </c>
      <c r="E365" s="10">
        <f>Jeu!D12</f>
      </c>
      <c r="F365" s="10">
        <f>Jeu!D19</f>
      </c>
      <c r="K365" s="22"/>
      <c r="L365"/>
      <c r="M365"/>
      <c r="N365"/>
      <c r="O365"/>
      <c r="P365"/>
      <c r="Q365"/>
      <c r="R365"/>
      <c r="S365"/>
      <c r="T365"/>
      <c r="U365"/>
      <c r="V365"/>
    </row>
    <row r="366" spans="1:22" ht="18">
      <c r="A366" s="29"/>
      <c r="B366" s="10">
        <f>Jeu!B17</f>
      </c>
      <c r="C366" s="10">
        <f>Jeu!B18</f>
      </c>
      <c r="D366" s="10">
        <f>Jeu!C19</f>
      </c>
      <c r="E366" s="10">
        <f>Jeu!D8</f>
      </c>
      <c r="F366" s="10">
        <f>Jeu!D21</f>
      </c>
      <c r="K366" s="22"/>
      <c r="L366"/>
      <c r="M366"/>
      <c r="N366"/>
      <c r="O366"/>
      <c r="P366"/>
      <c r="Q366"/>
      <c r="R366"/>
      <c r="S366"/>
      <c r="T366"/>
      <c r="U366"/>
      <c r="V366"/>
    </row>
    <row r="367" spans="1:22" ht="3" customHeight="1">
      <c r="A367" s="15"/>
      <c r="K367" s="22"/>
      <c r="L367"/>
      <c r="M367"/>
      <c r="N367"/>
      <c r="O367"/>
      <c r="P367"/>
      <c r="Q367"/>
      <c r="R367"/>
      <c r="S367"/>
      <c r="T367"/>
      <c r="U367"/>
      <c r="V367"/>
    </row>
    <row r="368" spans="1:22" ht="18" customHeight="1">
      <c r="A368" s="31">
        <v>62</v>
      </c>
      <c r="B368" s="10">
        <f>Jeu!B5</f>
      </c>
      <c r="C368" s="10">
        <f>Jeu!B21</f>
      </c>
      <c r="D368" s="10">
        <f>Jeu!C8</f>
      </c>
      <c r="E368" s="10">
        <f>Jeu!D7</f>
      </c>
      <c r="F368" s="10">
        <f>Jeu!D18</f>
      </c>
      <c r="G368" s="25">
        <f>IF(COUNT(B368:F368)=5,1,0)+IF(COUNT(B369:F369)=5,1,0)+IF(COUNT(B370:F370)=4,1,0)+IF(COUNT(B371:F371)=5,1,0)+IF(COUNT(B372:F372)=5,1,0)</f>
        <v>0</v>
      </c>
      <c r="H368" s="25">
        <f>IF(COUNT(B368:B372)=5,1,0)+IF(COUNT(C368:C372)=5,1,0)+IF(COUNT(D368:D372)=4,1,0)+IF(COUNT(E368:E372)=5,1,0)+IF(COUNT(F368:F372)=5,1,0)</f>
        <v>0</v>
      </c>
      <c r="I368" s="25">
        <f>IF(COUNT(B368)=1,1,0)+IF(COUNT(C369)=1,1,0)+IF(COUNT(D370)=1,1,0)+IF(COUNT(E371)=1,1,0)+IF(COUNT(F372)=1,1,0)</f>
        <v>0</v>
      </c>
      <c r="J368" s="25">
        <f>IF(COUNT(B368)=1,1,0)+IF(COUNT(C369)=1,1,0)+IF(COUNT(D370)=1,1,0)+IF(COUNT(E371)=1,1,0)+IF(COUNT(F372)=1,1,0)+IF(COUNT(B372)=1,1,0)+IF(COUNT(C371)=1,1,0)+IF(COUNT(D370)=1,1,0)+IF(COUNT(E369)=1,1,0)+IF(COUNT(F368)=1,1,0)</f>
        <v>0</v>
      </c>
      <c r="K368" s="22">
        <f>IF(COUNT(B372)=1,1,0)+IF(COUNT(C371)=1,1,0)+IF(COUNT(D370)=1,1,0)+IF(COUNT(E369)=1,1,0)+IF(COUNT(F368)=1,1,0)</f>
        <v>0</v>
      </c>
      <c r="L368"/>
      <c r="M368"/>
      <c r="N368"/>
      <c r="O368"/>
      <c r="P368"/>
      <c r="Q368"/>
      <c r="R368"/>
      <c r="S368"/>
      <c r="T368"/>
      <c r="U368"/>
      <c r="V368"/>
    </row>
    <row r="369" spans="1:22" ht="18">
      <c r="A369" s="28"/>
      <c r="B369" s="10">
        <f>Jeu!B15</f>
      </c>
      <c r="C369" s="10">
        <f>Jeu!B20</f>
      </c>
      <c r="D369" s="10">
        <f>Jeu!C13</f>
      </c>
      <c r="E369" s="10">
        <f>Jeu!D6</f>
      </c>
      <c r="F369" s="10">
        <f>Jeu!D26</f>
      </c>
      <c r="K369" s="22"/>
      <c r="L369"/>
      <c r="M369"/>
      <c r="N369"/>
      <c r="O369"/>
      <c r="P369"/>
      <c r="Q369"/>
      <c r="R369"/>
      <c r="S369"/>
      <c r="T369"/>
      <c r="U369"/>
      <c r="V369"/>
    </row>
    <row r="370" spans="1:22" ht="18">
      <c r="A370" s="28"/>
      <c r="B370" s="10">
        <f>Jeu!B9</f>
      </c>
      <c r="C370" s="10">
        <f>Jeu!B19</f>
      </c>
      <c r="D370" s="10"/>
      <c r="E370" s="10">
        <f>Jeu!D10</f>
      </c>
      <c r="F370" s="10">
        <f>Jeu!D20</f>
      </c>
      <c r="K370" s="22"/>
      <c r="L370"/>
      <c r="M370"/>
      <c r="N370"/>
      <c r="O370"/>
      <c r="P370"/>
      <c r="Q370"/>
      <c r="R370"/>
      <c r="S370"/>
      <c r="T370"/>
      <c r="U370"/>
      <c r="V370"/>
    </row>
    <row r="371" spans="1:22" ht="18">
      <c r="A371" s="28"/>
      <c r="B371" s="10">
        <f>Jeu!B4</f>
      </c>
      <c r="C371" s="10">
        <f>Jeu!C3</f>
      </c>
      <c r="D371" s="10">
        <f>Jeu!C14</f>
      </c>
      <c r="E371" s="10">
        <f>Jeu!D4</f>
      </c>
      <c r="F371" s="10">
        <f>Jeu!D17</f>
      </c>
      <c r="K371" s="22"/>
      <c r="L371"/>
      <c r="M371"/>
      <c r="N371"/>
      <c r="O371"/>
      <c r="P371"/>
      <c r="Q371"/>
      <c r="R371"/>
      <c r="S371"/>
      <c r="T371"/>
      <c r="U371"/>
      <c r="V371"/>
    </row>
    <row r="372" spans="1:22" ht="18">
      <c r="A372" s="28"/>
      <c r="B372" s="10">
        <f>Jeu!B7</f>
      </c>
      <c r="C372" s="10">
        <f>Jeu!B27</f>
      </c>
      <c r="D372" s="10">
        <f>Jeu!C21</f>
      </c>
      <c r="E372" s="10">
        <f>Jeu!D11</f>
      </c>
      <c r="F372" s="10">
        <f>Jeu!D14</f>
      </c>
      <c r="K372" s="22"/>
      <c r="L372"/>
      <c r="M372"/>
      <c r="N372"/>
      <c r="O372"/>
      <c r="P372"/>
      <c r="Q372"/>
      <c r="R372"/>
      <c r="S372"/>
      <c r="T372"/>
      <c r="U372"/>
      <c r="V372"/>
    </row>
    <row r="373" spans="11:22" ht="3" customHeight="1">
      <c r="K373" s="22"/>
      <c r="L373"/>
      <c r="M373"/>
      <c r="N373"/>
      <c r="O373"/>
      <c r="P373"/>
      <c r="Q373"/>
      <c r="R373"/>
      <c r="S373"/>
      <c r="T373"/>
      <c r="U373"/>
      <c r="V373"/>
    </row>
    <row r="374" spans="1:22" ht="18" customHeight="1">
      <c r="A374" s="28">
        <v>63</v>
      </c>
      <c r="B374" s="10">
        <f>Jeu!B3</f>
      </c>
      <c r="C374" s="10">
        <f>Jeu!B26</f>
      </c>
      <c r="D374" s="10">
        <f>Jeu!C18</f>
      </c>
      <c r="E374" s="10">
        <f>Jeu!D9</f>
      </c>
      <c r="F374" s="10">
        <f>Jeu!D24</f>
      </c>
      <c r="G374" s="25">
        <f>IF(COUNT(B374:F374)=5,1,0)+IF(COUNT(B375:F375)=5,1,0)+IF(COUNT(B376:F376)=4,1,0)+IF(COUNT(B377:F377)=5,1,0)+IF(COUNT(B378:F378)=5,1,0)</f>
        <v>0</v>
      </c>
      <c r="H374" s="25">
        <f>IF(COUNT(B374:B378)=5,1,0)+IF(COUNT(C374:C378)=5,1,0)+IF(COUNT(D374:D378)=4,1,0)+IF(COUNT(E374:E378)=5,1,0)+IF(COUNT(F374:F378)=5,1,0)</f>
        <v>0</v>
      </c>
      <c r="I374" s="25">
        <f>IF(COUNT(B374)=1,1,0)+IF(COUNT(C375)=1,1,0)+IF(COUNT(D376)=1,1,0)+IF(COUNT(E377)=1,1,0)+IF(COUNT(F378)=1,1,0)</f>
        <v>0</v>
      </c>
      <c r="J374" s="25">
        <f>IF(COUNT(B374)=1,1,0)+IF(COUNT(C375)=1,1,0)+IF(COUNT(D376)=1,1,0)+IF(COUNT(E377)=1,1,0)+IF(COUNT(F378)=1,1,0)+IF(COUNT(B378)=1,1,0)+IF(COUNT(C377)=1,1,0)+IF(COUNT(D376)=1,1,0)+IF(COUNT(E375)=1,1,0)+IF(COUNT(F374)=1,1,0)</f>
        <v>0</v>
      </c>
      <c r="K374" s="22">
        <f>IF(COUNT(B378)=1,1,0)+IF(COUNT(C377)=1,1,0)+IF(COUNT(D376)=1,1,0)+IF(COUNT(E375)=1,1,0)+IF(COUNT(F374)=1,1,0)</f>
        <v>0</v>
      </c>
      <c r="L374"/>
      <c r="M374"/>
      <c r="N374"/>
      <c r="O374"/>
      <c r="P374"/>
      <c r="Q374"/>
      <c r="R374"/>
      <c r="S374"/>
      <c r="T374"/>
      <c r="U374"/>
      <c r="V374"/>
    </row>
    <row r="375" spans="1:22" ht="18">
      <c r="A375" s="28"/>
      <c r="B375" s="10">
        <f>Jeu!B8</f>
      </c>
      <c r="C375" s="10">
        <f>Jeu!C5</f>
      </c>
      <c r="D375" s="10">
        <f>Jeu!C17</f>
      </c>
      <c r="E375" s="10">
        <f>Jeu!C23</f>
      </c>
      <c r="F375" s="10">
        <f>Jeu!D13</f>
      </c>
      <c r="K375" s="22"/>
      <c r="L375"/>
      <c r="M375"/>
      <c r="N375"/>
      <c r="O375"/>
      <c r="P375"/>
      <c r="Q375"/>
      <c r="R375"/>
      <c r="S375"/>
      <c r="T375"/>
      <c r="U375"/>
      <c r="V375"/>
    </row>
    <row r="376" spans="1:22" ht="18">
      <c r="A376" s="28"/>
      <c r="B376" s="10">
        <f>Jeu!B16</f>
      </c>
      <c r="C376" s="10">
        <f>Jeu!C4</f>
      </c>
      <c r="D376" s="10"/>
      <c r="E376" s="10">
        <f>Jeu!C24</f>
      </c>
      <c r="F376" s="10">
        <f>Jeu!D15</f>
      </c>
      <c r="K376" s="22"/>
      <c r="L376"/>
      <c r="M376"/>
      <c r="N376"/>
      <c r="O376"/>
      <c r="P376"/>
      <c r="Q376"/>
      <c r="R376"/>
      <c r="S376"/>
      <c r="T376"/>
      <c r="U376"/>
      <c r="V376"/>
    </row>
    <row r="377" spans="1:22" ht="18">
      <c r="A377" s="28"/>
      <c r="B377" s="10">
        <f>Jeu!B11</f>
      </c>
      <c r="C377" s="10">
        <f>Jeu!B25</f>
      </c>
      <c r="D377" s="10">
        <f>Jeu!C9</f>
      </c>
      <c r="E377" s="10">
        <f>Jeu!D3</f>
      </c>
      <c r="F377" s="10">
        <f>Jeu!D25</f>
      </c>
      <c r="K377" s="22"/>
      <c r="L377"/>
      <c r="M377"/>
      <c r="N377"/>
      <c r="O377"/>
      <c r="P377"/>
      <c r="Q377"/>
      <c r="R377"/>
      <c r="S377"/>
      <c r="T377"/>
      <c r="U377"/>
      <c r="V377"/>
    </row>
    <row r="378" spans="1:22" ht="18">
      <c r="A378" s="29"/>
      <c r="B378" s="10">
        <f>Jeu!B13</f>
      </c>
      <c r="C378" s="10">
        <f>Jeu!B22</f>
      </c>
      <c r="D378" s="10">
        <f>Jeu!C15</f>
      </c>
      <c r="E378" s="10">
        <f>Jeu!C27</f>
      </c>
      <c r="F378" s="10">
        <f>Jeu!D23</f>
      </c>
      <c r="K378" s="22"/>
      <c r="L378"/>
      <c r="M378"/>
      <c r="N378"/>
      <c r="O378"/>
      <c r="P378"/>
      <c r="Q378"/>
      <c r="R378"/>
      <c r="S378"/>
      <c r="T378"/>
      <c r="U378"/>
      <c r="V378"/>
    </row>
    <row r="379" spans="1:22" ht="3" customHeight="1">
      <c r="A379" s="15"/>
      <c r="K379" s="22"/>
      <c r="L379"/>
      <c r="M379"/>
      <c r="N379"/>
      <c r="O379"/>
      <c r="P379"/>
      <c r="Q379"/>
      <c r="R379"/>
      <c r="S379"/>
      <c r="T379"/>
      <c r="U379"/>
      <c r="V379"/>
    </row>
    <row r="380" spans="1:22" ht="18" customHeight="1">
      <c r="A380" s="28">
        <v>64</v>
      </c>
      <c r="B380" s="10">
        <f>Jeu!B16</f>
      </c>
      <c r="C380" s="10">
        <f>Jeu!B25</f>
      </c>
      <c r="D380" s="10">
        <f>Jeu!C12</f>
      </c>
      <c r="E380" s="10">
        <f>Jeu!D12</f>
      </c>
      <c r="F380" s="10">
        <f>Jeu!D15</f>
      </c>
      <c r="G380" s="25">
        <f>IF(COUNT(B380:F380)=5,1,0)+IF(COUNT(B381:F381)=5,1,0)+IF(COUNT(B382:F382)=4,1,0)+IF(COUNT(B383:F383)=5,1,0)+IF(COUNT(B384:F384)=5,1,0)</f>
        <v>0</v>
      </c>
      <c r="H380" s="25">
        <f>IF(COUNT(B380:B384)=5,1,0)+IF(COUNT(C380:C384)=5,1,0)+IF(COUNT(D380:D384)=4,1,0)+IF(COUNT(E380:E384)=5,1,0)+IF(COUNT(F380:F384)=5,1,0)</f>
        <v>0</v>
      </c>
      <c r="I380" s="25">
        <f>IF(COUNT(B380)=1,1,0)+IF(COUNT(C381)=1,1,0)+IF(COUNT(D382)=1,1,0)+IF(COUNT(E383)=1,1,0)+IF(COUNT(F384)=1,1,0)</f>
        <v>0</v>
      </c>
      <c r="J380" s="25">
        <f>IF(COUNT(B380)=1,1,0)+IF(COUNT(C381)=1,1,0)+IF(COUNT(D382)=1,1,0)+IF(COUNT(E383)=1,1,0)+IF(COUNT(F384)=1,1,0)+IF(COUNT(B384)=1,1,0)+IF(COUNT(C383)=1,1,0)+IF(COUNT(D382)=1,1,0)+IF(COUNT(E381)=1,1,0)+IF(COUNT(F380)=1,1,0)</f>
        <v>0</v>
      </c>
      <c r="K380" s="22">
        <f>IF(COUNT(B384)=1,1,0)+IF(COUNT(C383)=1,1,0)+IF(COUNT(D382)=1,1,0)+IF(COUNT(E381)=1,1,0)+IF(COUNT(F380)=1,1,0)</f>
        <v>0</v>
      </c>
      <c r="L380"/>
      <c r="M380"/>
      <c r="N380"/>
      <c r="O380"/>
      <c r="P380"/>
      <c r="Q380"/>
      <c r="R380"/>
      <c r="S380"/>
      <c r="T380"/>
      <c r="U380"/>
      <c r="V380"/>
    </row>
    <row r="381" spans="1:22" ht="18">
      <c r="A381" s="28"/>
      <c r="B381" s="10">
        <f>Jeu!B15</f>
      </c>
      <c r="C381" s="10">
        <f>Jeu!B20</f>
      </c>
      <c r="D381" s="10">
        <f>Jeu!C13</f>
      </c>
      <c r="E381" s="10">
        <f>Jeu!D9</f>
      </c>
      <c r="F381" s="10">
        <f>Jeu!D19</f>
      </c>
      <c r="K381" s="22"/>
      <c r="L381"/>
      <c r="M381"/>
      <c r="N381"/>
      <c r="O381"/>
      <c r="P381"/>
      <c r="Q381"/>
      <c r="R381"/>
      <c r="S381"/>
      <c r="T381"/>
      <c r="U381"/>
      <c r="V381"/>
    </row>
    <row r="382" spans="1:22" ht="18">
      <c r="A382" s="28"/>
      <c r="B382" s="10">
        <f>Jeu!B3</f>
      </c>
      <c r="C382" s="10">
        <f>Jeu!C3</f>
      </c>
      <c r="D382" s="10"/>
      <c r="E382" s="10">
        <f>Jeu!D6</f>
      </c>
      <c r="F382" s="10">
        <f>Jeu!D18</f>
      </c>
      <c r="K382" s="22"/>
      <c r="L382"/>
      <c r="M382"/>
      <c r="N382"/>
      <c r="O382"/>
      <c r="P382"/>
      <c r="Q382"/>
      <c r="R382"/>
      <c r="S382"/>
      <c r="T382"/>
      <c r="U382"/>
      <c r="V382"/>
    </row>
    <row r="383" spans="1:22" ht="18">
      <c r="A383" s="28"/>
      <c r="B383" s="10">
        <f>Jeu!B11</f>
      </c>
      <c r="C383" s="10">
        <f>Jeu!C6</f>
      </c>
      <c r="D383" s="10">
        <f>Jeu!C9</f>
      </c>
      <c r="E383" s="10">
        <f>Jeu!C27</f>
      </c>
      <c r="F383" s="10">
        <f>Jeu!D25</f>
      </c>
      <c r="K383" s="22"/>
      <c r="L383"/>
      <c r="M383"/>
      <c r="N383"/>
      <c r="O383"/>
      <c r="P383"/>
      <c r="Q383"/>
      <c r="R383"/>
      <c r="S383"/>
      <c r="T383"/>
      <c r="U383"/>
      <c r="V383"/>
    </row>
    <row r="384" spans="1:22" ht="18">
      <c r="A384" s="28"/>
      <c r="B384" s="10">
        <f>Jeu!B4</f>
      </c>
      <c r="C384" s="10">
        <f>Jeu!B18</f>
      </c>
      <c r="D384" s="10">
        <f>Jeu!C16</f>
      </c>
      <c r="E384" s="10">
        <f>Jeu!D5</f>
      </c>
      <c r="F384" s="10">
        <f>Jeu!D22</f>
      </c>
      <c r="K384" s="22"/>
      <c r="L384"/>
      <c r="M384"/>
      <c r="N384"/>
      <c r="O384"/>
      <c r="P384"/>
      <c r="Q384"/>
      <c r="R384"/>
      <c r="S384"/>
      <c r="T384"/>
      <c r="U384"/>
      <c r="V384"/>
    </row>
    <row r="385" spans="11:22" ht="3" customHeight="1">
      <c r="K385" s="22"/>
      <c r="L385"/>
      <c r="M385"/>
      <c r="N385"/>
      <c r="O385"/>
      <c r="P385"/>
      <c r="Q385"/>
      <c r="R385"/>
      <c r="S385"/>
      <c r="T385"/>
      <c r="U385"/>
      <c r="V385"/>
    </row>
    <row r="386" spans="1:22" ht="18" customHeight="1">
      <c r="A386" s="28">
        <v>65</v>
      </c>
      <c r="B386" s="10">
        <f>Jeu!B5</f>
      </c>
      <c r="C386" s="10">
        <f>Jeu!B21</f>
      </c>
      <c r="D386" s="10">
        <f>Jeu!C17</f>
      </c>
      <c r="E386" s="10">
        <f>Jeu!D10</f>
      </c>
      <c r="F386" s="10">
        <f>Jeu!D24</f>
      </c>
      <c r="G386" s="25">
        <f>IF(COUNT(B386:F386)=5,1,0)+IF(COUNT(B387:F387)=5,1,0)+IF(COUNT(B388:F388)=4,1,0)+IF(COUNT(B389:F389)=5,1,0)+IF(COUNT(B390:F390)=5,1,0)</f>
        <v>0</v>
      </c>
      <c r="H386" s="25">
        <f>IF(COUNT(B386:B390)=5,1,0)+IF(COUNT(C386:C390)=5,1,0)+IF(COUNT(D386:D390)=4,1,0)+IF(COUNT(E386:E390)=5,1,0)+IF(COUNT(F386:F390)=5,1,0)</f>
        <v>0</v>
      </c>
      <c r="I386" s="25">
        <f>IF(COUNT(B386)=1,1,0)+IF(COUNT(C387)=1,1,0)+IF(COUNT(D388)=1,1,0)+IF(COUNT(E389)=1,1,0)+IF(COUNT(F390)=1,1,0)</f>
        <v>0</v>
      </c>
      <c r="J386" s="25">
        <f>IF(COUNT(B386)=1,1,0)+IF(COUNT(C387)=1,1,0)+IF(COUNT(D388)=1,1,0)+IF(COUNT(E389)=1,1,0)+IF(COUNT(F390)=1,1,0)+IF(COUNT(B390)=1,1,0)+IF(COUNT(C389)=1,1,0)+IF(COUNT(D388)=1,1,0)+IF(COUNT(E387)=1,1,0)+IF(COUNT(F386)=1,1,0)</f>
        <v>0</v>
      </c>
      <c r="K386" s="22">
        <f>IF(COUNT(B390)=1,1,0)+IF(COUNT(C389)=1,1,0)+IF(COUNT(D388)=1,1,0)+IF(COUNT(E387)=1,1,0)+IF(COUNT(F386)=1,1,0)</f>
        <v>0</v>
      </c>
      <c r="L386"/>
      <c r="M386"/>
      <c r="N386"/>
      <c r="O386"/>
      <c r="P386"/>
      <c r="Q386"/>
      <c r="R386"/>
      <c r="S386"/>
      <c r="T386"/>
      <c r="U386"/>
      <c r="V386"/>
    </row>
    <row r="387" spans="1:22" ht="18">
      <c r="A387" s="28"/>
      <c r="B387" s="10">
        <f>Jeu!B10</f>
      </c>
      <c r="C387" s="10">
        <f>Jeu!B26</f>
      </c>
      <c r="D387" s="10">
        <f>Jeu!C19</f>
      </c>
      <c r="E387" s="10">
        <f>Jeu!C23</f>
      </c>
      <c r="F387" s="10">
        <f>Jeu!D13</f>
      </c>
      <c r="K387" s="22"/>
      <c r="L387"/>
      <c r="M387"/>
      <c r="N387"/>
      <c r="O387"/>
      <c r="P387"/>
      <c r="Q387"/>
      <c r="R387"/>
      <c r="S387"/>
      <c r="T387"/>
      <c r="U387"/>
      <c r="V387"/>
    </row>
    <row r="388" spans="1:22" ht="18">
      <c r="A388" s="28"/>
      <c r="B388" s="10">
        <f>Jeu!B6</f>
      </c>
      <c r="C388" s="10">
        <f>Jeu!B24</f>
      </c>
      <c r="D388" s="10"/>
      <c r="E388" s="10">
        <f>Jeu!C25</f>
      </c>
      <c r="F388" s="10">
        <f>Jeu!D23</f>
      </c>
      <c r="K388" s="22"/>
      <c r="L388"/>
      <c r="M388"/>
      <c r="N388"/>
      <c r="O388"/>
      <c r="P388"/>
      <c r="Q388"/>
      <c r="R388"/>
      <c r="S388"/>
      <c r="T388"/>
      <c r="U388"/>
      <c r="V388"/>
    </row>
    <row r="389" spans="1:22" ht="18">
      <c r="A389" s="28"/>
      <c r="B389" s="10">
        <f>Jeu!B14</f>
      </c>
      <c r="C389" s="10">
        <f>Jeu!B23</f>
      </c>
      <c r="D389" s="10">
        <f>Jeu!C11</f>
      </c>
      <c r="E389" s="10">
        <f>Jeu!D3</f>
      </c>
      <c r="F389" s="10">
        <f>Jeu!D16</f>
      </c>
      <c r="K389" s="22"/>
      <c r="L389"/>
      <c r="M389"/>
      <c r="N389"/>
      <c r="O389"/>
      <c r="P389"/>
      <c r="Q389"/>
      <c r="R389"/>
      <c r="S389"/>
      <c r="T389"/>
      <c r="U389"/>
      <c r="V389"/>
    </row>
    <row r="390" spans="1:22" ht="18">
      <c r="A390" s="28"/>
      <c r="B390" s="10">
        <f>Jeu!B7</f>
      </c>
      <c r="C390" s="10">
        <f>Jeu!C4</f>
      </c>
      <c r="D390" s="10">
        <f>Jeu!C10</f>
      </c>
      <c r="E390" s="10">
        <f>Jeu!D7</f>
      </c>
      <c r="F390" s="10">
        <f>Jeu!D14</f>
      </c>
      <c r="K390" s="22"/>
      <c r="L390"/>
      <c r="M390"/>
      <c r="N390"/>
      <c r="O390"/>
      <c r="P390"/>
      <c r="Q390"/>
      <c r="R390"/>
      <c r="S390"/>
      <c r="T390"/>
      <c r="U390"/>
      <c r="V390"/>
    </row>
    <row r="391" spans="1:22" ht="3" customHeight="1">
      <c r="A391" s="17"/>
      <c r="K391" s="22"/>
      <c r="L391"/>
      <c r="M391"/>
      <c r="N391"/>
      <c r="O391"/>
      <c r="P391"/>
      <c r="Q391"/>
      <c r="R391"/>
      <c r="S391"/>
      <c r="T391"/>
      <c r="U391"/>
      <c r="V391"/>
    </row>
    <row r="392" spans="1:22" ht="18" customHeight="1">
      <c r="A392" s="28">
        <v>66</v>
      </c>
      <c r="B392" s="10">
        <f>Jeu!B8</f>
      </c>
      <c r="C392" s="10">
        <f>Jeu!C7</f>
      </c>
      <c r="D392" s="10">
        <f>Jeu!C15</f>
      </c>
      <c r="E392" s="10">
        <f>Jeu!D11</f>
      </c>
      <c r="F392" s="10">
        <f>Jeu!D21</f>
      </c>
      <c r="G392" s="25">
        <f>IF(COUNT(B392:F392)=5,1,0)+IF(COUNT(B393:F393)=5,1,0)+IF(COUNT(B394:F394)=4,1,0)+IF(COUNT(B395:F395)=5,1,0)+IF(COUNT(B396:F396)=5,1,0)</f>
        <v>0</v>
      </c>
      <c r="H392" s="25">
        <f>IF(COUNT(B392:B396)=5,1,0)+IF(COUNT(C392:C396)=5,1,0)+IF(COUNT(D392:D396)=4,1,0)+IF(COUNT(E392:E396)=5,1,0)+IF(COUNT(F392:F396)=5,1,0)</f>
        <v>0</v>
      </c>
      <c r="I392" s="25">
        <f>IF(COUNT(B392)=1,1,0)+IF(COUNT(C393)=1,1,0)+IF(COUNT(D394)=1,1,0)+IF(COUNT(E395)=1,1,0)+IF(COUNT(F396)=1,1,0)</f>
        <v>0</v>
      </c>
      <c r="J392" s="25">
        <f>IF(COUNT(B392)=1,1,0)+IF(COUNT(C393)=1,1,0)+IF(COUNT(D394)=1,1,0)+IF(COUNT(E395)=1,1,0)+IF(COUNT(F396)=1,1,0)+IF(COUNT(B396)=1,1,0)+IF(COUNT(C395)=1,1,0)+IF(COUNT(D394)=1,1,0)+IF(COUNT(E393)=1,1,0)+IF(COUNT(F392)=1,1,0)</f>
        <v>0</v>
      </c>
      <c r="K392" s="22">
        <f>IF(COUNT(B396)=1,1,0)+IF(COUNT(C395)=1,1,0)+IF(COUNT(D394)=1,1,0)+IF(COUNT(E393)=1,1,0)+IF(COUNT(F392)=1,1,0)</f>
        <v>0</v>
      </c>
      <c r="L392"/>
      <c r="M392"/>
      <c r="N392"/>
      <c r="O392"/>
      <c r="P392"/>
      <c r="Q392"/>
      <c r="R392"/>
      <c r="S392"/>
      <c r="T392"/>
      <c r="U392"/>
      <c r="V392"/>
    </row>
    <row r="393" spans="1:22" ht="18">
      <c r="A393" s="28"/>
      <c r="B393" s="10">
        <f>Jeu!B9</f>
      </c>
      <c r="C393" s="10">
        <f>Jeu!B27</f>
      </c>
      <c r="D393" s="10">
        <f>Jeu!C8</f>
      </c>
      <c r="E393" s="10">
        <f>Jeu!C24</f>
      </c>
      <c r="F393" s="10">
        <f>Jeu!D17</f>
      </c>
      <c r="K393" s="22"/>
      <c r="L393"/>
      <c r="M393"/>
      <c r="N393"/>
      <c r="O393"/>
      <c r="P393"/>
      <c r="Q393"/>
      <c r="R393"/>
      <c r="S393"/>
      <c r="T393"/>
      <c r="U393"/>
      <c r="V393"/>
    </row>
    <row r="394" spans="1:22" ht="18">
      <c r="A394" s="28"/>
      <c r="B394" s="10">
        <f>Jeu!B17</f>
      </c>
      <c r="C394" s="10">
        <f>Jeu!C5</f>
      </c>
      <c r="D394" s="10"/>
      <c r="E394" s="10">
        <f>Jeu!C26</f>
      </c>
      <c r="F394" s="10">
        <f>Jeu!D26</f>
      </c>
      <c r="K394" s="22"/>
      <c r="L394"/>
      <c r="M394"/>
      <c r="N394"/>
      <c r="O394"/>
      <c r="P394"/>
      <c r="Q394"/>
      <c r="R394"/>
      <c r="S394"/>
      <c r="T394"/>
      <c r="U394"/>
      <c r="V394"/>
    </row>
    <row r="395" spans="1:22" ht="18">
      <c r="A395" s="28"/>
      <c r="B395" s="10">
        <f>Jeu!B13</f>
      </c>
      <c r="C395" s="10">
        <f>Jeu!B19</f>
      </c>
      <c r="D395" s="10">
        <f>Jeu!C20</f>
      </c>
      <c r="E395" s="10">
        <f>Jeu!D4</f>
      </c>
      <c r="F395" s="10">
        <f>Jeu!D27</f>
      </c>
      <c r="K395" s="22"/>
      <c r="L395"/>
      <c r="M395"/>
      <c r="N395"/>
      <c r="O395"/>
      <c r="P395"/>
      <c r="Q395"/>
      <c r="R395"/>
      <c r="S395"/>
      <c r="T395"/>
      <c r="U395"/>
      <c r="V395"/>
    </row>
    <row r="396" spans="1:22" ht="18">
      <c r="A396" s="28"/>
      <c r="B396" s="10">
        <f>Jeu!B12</f>
      </c>
      <c r="C396" s="10">
        <f>Jeu!B22</f>
      </c>
      <c r="D396" s="10">
        <f>Jeu!C14</f>
      </c>
      <c r="E396" s="10">
        <f>Jeu!D8</f>
      </c>
      <c r="F396" s="10">
        <f>Jeu!D20</f>
      </c>
      <c r="K396" s="22"/>
      <c r="L396"/>
      <c r="M396"/>
      <c r="N396"/>
      <c r="O396"/>
      <c r="P396"/>
      <c r="Q396"/>
      <c r="R396"/>
      <c r="S396"/>
      <c r="T396"/>
      <c r="U396"/>
      <c r="V396"/>
    </row>
    <row r="397" spans="11:22" ht="3" customHeight="1">
      <c r="K397" s="22"/>
      <c r="L397"/>
      <c r="M397"/>
      <c r="N397"/>
      <c r="O397"/>
      <c r="P397"/>
      <c r="Q397"/>
      <c r="R397"/>
      <c r="S397"/>
      <c r="T397"/>
      <c r="U397"/>
      <c r="V397"/>
    </row>
    <row r="398" spans="1:22" ht="18" customHeight="1">
      <c r="A398" s="28">
        <v>67</v>
      </c>
      <c r="B398" s="10">
        <f>Jeu!B12</f>
      </c>
      <c r="C398" s="10">
        <f>Jeu!B19</f>
      </c>
      <c r="D398" s="10">
        <f>Jeu!C19</f>
      </c>
      <c r="E398" s="10">
        <f>Jeu!C25</f>
      </c>
      <c r="F398" s="10">
        <f>Jeu!D16</f>
      </c>
      <c r="G398" s="25">
        <f>IF(COUNT(B398:F398)=5,1,0)+IF(COUNT(B399:F399)=5,1,0)+IF(COUNT(B400:F400)=4,1,0)+IF(COUNT(B401:F401)=5,1,0)+IF(COUNT(B402:F402)=5,1,0)</f>
        <v>0</v>
      </c>
      <c r="H398" s="25">
        <f>IF(COUNT(B398:B402)=5,1,0)+IF(COUNT(C398:C402)=5,1,0)+IF(COUNT(D398:D402)=4,1,0)+IF(COUNT(E398:E402)=5,1,0)+IF(COUNT(F398:F402)=5,1,0)</f>
        <v>0</v>
      </c>
      <c r="I398" s="25">
        <f>IF(COUNT(B398)=1,1,0)+IF(COUNT(C399)=1,1,0)+IF(COUNT(D400)=1,1,0)+IF(COUNT(E401)=1,1,0)+IF(COUNT(F402)=1,1,0)</f>
        <v>0</v>
      </c>
      <c r="J398" s="25">
        <f>IF(COUNT(B398)=1,1,0)+IF(COUNT(C399)=1,1,0)+IF(COUNT(D400)=1,1,0)+IF(COUNT(E401)=1,1,0)+IF(COUNT(F402)=1,1,0)+IF(COUNT(B402)=1,1,0)+IF(COUNT(C401)=1,1,0)+IF(COUNT(D400)=1,1,0)+IF(COUNT(E399)=1,1,0)+IF(COUNT(F398)=1,1,0)</f>
        <v>0</v>
      </c>
      <c r="K398" s="22">
        <f>IF(COUNT(B402)=1,1,0)+IF(COUNT(C401)=1,1,0)+IF(COUNT(D400)=1,1,0)+IF(COUNT(E399)=1,1,0)+IF(COUNT(F398)=1,1,0)</f>
        <v>0</v>
      </c>
      <c r="L398"/>
      <c r="M398"/>
      <c r="N398"/>
      <c r="O398"/>
      <c r="P398"/>
      <c r="Q398"/>
      <c r="R398"/>
      <c r="S398"/>
      <c r="T398"/>
      <c r="U398"/>
      <c r="V398"/>
    </row>
    <row r="399" spans="1:22" ht="18">
      <c r="A399" s="28"/>
      <c r="B399" s="10">
        <f>Jeu!B5</f>
      </c>
      <c r="C399" s="10">
        <f>Jeu!C6</f>
      </c>
      <c r="D399" s="10">
        <f>Jeu!C13</f>
      </c>
      <c r="E399" s="10">
        <f>Jeu!D6</f>
      </c>
      <c r="F399" s="10">
        <f>Jeu!D20</f>
      </c>
      <c r="K399" s="22"/>
      <c r="L399"/>
      <c r="M399"/>
      <c r="N399"/>
      <c r="O399"/>
      <c r="P399"/>
      <c r="Q399"/>
      <c r="R399"/>
      <c r="S399"/>
      <c r="T399"/>
      <c r="U399"/>
      <c r="V399"/>
    </row>
    <row r="400" spans="1:22" ht="18">
      <c r="A400" s="28"/>
      <c r="B400" s="10">
        <f>Jeu!B15</f>
      </c>
      <c r="C400" s="10">
        <f>Jeu!B18</f>
      </c>
      <c r="D400" s="10"/>
      <c r="E400" s="10">
        <f>Jeu!D12</f>
      </c>
      <c r="F400" s="10">
        <f>Jeu!D14</f>
      </c>
      <c r="K400" s="22"/>
      <c r="L400"/>
      <c r="M400"/>
      <c r="N400"/>
      <c r="O400"/>
      <c r="P400"/>
      <c r="Q400"/>
      <c r="R400"/>
      <c r="S400"/>
      <c r="T400"/>
      <c r="U400"/>
      <c r="V400"/>
    </row>
    <row r="401" spans="1:22" ht="18">
      <c r="A401" s="28"/>
      <c r="B401" s="10">
        <f>Jeu!B6</f>
      </c>
      <c r="C401" s="10">
        <f>Jeu!B25</f>
      </c>
      <c r="D401" s="10">
        <f>Jeu!C16</f>
      </c>
      <c r="E401" s="10">
        <f>Jeu!D10</f>
      </c>
      <c r="F401" s="10">
        <f>Jeu!D17</f>
      </c>
      <c r="K401" s="22"/>
      <c r="L401"/>
      <c r="M401"/>
      <c r="N401"/>
      <c r="O401"/>
      <c r="P401"/>
      <c r="Q401"/>
      <c r="R401"/>
      <c r="S401"/>
      <c r="T401"/>
      <c r="U401"/>
      <c r="V401"/>
    </row>
    <row r="402" spans="1:22" ht="18">
      <c r="A402" s="28"/>
      <c r="B402" s="10">
        <f>Jeu!B16</f>
      </c>
      <c r="C402" s="10">
        <f>Jeu!B24</f>
      </c>
      <c r="D402" s="10">
        <f>Jeu!C11</f>
      </c>
      <c r="E402" s="10">
        <f>Jeu!D11</f>
      </c>
      <c r="F402" s="10">
        <f>Jeu!D19</f>
      </c>
      <c r="K402" s="22"/>
      <c r="L402"/>
      <c r="M402"/>
      <c r="N402"/>
      <c r="O402"/>
      <c r="P402"/>
      <c r="Q402"/>
      <c r="R402"/>
      <c r="S402"/>
      <c r="T402"/>
      <c r="U402"/>
      <c r="V402"/>
    </row>
    <row r="403" spans="1:22" ht="3" customHeight="1">
      <c r="A403" s="17"/>
      <c r="K403" s="22"/>
      <c r="L403"/>
      <c r="M403"/>
      <c r="N403"/>
      <c r="O403"/>
      <c r="P403"/>
      <c r="Q403"/>
      <c r="R403"/>
      <c r="S403"/>
      <c r="T403"/>
      <c r="U403"/>
      <c r="V403"/>
    </row>
    <row r="404" spans="1:22" ht="18" customHeight="1">
      <c r="A404" s="28">
        <v>68</v>
      </c>
      <c r="B404" s="10">
        <f>Jeu!B4</f>
      </c>
      <c r="C404" s="10">
        <f>Jeu!B22</f>
      </c>
      <c r="D404" s="10">
        <f>Jeu!C12</f>
      </c>
      <c r="E404" s="10">
        <f>Jeu!D3</f>
      </c>
      <c r="F404" s="10">
        <f>Jeu!D15</f>
      </c>
      <c r="G404" s="25">
        <f>IF(COUNT(B404:F404)=5,1,0)+IF(COUNT(B405:F405)=5,1,0)+IF(COUNT(B406:F406)=4,1,0)+IF(COUNT(B407:F407)=5,1,0)+IF(COUNT(B408:F408)=5,1,0)</f>
        <v>0</v>
      </c>
      <c r="H404" s="25">
        <f>IF(COUNT(B404:B408)=5,1,0)+IF(COUNT(C404:C408)=5,1,0)+IF(COUNT(D404:D408)=4,1,0)+IF(COUNT(E404:E408)=5,1,0)+IF(COUNT(F404:F408)=5,1,0)</f>
        <v>0</v>
      </c>
      <c r="I404" s="25">
        <f>IF(COUNT(B404)=1,1,0)+IF(COUNT(C405)=1,1,0)+IF(COUNT(D406)=1,1,0)+IF(COUNT(E407)=1,1,0)+IF(COUNT(F408)=1,1,0)</f>
        <v>0</v>
      </c>
      <c r="J404" s="25">
        <f>IF(COUNT(B404)=1,1,0)+IF(COUNT(C405)=1,1,0)+IF(COUNT(D406)=1,1,0)+IF(COUNT(E407)=1,1,0)+IF(COUNT(F408)=1,1,0)+IF(COUNT(B408)=1,1,0)+IF(COUNT(C407)=1,1,0)+IF(COUNT(D406)=1,1,0)+IF(COUNT(E405)=1,1,0)+IF(COUNT(F404)=1,1,0)</f>
        <v>0</v>
      </c>
      <c r="K404" s="22">
        <f>IF(COUNT(B408)=1,1,0)+IF(COUNT(C407)=1,1,0)+IF(COUNT(D406)=1,1,0)+IF(COUNT(E405)=1,1,0)+IF(COUNT(F404)=1,1,0)</f>
        <v>0</v>
      </c>
      <c r="L404"/>
      <c r="M404"/>
      <c r="N404"/>
      <c r="O404"/>
      <c r="P404"/>
      <c r="Q404"/>
      <c r="R404"/>
      <c r="S404"/>
      <c r="T404"/>
      <c r="U404"/>
      <c r="V404"/>
    </row>
    <row r="405" spans="1:22" ht="18">
      <c r="A405" s="28"/>
      <c r="B405" s="10">
        <f>Jeu!B7</f>
      </c>
      <c r="C405" s="10">
        <f>Jeu!B21</f>
      </c>
      <c r="D405" s="10">
        <f>Jeu!C14</f>
      </c>
      <c r="E405" s="10">
        <f>Jeu!C27</f>
      </c>
      <c r="F405" s="10">
        <f>Jeu!D24</f>
      </c>
      <c r="K405" s="22"/>
      <c r="L405"/>
      <c r="M405"/>
      <c r="N405"/>
      <c r="O405"/>
      <c r="P405"/>
      <c r="Q405"/>
      <c r="R405"/>
      <c r="S405"/>
      <c r="T405"/>
      <c r="U405"/>
      <c r="V405"/>
    </row>
    <row r="406" spans="1:22" ht="18">
      <c r="A406" s="28"/>
      <c r="B406" s="10">
        <f>Jeu!B13</f>
      </c>
      <c r="C406" s="10">
        <f>Jeu!C5</f>
      </c>
      <c r="D406" s="10"/>
      <c r="E406" s="10">
        <f>Jeu!D4</f>
      </c>
      <c r="F406" s="10">
        <f>Jeu!D25</f>
      </c>
      <c r="K406" s="22"/>
      <c r="L406"/>
      <c r="M406"/>
      <c r="N406"/>
      <c r="O406"/>
      <c r="P406"/>
      <c r="Q406"/>
      <c r="R406"/>
      <c r="S406"/>
      <c r="T406"/>
      <c r="U406"/>
      <c r="V406"/>
    </row>
    <row r="407" spans="1:22" ht="18">
      <c r="A407" s="28"/>
      <c r="B407" s="10">
        <f>Jeu!B9</f>
      </c>
      <c r="C407" s="10">
        <f>Jeu!B23</f>
      </c>
      <c r="D407" s="10">
        <f>Jeu!C18</f>
      </c>
      <c r="E407" s="10">
        <f>Jeu!D8</f>
      </c>
      <c r="F407" s="10">
        <f>Jeu!D18</f>
      </c>
      <c r="K407" s="22"/>
      <c r="L407"/>
      <c r="M407"/>
      <c r="N407"/>
      <c r="O407"/>
      <c r="P407"/>
      <c r="Q407"/>
      <c r="R407"/>
      <c r="S407"/>
      <c r="T407"/>
      <c r="U407"/>
      <c r="V407"/>
    </row>
    <row r="408" spans="1:22" ht="18">
      <c r="A408" s="28"/>
      <c r="B408" s="10">
        <f>Jeu!B8</f>
      </c>
      <c r="C408" s="10">
        <f>Jeu!B20</f>
      </c>
      <c r="D408" s="10">
        <f>Jeu!C17</f>
      </c>
      <c r="E408" s="10">
        <f>Jeu!C23</f>
      </c>
      <c r="F408" s="10">
        <f>Jeu!D21</f>
      </c>
      <c r="K408" s="22"/>
      <c r="L408"/>
      <c r="M408"/>
      <c r="N408"/>
      <c r="O408"/>
      <c r="P408"/>
      <c r="Q408"/>
      <c r="R408"/>
      <c r="S408"/>
      <c r="T408"/>
      <c r="U408"/>
      <c r="V408"/>
    </row>
    <row r="409" spans="11:22" ht="3" customHeight="1">
      <c r="K409" s="22"/>
      <c r="L409"/>
      <c r="M409"/>
      <c r="N409"/>
      <c r="O409"/>
      <c r="P409"/>
      <c r="Q409"/>
      <c r="R409"/>
      <c r="S409"/>
      <c r="T409"/>
      <c r="U409"/>
      <c r="V409"/>
    </row>
    <row r="410" spans="1:22" ht="18" customHeight="1">
      <c r="A410" s="28">
        <v>69</v>
      </c>
      <c r="B410" s="10">
        <f>Jeu!B17</f>
      </c>
      <c r="C410" s="10">
        <f>Jeu!C4</f>
      </c>
      <c r="D410" s="10">
        <f>Jeu!C10</f>
      </c>
      <c r="E410" s="10">
        <f>Jeu!C24</f>
      </c>
      <c r="F410" s="10">
        <f>Jeu!D26</f>
      </c>
      <c r="G410" s="25">
        <f>IF(COUNT(B410:F410)=5,1,0)+IF(COUNT(B411:F411)=5,1,0)+IF(COUNT(B412:F412)=4,1,0)+IF(COUNT(B413:F413)=5,1,0)+IF(COUNT(B414:F414)=5,1,0)</f>
        <v>0</v>
      </c>
      <c r="H410" s="25">
        <f>IF(COUNT(B410:B414)=5,1,0)+IF(COUNT(C410:C414)=5,1,0)+IF(COUNT(D410:D414)=4,1,0)+IF(COUNT(E410:E414)=5,1,0)+IF(COUNT(F410:F414)=5,1,0)</f>
        <v>0</v>
      </c>
      <c r="I410" s="25">
        <f>IF(COUNT(B410)=1,1,0)+IF(COUNT(C411)=1,1,0)+IF(COUNT(D412)=1,1,0)+IF(COUNT(E413)=1,1,0)+IF(COUNT(F414)=1,1,0)</f>
        <v>0</v>
      </c>
      <c r="J410" s="25">
        <f>IF(COUNT(B410)=1,1,0)+IF(COUNT(C411)=1,1,0)+IF(COUNT(D412)=1,1,0)+IF(COUNT(E413)=1,1,0)+IF(COUNT(F414)=1,1,0)+IF(COUNT(B414)=1,1,0)+IF(COUNT(C413)=1,1,0)+IF(COUNT(D412)=1,1,0)+IF(COUNT(E411)=1,1,0)+IF(COUNT(F410)=1,1,0)</f>
        <v>0</v>
      </c>
      <c r="K410" s="22">
        <f>IF(COUNT(B414)=1,1,0)+IF(COUNT(C413)=1,1,0)+IF(COUNT(D412)=1,1,0)+IF(COUNT(E411)=1,1,0)+IF(COUNT(F410)=1,1,0)</f>
        <v>0</v>
      </c>
      <c r="L410"/>
      <c r="M410"/>
      <c r="N410"/>
      <c r="O410"/>
      <c r="P410"/>
      <c r="Q410"/>
      <c r="R410"/>
      <c r="S410"/>
      <c r="T410"/>
      <c r="U410"/>
      <c r="V410"/>
    </row>
    <row r="411" spans="1:22" ht="18">
      <c r="A411" s="28"/>
      <c r="B411" s="10">
        <f>Jeu!B14</f>
      </c>
      <c r="C411" s="10">
        <f>Jeu!C3</f>
      </c>
      <c r="D411" s="10">
        <f>Jeu!C21</f>
      </c>
      <c r="E411" s="10">
        <f>Jeu!D9</f>
      </c>
      <c r="F411" s="10">
        <f>Jeu!D27</f>
      </c>
      <c r="K411" s="22"/>
      <c r="L411"/>
      <c r="M411"/>
      <c r="N411"/>
      <c r="O411"/>
      <c r="P411"/>
      <c r="Q411"/>
      <c r="R411"/>
      <c r="S411"/>
      <c r="T411"/>
      <c r="U411"/>
      <c r="V411"/>
    </row>
    <row r="412" spans="1:22" ht="18">
      <c r="A412" s="28"/>
      <c r="B412" s="10">
        <f>Jeu!B10</f>
      </c>
      <c r="C412" s="10">
        <f>Jeu!B27</f>
      </c>
      <c r="D412" s="10"/>
      <c r="E412" s="10">
        <f>Jeu!D7</f>
      </c>
      <c r="F412" s="10">
        <f>Jeu!D22</f>
      </c>
      <c r="K412" s="22"/>
      <c r="L412"/>
      <c r="M412"/>
      <c r="N412"/>
      <c r="O412"/>
      <c r="P412"/>
      <c r="Q412"/>
      <c r="R412"/>
      <c r="S412"/>
      <c r="T412"/>
      <c r="U412"/>
      <c r="V412"/>
    </row>
    <row r="413" spans="1:22" ht="18">
      <c r="A413" s="28"/>
      <c r="B413" s="10">
        <f>Jeu!B3</f>
      </c>
      <c r="C413" s="10">
        <f>Jeu!B26</f>
      </c>
      <c r="D413" s="10">
        <f>Jeu!C22</f>
      </c>
      <c r="E413" s="10">
        <f>Jeu!D5</f>
      </c>
      <c r="F413" s="10">
        <f>Jeu!D23</f>
      </c>
      <c r="K413" s="22"/>
      <c r="L413"/>
      <c r="M413"/>
      <c r="N413"/>
      <c r="O413"/>
      <c r="P413"/>
      <c r="Q413"/>
      <c r="R413"/>
      <c r="S413"/>
      <c r="T413"/>
      <c r="U413"/>
      <c r="V413"/>
    </row>
    <row r="414" spans="1:22" ht="18">
      <c r="A414" s="29"/>
      <c r="B414" s="10">
        <f>Jeu!B11</f>
      </c>
      <c r="C414" s="10">
        <f>Jeu!C7</f>
      </c>
      <c r="D414" s="10">
        <f>Jeu!C15</f>
      </c>
      <c r="E414" s="10">
        <f>Jeu!C26</f>
      </c>
      <c r="F414" s="10">
        <f>Jeu!D13</f>
      </c>
      <c r="K414" s="22"/>
      <c r="L414"/>
      <c r="M414"/>
      <c r="N414"/>
      <c r="O414"/>
      <c r="P414"/>
      <c r="Q414"/>
      <c r="R414"/>
      <c r="S414"/>
      <c r="T414"/>
      <c r="U414"/>
      <c r="V414"/>
    </row>
    <row r="415" spans="1:22" ht="3" customHeight="1">
      <c r="A415" s="14"/>
      <c r="K415" s="22"/>
      <c r="L415"/>
      <c r="M415"/>
      <c r="N415"/>
      <c r="O415"/>
      <c r="P415"/>
      <c r="Q415"/>
      <c r="R415"/>
      <c r="S415"/>
      <c r="T415"/>
      <c r="U415"/>
      <c r="V415"/>
    </row>
    <row r="416" spans="1:22" ht="18" customHeight="1">
      <c r="A416" s="28">
        <v>70</v>
      </c>
      <c r="B416" s="10">
        <f>Jeu!B11</f>
      </c>
      <c r="C416" s="10">
        <f>Jeu!C4</f>
      </c>
      <c r="D416" s="10">
        <f>Jeu!C10</f>
      </c>
      <c r="E416" s="10">
        <f>Jeu!D7</f>
      </c>
      <c r="F416" s="10">
        <f>Jeu!D19</f>
      </c>
      <c r="G416" s="25">
        <f>IF(COUNT(B416:F416)=5,1,0)+IF(COUNT(B417:F417)=5,1,0)+IF(COUNT(B418:F418)=4,1,0)+IF(COUNT(B419:F419)=5,1,0)+IF(COUNT(B420:F420)=5,1,0)</f>
        <v>0</v>
      </c>
      <c r="H416" s="25">
        <f>IF(COUNT(B416:B420)=5,1,0)+IF(COUNT(C416:C420)=5,1,0)+IF(COUNT(D416:D420)=4,1,0)+IF(COUNT(E416:E420)=5,1,0)+IF(COUNT(F416:F420)=5,1,0)</f>
        <v>0</v>
      </c>
      <c r="I416" s="25">
        <f>IF(COUNT(B416)=1,1,0)+IF(COUNT(C417)=1,1,0)+IF(COUNT(D418)=1,1,0)+IF(COUNT(E419)=1,1,0)+IF(COUNT(F420)=1,1,0)</f>
        <v>0</v>
      </c>
      <c r="J416" s="25">
        <f>IF(COUNT(B416)=1,1,0)+IF(COUNT(C417)=1,1,0)+IF(COUNT(D418)=1,1,0)+IF(COUNT(E419)=1,1,0)+IF(COUNT(F420)=1,1,0)+IF(COUNT(B420)=1,1,0)+IF(COUNT(C419)=1,1,0)+IF(COUNT(D418)=1,1,0)+IF(COUNT(E417)=1,1,0)+IF(COUNT(F416)=1,1,0)</f>
        <v>0</v>
      </c>
      <c r="K416" s="22">
        <f>IF(COUNT(B420)=1,1,0)+IF(COUNT(C419)=1,1,0)+IF(COUNT(D418)=1,1,0)+IF(COUNT(E417)=1,1,0)+IF(COUNT(F416)=1,1,0)</f>
        <v>0</v>
      </c>
      <c r="L416"/>
      <c r="M416"/>
      <c r="N416"/>
      <c r="O416"/>
      <c r="P416"/>
      <c r="Q416"/>
      <c r="R416"/>
      <c r="S416"/>
      <c r="T416"/>
      <c r="U416"/>
      <c r="V416"/>
    </row>
    <row r="417" spans="1:22" ht="18">
      <c r="A417" s="28"/>
      <c r="B417" s="10">
        <f>Jeu!B5</f>
      </c>
      <c r="C417" s="10">
        <f>Jeu!C6</f>
      </c>
      <c r="D417" s="10">
        <f>Jeu!C19</f>
      </c>
      <c r="E417" s="10">
        <f>Jeu!D11</f>
      </c>
      <c r="F417" s="10">
        <f>Jeu!D16</f>
      </c>
      <c r="K417" s="22"/>
      <c r="L417"/>
      <c r="M417"/>
      <c r="N417"/>
      <c r="O417"/>
      <c r="P417"/>
      <c r="Q417"/>
      <c r="R417"/>
      <c r="S417"/>
      <c r="T417"/>
      <c r="U417"/>
      <c r="V417"/>
    </row>
    <row r="418" spans="1:22" ht="18">
      <c r="A418" s="28"/>
      <c r="B418" s="10">
        <f>Jeu!B17</f>
      </c>
      <c r="C418" s="10">
        <f>Jeu!B20</f>
      </c>
      <c r="D418" s="10"/>
      <c r="E418" s="10">
        <f>Jeu!D12</f>
      </c>
      <c r="F418" s="10">
        <f>Jeu!D21</f>
      </c>
      <c r="K418" s="22"/>
      <c r="L418"/>
      <c r="M418"/>
      <c r="N418"/>
      <c r="O418"/>
      <c r="P418"/>
      <c r="Q418"/>
      <c r="R418"/>
      <c r="S418"/>
      <c r="T418"/>
      <c r="U418"/>
      <c r="V418"/>
    </row>
    <row r="419" spans="1:22" ht="18">
      <c r="A419" s="28"/>
      <c r="B419" s="10">
        <f>Jeu!B6</f>
      </c>
      <c r="C419" s="10">
        <f>Jeu!B27</f>
      </c>
      <c r="D419" s="10">
        <f>Jeu!C12</f>
      </c>
      <c r="E419" s="10">
        <f>Jeu!C27</f>
      </c>
      <c r="F419" s="10">
        <f>Jeu!D14</f>
      </c>
      <c r="K419" s="22"/>
      <c r="L419"/>
      <c r="M419"/>
      <c r="N419"/>
      <c r="O419"/>
      <c r="P419"/>
      <c r="Q419"/>
      <c r="R419"/>
      <c r="S419"/>
      <c r="T419"/>
      <c r="U419"/>
      <c r="V419"/>
    </row>
    <row r="420" spans="1:22" ht="18">
      <c r="A420" s="28"/>
      <c r="B420" s="10">
        <f>Jeu!B15</f>
      </c>
      <c r="C420" s="10">
        <f>Jeu!B23</f>
      </c>
      <c r="D420" s="10">
        <f>Jeu!C11</f>
      </c>
      <c r="E420" s="10">
        <f>Jeu!D9</f>
      </c>
      <c r="F420" s="10">
        <f>Jeu!D23</f>
      </c>
      <c r="K420" s="22"/>
      <c r="L420"/>
      <c r="M420"/>
      <c r="N420"/>
      <c r="O420"/>
      <c r="P420"/>
      <c r="Q420"/>
      <c r="R420"/>
      <c r="S420"/>
      <c r="T420"/>
      <c r="U420"/>
      <c r="V420"/>
    </row>
    <row r="421" spans="11:22" ht="3" customHeight="1">
      <c r="K421" s="22"/>
      <c r="L421"/>
      <c r="M421"/>
      <c r="N421"/>
      <c r="O421"/>
      <c r="P421"/>
      <c r="Q421"/>
      <c r="R421"/>
      <c r="S421"/>
      <c r="T421"/>
      <c r="U421"/>
      <c r="V421"/>
    </row>
    <row r="422" spans="1:22" ht="18" customHeight="1">
      <c r="A422" s="28">
        <v>71</v>
      </c>
      <c r="B422" s="10">
        <f>Jeu!B14</f>
      </c>
      <c r="C422" s="10">
        <f>Jeu!B25</f>
      </c>
      <c r="D422" s="10">
        <f>Jeu!C21</f>
      </c>
      <c r="E422" s="10">
        <f>Jeu!D3</f>
      </c>
      <c r="F422" s="10">
        <f>Jeu!D18</f>
      </c>
      <c r="G422" s="25">
        <f>IF(COUNT(B422:F422)=5,1,0)+IF(COUNT(B423:F423)=5,1,0)+IF(COUNT(B424:F424)=4,1,0)+IF(COUNT(B425:F425)=5,1,0)+IF(COUNT(B426:F426)=5,1,0)</f>
        <v>0</v>
      </c>
      <c r="H422" s="25">
        <f>IF(COUNT(B422:B426)=5,1,0)+IF(COUNT(C422:C426)=5,1,0)+IF(COUNT(D422:D426)=4,1,0)+IF(COUNT(E422:E426)=5,1,0)+IF(COUNT(F422:F426)=5,1,0)</f>
        <v>0</v>
      </c>
      <c r="I422" s="25">
        <f>IF(COUNT(B422)=1,1,0)+IF(COUNT(C423)=1,1,0)+IF(COUNT(D424)=1,1,0)+IF(COUNT(E425)=1,1,0)+IF(COUNT(F426)=1,1,0)</f>
        <v>0</v>
      </c>
      <c r="J422" s="25">
        <f>IF(COUNT(B422)=1,1,0)+IF(COUNT(C423)=1,1,0)+IF(COUNT(D424)=1,1,0)+IF(COUNT(E425)=1,1,0)+IF(COUNT(F426)=1,1,0)+IF(COUNT(B426)=1,1,0)+IF(COUNT(C425)=1,1,0)+IF(COUNT(D424)=1,1,0)+IF(COUNT(E423)=1,1,0)+IF(COUNT(F422)=1,1,0)</f>
        <v>0</v>
      </c>
      <c r="K422" s="22">
        <f>IF(COUNT(B426)=1,1,0)+IF(COUNT(C425)=1,1,0)+IF(COUNT(D424)=1,1,0)+IF(COUNT(E423)=1,1,0)+IF(COUNT(F422)=1,1,0)</f>
        <v>0</v>
      </c>
      <c r="L422"/>
      <c r="M422"/>
      <c r="N422"/>
      <c r="O422"/>
      <c r="P422"/>
      <c r="Q422"/>
      <c r="R422"/>
      <c r="S422"/>
      <c r="T422"/>
      <c r="U422"/>
      <c r="V422"/>
    </row>
    <row r="423" spans="1:22" ht="18">
      <c r="A423" s="28"/>
      <c r="B423" s="10">
        <f>Jeu!B13</f>
      </c>
      <c r="C423" s="10">
        <f>Jeu!C3</f>
      </c>
      <c r="D423" s="10">
        <f>Jeu!C13</f>
      </c>
      <c r="E423" s="10">
        <f>Jeu!D8</f>
      </c>
      <c r="F423" s="10">
        <f>Jeu!D24</f>
      </c>
      <c r="K423" s="22"/>
      <c r="L423"/>
      <c r="M423"/>
      <c r="N423"/>
      <c r="O423"/>
      <c r="P423"/>
      <c r="Q423"/>
      <c r="R423"/>
      <c r="S423"/>
      <c r="T423"/>
      <c r="U423"/>
      <c r="V423"/>
    </row>
    <row r="424" spans="1:22" ht="18">
      <c r="A424" s="28"/>
      <c r="B424" s="10">
        <f>Jeu!B9</f>
      </c>
      <c r="C424" s="10">
        <f>Jeu!C5</f>
      </c>
      <c r="D424" s="10"/>
      <c r="E424" s="10">
        <f>Jeu!C26</f>
      </c>
      <c r="F424" s="10">
        <f>Jeu!D25</f>
      </c>
      <c r="K424" s="22"/>
      <c r="L424"/>
      <c r="M424"/>
      <c r="N424"/>
      <c r="O424"/>
      <c r="P424"/>
      <c r="Q424"/>
      <c r="R424"/>
      <c r="S424"/>
      <c r="T424"/>
      <c r="U424"/>
      <c r="V424"/>
    </row>
    <row r="425" spans="1:22" ht="18">
      <c r="A425" s="28"/>
      <c r="B425" s="10">
        <f>Jeu!B12</f>
      </c>
      <c r="C425" s="10">
        <f>Jeu!B22</f>
      </c>
      <c r="D425" s="10">
        <f>Jeu!C16</f>
      </c>
      <c r="E425" s="10">
        <f>Jeu!D4</f>
      </c>
      <c r="F425" s="10">
        <f>Jeu!D22</f>
      </c>
      <c r="K425" s="22"/>
      <c r="L425"/>
      <c r="M425"/>
      <c r="N425"/>
      <c r="O425"/>
      <c r="P425"/>
      <c r="Q425"/>
      <c r="R425"/>
      <c r="S425"/>
      <c r="T425"/>
      <c r="U425"/>
      <c r="V425"/>
    </row>
    <row r="426" spans="1:22" ht="18">
      <c r="A426" s="28"/>
      <c r="B426" s="10">
        <f>Jeu!B4</f>
      </c>
      <c r="C426" s="10">
        <f>Jeu!B21</f>
      </c>
      <c r="D426" s="10">
        <f>Jeu!C18</f>
      </c>
      <c r="E426" s="10">
        <f>Jeu!C24</f>
      </c>
      <c r="F426" s="10">
        <f>Jeu!D13</f>
      </c>
      <c r="K426" s="22"/>
      <c r="L426"/>
      <c r="M426"/>
      <c r="N426"/>
      <c r="O426"/>
      <c r="P426"/>
      <c r="Q426"/>
      <c r="R426"/>
      <c r="S426"/>
      <c r="T426"/>
      <c r="U426"/>
      <c r="V426"/>
    </row>
    <row r="427" spans="1:22" ht="3" customHeight="1">
      <c r="A427" s="17"/>
      <c r="K427" s="22"/>
      <c r="L427"/>
      <c r="M427"/>
      <c r="N427"/>
      <c r="O427"/>
      <c r="P427"/>
      <c r="Q427"/>
      <c r="R427"/>
      <c r="S427"/>
      <c r="T427"/>
      <c r="U427"/>
      <c r="V427"/>
    </row>
    <row r="428" spans="1:22" ht="18" customHeight="1">
      <c r="A428" s="28">
        <v>72</v>
      </c>
      <c r="B428" s="10">
        <f>Jeu!B10</f>
      </c>
      <c r="C428" s="10">
        <f>Jeu!C7</f>
      </c>
      <c r="D428" s="10">
        <f>Jeu!C20</f>
      </c>
      <c r="E428" s="10">
        <f>Jeu!D5</f>
      </c>
      <c r="F428" s="10">
        <f>Jeu!D26</f>
      </c>
      <c r="G428" s="25">
        <f>IF(COUNT(B428:F428)=5,1,0)+IF(COUNT(B429:F429)=5,1,0)+IF(COUNT(B430:F430)=4,1,0)+IF(COUNT(B431:F431)=5,1,0)+IF(COUNT(B432:F432)=5,1,0)</f>
        <v>0</v>
      </c>
      <c r="H428" s="25">
        <f>IF(COUNT(B428:B432)=5,1,0)+IF(COUNT(C428:C432)=5,1,0)+IF(COUNT(D428:D432)=4,1,0)+IF(COUNT(E428:E432)=5,1,0)+IF(COUNT(F428:F432)=5,1,0)</f>
        <v>0</v>
      </c>
      <c r="I428" s="25">
        <f>IF(COUNT(B428)=1,1,0)+IF(COUNT(C429)=1,1,0)+IF(COUNT(D430)=1,1,0)+IF(COUNT(E431)=1,1,0)+IF(COUNT(F432)=1,1,0)</f>
        <v>0</v>
      </c>
      <c r="J428" s="25">
        <f>IF(COUNT(B428)=1,1,0)+IF(COUNT(C429)=1,1,0)+IF(COUNT(D430)=1,1,0)+IF(COUNT(E431)=1,1,0)+IF(COUNT(F432)=1,1,0)+IF(COUNT(B432)=1,1,0)+IF(COUNT(C431)=1,1,0)+IF(COUNT(D430)=1,1,0)+IF(COUNT(E429)=1,1,0)+IF(COUNT(F428)=1,1,0)</f>
        <v>0</v>
      </c>
      <c r="K428" s="22">
        <f>IF(COUNT(B432)=1,1,0)+IF(COUNT(C431)=1,1,0)+IF(COUNT(D430)=1,1,0)+IF(COUNT(E429)=1,1,0)+IF(COUNT(F428)=1,1,0)</f>
        <v>0</v>
      </c>
      <c r="L428"/>
      <c r="M428"/>
      <c r="N428"/>
      <c r="O428"/>
      <c r="P428"/>
      <c r="Q428"/>
      <c r="R428"/>
      <c r="S428"/>
      <c r="T428"/>
      <c r="U428"/>
      <c r="V428"/>
    </row>
    <row r="429" spans="1:22" ht="18">
      <c r="A429" s="28"/>
      <c r="B429" s="10">
        <f>Jeu!B8</f>
      </c>
      <c r="C429" s="10">
        <f>Jeu!B18</f>
      </c>
      <c r="D429" s="10">
        <f>Jeu!C15</f>
      </c>
      <c r="E429" s="10">
        <f>Jeu!C23</f>
      </c>
      <c r="F429" s="10">
        <f>Jeu!D20</f>
      </c>
      <c r="K429" s="22"/>
      <c r="L429"/>
      <c r="M429"/>
      <c r="N429"/>
      <c r="O429"/>
      <c r="P429"/>
      <c r="Q429"/>
      <c r="R429"/>
      <c r="S429"/>
      <c r="T429"/>
      <c r="U429"/>
      <c r="V429"/>
    </row>
    <row r="430" spans="1:22" ht="18">
      <c r="A430" s="28"/>
      <c r="B430" s="10">
        <f>Jeu!B16</f>
      </c>
      <c r="C430" s="10">
        <f>Jeu!B26</f>
      </c>
      <c r="D430" s="10"/>
      <c r="E430" s="10">
        <f>Jeu!C25</f>
      </c>
      <c r="F430" s="10">
        <f>Jeu!D17</f>
      </c>
      <c r="K430" s="22"/>
      <c r="L430"/>
      <c r="M430"/>
      <c r="N430"/>
      <c r="O430"/>
      <c r="P430"/>
      <c r="Q430"/>
      <c r="R430"/>
      <c r="S430"/>
      <c r="T430"/>
      <c r="U430"/>
      <c r="V430"/>
    </row>
    <row r="431" spans="1:22" ht="18">
      <c r="A431" s="28"/>
      <c r="B431" s="10">
        <f>Jeu!B3</f>
      </c>
      <c r="C431" s="10">
        <f>Jeu!B24</f>
      </c>
      <c r="D431" s="10">
        <f>Jeu!C22</f>
      </c>
      <c r="E431" s="10">
        <f>Jeu!D10</f>
      </c>
      <c r="F431" s="10">
        <f>Jeu!D27</f>
      </c>
      <c r="K431" s="22"/>
      <c r="L431"/>
      <c r="M431"/>
      <c r="N431"/>
      <c r="O431"/>
      <c r="P431"/>
      <c r="Q431"/>
      <c r="R431"/>
      <c r="S431"/>
      <c r="T431"/>
      <c r="U431"/>
      <c r="V431"/>
    </row>
    <row r="432" spans="1:22" ht="18">
      <c r="A432" s="28"/>
      <c r="B432" s="10">
        <f>Jeu!B7</f>
      </c>
      <c r="C432" s="10">
        <f>Jeu!B19</f>
      </c>
      <c r="D432" s="10">
        <f>Jeu!C17</f>
      </c>
      <c r="E432" s="10">
        <f>Jeu!D6</f>
      </c>
      <c r="F432" s="10">
        <f>Jeu!D15</f>
      </c>
      <c r="K432" s="22"/>
      <c r="L432"/>
      <c r="M432"/>
      <c r="N432"/>
      <c r="O432"/>
      <c r="P432"/>
      <c r="Q432"/>
      <c r="R432"/>
      <c r="S432"/>
      <c r="T432"/>
      <c r="U432"/>
      <c r="V432"/>
    </row>
    <row r="433" spans="11:22" ht="3" customHeight="1">
      <c r="K433" s="22"/>
      <c r="L433"/>
      <c r="M433"/>
      <c r="N433"/>
      <c r="O433"/>
      <c r="P433"/>
      <c r="Q433"/>
      <c r="R433"/>
      <c r="S433"/>
      <c r="T433"/>
      <c r="U433"/>
      <c r="V433"/>
    </row>
    <row r="434" spans="1:22" ht="18" customHeight="1">
      <c r="A434" s="28">
        <v>73</v>
      </c>
      <c r="B434" s="10">
        <f>Jeu!B12</f>
      </c>
      <c r="C434" s="10">
        <f>Jeu!B26</f>
      </c>
      <c r="D434" s="10">
        <f>Jeu!C9</f>
      </c>
      <c r="E434" s="10">
        <f>Jeu!D3</f>
      </c>
      <c r="F434" s="10">
        <f>Jeu!D23</f>
      </c>
      <c r="G434" s="25">
        <f>IF(COUNT(B434:F434)=5,1,0)+IF(COUNT(B435:F435)=5,1,0)+IF(COUNT(B436:F436)=4,1,0)+IF(COUNT(B437:F437)=5,1,0)+IF(COUNT(B438:F438)=5,1,0)</f>
        <v>0</v>
      </c>
      <c r="H434" s="25">
        <f>IF(COUNT(B434:B438)=5,1,0)+IF(COUNT(C434:C438)=5,1,0)+IF(COUNT(D434:D438)=4,1,0)+IF(COUNT(E434:E438)=5,1,0)+IF(COUNT(F434:F438)=5,1,0)</f>
        <v>0</v>
      </c>
      <c r="I434" s="25">
        <f>IF(COUNT(B434)=1,1,0)+IF(COUNT(C435)=1,1,0)+IF(COUNT(D436)=1,1,0)+IF(COUNT(E437)=1,1,0)+IF(COUNT(F438)=1,1,0)</f>
        <v>0</v>
      </c>
      <c r="J434" s="25">
        <f>IF(COUNT(B434)=1,1,0)+IF(COUNT(C435)=1,1,0)+IF(COUNT(D436)=1,1,0)+IF(COUNT(E437)=1,1,0)+IF(COUNT(F438)=1,1,0)+IF(COUNT(B438)=1,1,0)+IF(COUNT(C437)=1,1,0)+IF(COUNT(D436)=1,1,0)+IF(COUNT(E435)=1,1,0)+IF(COUNT(F434)=1,1,0)</f>
        <v>0</v>
      </c>
      <c r="K434" s="22">
        <f>IF(COUNT(B438)=1,1,0)+IF(COUNT(C437)=1,1,0)+IF(COUNT(D436)=1,1,0)+IF(COUNT(E435)=1,1,0)+IF(COUNT(F434)=1,1,0)</f>
        <v>0</v>
      </c>
      <c r="L434"/>
      <c r="M434"/>
      <c r="N434"/>
      <c r="O434"/>
      <c r="P434"/>
      <c r="Q434"/>
      <c r="R434"/>
      <c r="S434"/>
      <c r="T434"/>
      <c r="U434"/>
      <c r="V434"/>
    </row>
    <row r="435" spans="1:22" ht="18">
      <c r="A435" s="28"/>
      <c r="B435" s="10">
        <f>Jeu!B17</f>
      </c>
      <c r="C435" s="10">
        <f>Jeu!C3</f>
      </c>
      <c r="D435" s="10">
        <f>Jeu!C17</f>
      </c>
      <c r="E435" s="10">
        <f>Jeu!C24</f>
      </c>
      <c r="F435" s="10">
        <f>Jeu!D17</f>
      </c>
      <c r="K435" s="22"/>
      <c r="L435"/>
      <c r="M435"/>
      <c r="N435"/>
      <c r="O435"/>
      <c r="P435"/>
      <c r="Q435"/>
      <c r="R435"/>
      <c r="S435"/>
      <c r="T435"/>
      <c r="U435"/>
      <c r="V435"/>
    </row>
    <row r="436" spans="1:22" ht="18">
      <c r="A436" s="28"/>
      <c r="B436" s="10">
        <f>Jeu!B8</f>
      </c>
      <c r="C436" s="10">
        <f>Jeu!B22</f>
      </c>
      <c r="D436" s="10"/>
      <c r="E436" s="10">
        <f>Jeu!C26</f>
      </c>
      <c r="F436" s="10">
        <f>Jeu!D19</f>
      </c>
      <c r="K436" s="22"/>
      <c r="L436"/>
      <c r="M436"/>
      <c r="N436"/>
      <c r="O436"/>
      <c r="P436"/>
      <c r="Q436"/>
      <c r="R436"/>
      <c r="S436"/>
      <c r="T436"/>
      <c r="U436"/>
      <c r="V436"/>
    </row>
    <row r="437" spans="1:22" ht="18">
      <c r="A437" s="28"/>
      <c r="B437" s="10">
        <f>Jeu!B5</f>
      </c>
      <c r="C437" s="10">
        <f>Jeu!B25</f>
      </c>
      <c r="D437" s="10">
        <f>Jeu!C14</f>
      </c>
      <c r="E437" s="10">
        <f>Jeu!D9</f>
      </c>
      <c r="F437" s="10">
        <f>Jeu!D21</f>
      </c>
      <c r="K437" s="22"/>
      <c r="L437"/>
      <c r="M437"/>
      <c r="N437"/>
      <c r="O437"/>
      <c r="P437"/>
      <c r="Q437"/>
      <c r="R437"/>
      <c r="S437"/>
      <c r="T437"/>
      <c r="U437"/>
      <c r="V437"/>
    </row>
    <row r="438" spans="1:22" ht="18">
      <c r="A438" s="29"/>
      <c r="B438" s="10">
        <f>Jeu!B7</f>
      </c>
      <c r="C438" s="10">
        <f>Jeu!B19</f>
      </c>
      <c r="D438" s="10">
        <f>Jeu!C16</f>
      </c>
      <c r="E438" s="10">
        <f>Jeu!D4</f>
      </c>
      <c r="F438" s="10">
        <f>Jeu!D16</f>
      </c>
      <c r="K438" s="22"/>
      <c r="L438"/>
      <c r="M438"/>
      <c r="N438"/>
      <c r="O438"/>
      <c r="P438"/>
      <c r="Q438"/>
      <c r="R438"/>
      <c r="S438"/>
      <c r="T438"/>
      <c r="U438"/>
      <c r="V438"/>
    </row>
    <row r="439" spans="1:22" ht="3" customHeight="1">
      <c r="A439" s="14"/>
      <c r="K439" s="22"/>
      <c r="L439"/>
      <c r="M439"/>
      <c r="N439"/>
      <c r="O439"/>
      <c r="P439"/>
      <c r="Q439"/>
      <c r="R439"/>
      <c r="S439"/>
      <c r="T439"/>
      <c r="U439"/>
      <c r="V439"/>
    </row>
    <row r="440" spans="1:22" ht="18" customHeight="1">
      <c r="A440" s="28">
        <v>74</v>
      </c>
      <c r="B440" s="10">
        <f>Jeu!B16</f>
      </c>
      <c r="C440" s="10">
        <f>Jeu!C4</f>
      </c>
      <c r="D440" s="10">
        <f>Jeu!C21</f>
      </c>
      <c r="E440" s="10">
        <f>Jeu!D7</f>
      </c>
      <c r="F440" s="10">
        <f>Jeu!D18</f>
      </c>
      <c r="G440" s="25">
        <f>IF(COUNT(B440:F440)=5,1,0)+IF(COUNT(B441:F441)=5,1,0)+IF(COUNT(B442:F442)=4,1,0)+IF(COUNT(B443:F443)=5,1,0)+IF(COUNT(B444:F444)=5,1,0)</f>
        <v>0</v>
      </c>
      <c r="H440" s="25">
        <f>IF(COUNT(B440:B444)=5,1,0)+IF(COUNT(C440:C444)=5,1,0)+IF(COUNT(D440:D444)=4,1,0)+IF(COUNT(E440:E444)=5,1,0)+IF(COUNT(F440:F444)=5,1,0)</f>
        <v>0</v>
      </c>
      <c r="I440" s="25">
        <f>IF(COUNT(B440)=1,1,0)+IF(COUNT(C441)=1,1,0)+IF(COUNT(D442)=1,1,0)+IF(COUNT(E443)=1,1,0)+IF(COUNT(F444)=1,1,0)</f>
        <v>0</v>
      </c>
      <c r="J440" s="25">
        <f>IF(COUNT(B440)=1,1,0)+IF(COUNT(C441)=1,1,0)+IF(COUNT(D442)=1,1,0)+IF(COUNT(E443)=1,1,0)+IF(COUNT(F444)=1,1,0)+IF(COUNT(B444)=1,1,0)+IF(COUNT(C443)=1,1,0)+IF(COUNT(D442)=1,1,0)+IF(COUNT(E441)=1,1,0)+IF(COUNT(F440)=1,1,0)</f>
        <v>0</v>
      </c>
      <c r="K440" s="22">
        <f>IF(COUNT(B444)=1,1,0)+IF(COUNT(C443)=1,1,0)+IF(COUNT(D442)=1,1,0)+IF(COUNT(E441)=1,1,0)+IF(COUNT(F440)=1,1,0)</f>
        <v>0</v>
      </c>
      <c r="L440"/>
      <c r="M440"/>
      <c r="N440"/>
      <c r="O440"/>
      <c r="P440"/>
      <c r="Q440"/>
      <c r="R440"/>
      <c r="S440"/>
      <c r="T440"/>
      <c r="U440"/>
      <c r="V440"/>
    </row>
    <row r="441" spans="1:22" ht="18">
      <c r="A441" s="28"/>
      <c r="B441" s="10">
        <f>Jeu!B9</f>
      </c>
      <c r="C441" s="10">
        <f>Jeu!C6</f>
      </c>
      <c r="D441" s="10">
        <f>Jeu!C8</f>
      </c>
      <c r="E441" s="10">
        <f>Jeu!D11</f>
      </c>
      <c r="F441" s="10">
        <f>Jeu!D20</f>
      </c>
      <c r="K441" s="22"/>
      <c r="L441"/>
      <c r="M441"/>
      <c r="N441"/>
      <c r="O441"/>
      <c r="P441"/>
      <c r="Q441"/>
      <c r="R441"/>
      <c r="S441"/>
      <c r="T441"/>
      <c r="U441"/>
      <c r="V441"/>
    </row>
    <row r="442" spans="1:22" ht="18">
      <c r="A442" s="28"/>
      <c r="B442" s="10">
        <f>Jeu!B10</f>
      </c>
      <c r="C442" s="10">
        <f>Jeu!B23</f>
      </c>
      <c r="D442" s="10"/>
      <c r="E442" s="10">
        <f>Jeu!D5</f>
      </c>
      <c r="F442" s="10">
        <f>Jeu!D13</f>
      </c>
      <c r="K442" s="22"/>
      <c r="L442"/>
      <c r="M442"/>
      <c r="N442"/>
      <c r="O442"/>
      <c r="P442"/>
      <c r="Q442"/>
      <c r="R442"/>
      <c r="S442"/>
      <c r="T442"/>
      <c r="U442"/>
      <c r="V442"/>
    </row>
    <row r="443" spans="1:22" ht="18">
      <c r="A443" s="28"/>
      <c r="B443" s="10">
        <f>Jeu!B11</f>
      </c>
      <c r="C443" s="10">
        <f>Jeu!C5</f>
      </c>
      <c r="D443" s="10">
        <f>Jeu!C20</f>
      </c>
      <c r="E443" s="10">
        <f>Jeu!C25</f>
      </c>
      <c r="F443" s="10">
        <f>Jeu!D26</f>
      </c>
      <c r="K443" s="22"/>
      <c r="L443"/>
      <c r="M443"/>
      <c r="N443"/>
      <c r="O443"/>
      <c r="P443"/>
      <c r="Q443"/>
      <c r="R443"/>
      <c r="S443"/>
      <c r="T443"/>
      <c r="U443"/>
      <c r="V443"/>
    </row>
    <row r="444" spans="1:22" ht="18">
      <c r="A444" s="28"/>
      <c r="B444" s="10">
        <f>Jeu!B14</f>
      </c>
      <c r="C444" s="10">
        <f>Jeu!B20</f>
      </c>
      <c r="D444" s="10">
        <f>Jeu!C18</f>
      </c>
      <c r="E444" s="10">
        <f>Jeu!C27</f>
      </c>
      <c r="F444" s="10">
        <f>Jeu!D22</f>
      </c>
      <c r="K444" s="22"/>
      <c r="L444"/>
      <c r="M444"/>
      <c r="N444"/>
      <c r="O444"/>
      <c r="P444"/>
      <c r="Q444"/>
      <c r="R444"/>
      <c r="S444"/>
      <c r="T444"/>
      <c r="U444"/>
      <c r="V444"/>
    </row>
    <row r="445" spans="11:22" ht="3" customHeight="1">
      <c r="K445" s="22"/>
      <c r="L445"/>
      <c r="M445"/>
      <c r="N445"/>
      <c r="O445"/>
      <c r="P445"/>
      <c r="Q445"/>
      <c r="R445"/>
      <c r="S445"/>
      <c r="T445"/>
      <c r="U445"/>
      <c r="V445"/>
    </row>
    <row r="446" spans="1:22" ht="18" customHeight="1">
      <c r="A446" s="28">
        <v>75</v>
      </c>
      <c r="B446" s="10">
        <f>Jeu!B4</f>
      </c>
      <c r="C446" s="10">
        <f>Jeu!B24</f>
      </c>
      <c r="D446" s="10">
        <f>Jeu!C12</f>
      </c>
      <c r="E446" s="10">
        <f>Jeu!D8</f>
      </c>
      <c r="F446" s="10">
        <f>Jeu!D27</f>
      </c>
      <c r="G446" s="25">
        <f>IF(COUNT(B446:F446)=5,1,0)+IF(COUNT(B447:F447)=5,1,0)+IF(COUNT(B448:F448)=4,1,0)+IF(COUNT(B449:F449)=5,1,0)+IF(COUNT(B450:F450)=5,1,0)</f>
        <v>0</v>
      </c>
      <c r="H446" s="25">
        <f>IF(COUNT(B446:B450)=5,1,0)+IF(COUNT(C446:C450)=5,1,0)+IF(COUNT(D446:D450)=4,1,0)+IF(COUNT(E446:E450)=5,1,0)+IF(COUNT(F446:F450)=5,1,0)</f>
        <v>0</v>
      </c>
      <c r="I446" s="25">
        <f>IF(COUNT(B446)=1,1,0)+IF(COUNT(C447)=1,1,0)+IF(COUNT(D448)=1,1,0)+IF(COUNT(E449)=1,1,0)+IF(COUNT(F450)=1,1,0)</f>
        <v>0</v>
      </c>
      <c r="J446" s="25">
        <f>IF(COUNT(B446)=1,1,0)+IF(COUNT(C447)=1,1,0)+IF(COUNT(D448)=1,1,0)+IF(COUNT(E449)=1,1,0)+IF(COUNT(F450)=1,1,0)+IF(COUNT(B450)=1,1,0)+IF(COUNT(C449)=1,1,0)+IF(COUNT(D448)=1,1,0)+IF(COUNT(E447)=1,1,0)+IF(COUNT(F446)=1,1,0)</f>
        <v>0</v>
      </c>
      <c r="K446" s="22">
        <f>IF(COUNT(B450)=1,1,0)+IF(COUNT(C449)=1,1,0)+IF(COUNT(D448)=1,1,0)+IF(COUNT(E447)=1,1,0)+IF(COUNT(F446)=1,1,0)</f>
        <v>0</v>
      </c>
      <c r="L446"/>
      <c r="M446"/>
      <c r="N446"/>
      <c r="O446"/>
      <c r="P446"/>
      <c r="Q446"/>
      <c r="R446"/>
      <c r="S446"/>
      <c r="T446"/>
      <c r="U446"/>
      <c r="V446"/>
    </row>
    <row r="447" spans="1:22" ht="18">
      <c r="A447" s="28"/>
      <c r="B447" s="10">
        <f>Jeu!B6</f>
      </c>
      <c r="C447" s="10">
        <f>Jeu!B21</f>
      </c>
      <c r="D447" s="10">
        <f>Jeu!C10</f>
      </c>
      <c r="E447" s="10">
        <f>Jeu!D10</f>
      </c>
      <c r="F447" s="10">
        <f>Jeu!D14</f>
      </c>
      <c r="K447" s="22"/>
      <c r="L447"/>
      <c r="M447"/>
      <c r="N447"/>
      <c r="O447"/>
      <c r="P447"/>
      <c r="Q447"/>
      <c r="R447"/>
      <c r="S447"/>
      <c r="T447"/>
      <c r="U447"/>
      <c r="V447"/>
    </row>
    <row r="448" spans="1:22" ht="18">
      <c r="A448" s="28"/>
      <c r="B448" s="10">
        <f>Jeu!B3</f>
      </c>
      <c r="C448" s="10">
        <f>Jeu!B27</f>
      </c>
      <c r="D448" s="10"/>
      <c r="E448" s="10">
        <f>Jeu!D12</f>
      </c>
      <c r="F448" s="10">
        <f>Jeu!D15</f>
      </c>
      <c r="K448" s="22"/>
      <c r="L448"/>
      <c r="M448"/>
      <c r="N448"/>
      <c r="O448"/>
      <c r="P448"/>
      <c r="Q448"/>
      <c r="R448"/>
      <c r="S448"/>
      <c r="T448"/>
      <c r="U448"/>
      <c r="V448"/>
    </row>
    <row r="449" spans="1:22" ht="18">
      <c r="A449" s="28"/>
      <c r="B449" s="10">
        <f>Jeu!B15</f>
      </c>
      <c r="C449" s="10">
        <f>Jeu!B18</f>
      </c>
      <c r="D449" s="10">
        <f>Jeu!C11</f>
      </c>
      <c r="E449" s="10">
        <f>Jeu!D6</f>
      </c>
      <c r="F449" s="10">
        <f>Jeu!D24</f>
      </c>
      <c r="K449" s="22"/>
      <c r="L449"/>
      <c r="M449"/>
      <c r="N449"/>
      <c r="O449"/>
      <c r="P449"/>
      <c r="Q449"/>
      <c r="R449"/>
      <c r="S449"/>
      <c r="T449"/>
      <c r="U449"/>
      <c r="V449"/>
    </row>
    <row r="450" spans="1:22" ht="18">
      <c r="A450" s="28"/>
      <c r="B450" s="10">
        <f>Jeu!B13</f>
      </c>
      <c r="C450" s="10">
        <f>Jeu!C7</f>
      </c>
      <c r="D450" s="10">
        <f>Jeu!C22</f>
      </c>
      <c r="E450" s="10">
        <f>Jeu!C23</f>
      </c>
      <c r="F450" s="10">
        <f>Jeu!D25</f>
      </c>
      <c r="K450" s="22"/>
      <c r="L450"/>
      <c r="M450"/>
      <c r="N450"/>
      <c r="O450"/>
      <c r="P450"/>
      <c r="Q450"/>
      <c r="R450"/>
      <c r="S450"/>
      <c r="T450"/>
      <c r="U450"/>
      <c r="V450"/>
    </row>
    <row r="451" spans="1:22" ht="3" customHeight="1">
      <c r="A451" s="17"/>
      <c r="K451" s="22"/>
      <c r="L451"/>
      <c r="M451"/>
      <c r="N451"/>
      <c r="O451"/>
      <c r="P451"/>
      <c r="Q451"/>
      <c r="R451"/>
      <c r="S451"/>
      <c r="T451"/>
      <c r="U451"/>
      <c r="V451"/>
    </row>
    <row r="452" spans="1:22" ht="18" customHeight="1">
      <c r="A452" s="28">
        <v>76</v>
      </c>
      <c r="B452" s="10">
        <f>Jeu!B6</f>
      </c>
      <c r="C452" s="10">
        <f>Jeu!B23</f>
      </c>
      <c r="D452" s="10">
        <f>Jeu!C16</f>
      </c>
      <c r="E452" s="10">
        <f>Jeu!D10</f>
      </c>
      <c r="F452" s="10">
        <f>Jeu!D20</f>
      </c>
      <c r="G452" s="25">
        <f>IF(COUNT(B452:F452)=5,1,0)+IF(COUNT(B453:F453)=5,1,0)+IF(COUNT(B454:F454)=4,1,0)+IF(COUNT(B455:F455)=5,1,0)+IF(COUNT(B456:F456)=5,1,0)</f>
        <v>0</v>
      </c>
      <c r="H452" s="25">
        <f>IF(COUNT(B452:B456)=5,1,0)+IF(COUNT(C452:C456)=5,1,0)+IF(COUNT(D452:D456)=4,1,0)+IF(COUNT(E452:E456)=5,1,0)+IF(COUNT(F452:F456)=5,1,0)</f>
        <v>0</v>
      </c>
      <c r="I452" s="25">
        <f>IF(COUNT(B452)=1,1,0)+IF(COUNT(C453)=1,1,0)+IF(COUNT(D454)=1,1,0)+IF(COUNT(E455)=1,1,0)+IF(COUNT(F456)=1,1,0)</f>
        <v>0</v>
      </c>
      <c r="J452" s="25">
        <f>IF(COUNT(B452)=1,1,0)+IF(COUNT(C453)=1,1,0)+IF(COUNT(D454)=1,1,0)+IF(COUNT(E455)=1,1,0)+IF(COUNT(F456)=1,1,0)+IF(COUNT(B456)=1,1,0)+IF(COUNT(C455)=1,1,0)+IF(COUNT(D454)=1,1,0)+IF(COUNT(E453)=1,1,0)+IF(COUNT(F452)=1,1,0)</f>
        <v>0</v>
      </c>
      <c r="K452" s="22">
        <f>IF(COUNT(B456)=1,1,0)+IF(COUNT(C455)=1,1,0)+IF(COUNT(D454)=1,1,0)+IF(COUNT(E453)=1,1,0)+IF(COUNT(F452)=1,1,0)</f>
        <v>0</v>
      </c>
      <c r="L452"/>
      <c r="M452"/>
      <c r="N452"/>
      <c r="O452"/>
      <c r="P452"/>
      <c r="Q452"/>
      <c r="R452"/>
      <c r="S452"/>
      <c r="T452"/>
      <c r="U452"/>
      <c r="V452"/>
    </row>
    <row r="453" spans="1:22" ht="18">
      <c r="A453" s="28"/>
      <c r="B453" s="10">
        <f>Jeu!B14</f>
      </c>
      <c r="C453" s="10">
        <f>Jeu!B21</f>
      </c>
      <c r="D453" s="10">
        <f>Jeu!C15</f>
      </c>
      <c r="E453" s="10">
        <f>Jeu!D9</f>
      </c>
      <c r="F453" s="10">
        <f>Jeu!D21</f>
      </c>
      <c r="K453" s="22"/>
      <c r="L453"/>
      <c r="M453"/>
      <c r="N453"/>
      <c r="O453"/>
      <c r="P453"/>
      <c r="Q453"/>
      <c r="R453"/>
      <c r="S453"/>
      <c r="T453"/>
      <c r="U453"/>
      <c r="V453"/>
    </row>
    <row r="454" spans="1:22" ht="18">
      <c r="A454" s="28"/>
      <c r="B454" s="10">
        <f>Jeu!B16</f>
      </c>
      <c r="C454" s="10">
        <f>Jeu!B20</f>
      </c>
      <c r="D454" s="10"/>
      <c r="E454" s="10">
        <f>Jeu!C24</f>
      </c>
      <c r="F454" s="10">
        <f>Jeu!D18</f>
      </c>
      <c r="K454" s="22"/>
      <c r="L454"/>
      <c r="M454"/>
      <c r="N454"/>
      <c r="O454"/>
      <c r="P454"/>
      <c r="Q454"/>
      <c r="R454"/>
      <c r="S454"/>
      <c r="T454"/>
      <c r="U454"/>
      <c r="V454"/>
    </row>
    <row r="455" spans="1:22" ht="18">
      <c r="A455" s="28"/>
      <c r="B455" s="10">
        <f>Jeu!B3</f>
      </c>
      <c r="C455" s="10">
        <f>Jeu!C4</f>
      </c>
      <c r="D455" s="10">
        <f>Jeu!C20</f>
      </c>
      <c r="E455" s="10">
        <f>Jeu!D7</f>
      </c>
      <c r="F455" s="10">
        <f>Jeu!D16</f>
      </c>
      <c r="K455" s="22"/>
      <c r="L455"/>
      <c r="M455"/>
      <c r="N455"/>
      <c r="O455"/>
      <c r="P455"/>
      <c r="Q455"/>
      <c r="R455"/>
      <c r="S455"/>
      <c r="T455"/>
      <c r="U455"/>
      <c r="V455"/>
    </row>
    <row r="456" spans="1:22" ht="18">
      <c r="A456" s="28"/>
      <c r="B456" s="10">
        <f>Jeu!B8</f>
      </c>
      <c r="C456" s="10">
        <f>Jeu!B24</f>
      </c>
      <c r="D456" s="10">
        <f>Jeu!C22</f>
      </c>
      <c r="E456" s="10">
        <f>Jeu!C27</f>
      </c>
      <c r="F456" s="10">
        <f>Jeu!D22</f>
      </c>
      <c r="K456" s="22"/>
      <c r="L456"/>
      <c r="M456"/>
      <c r="N456"/>
      <c r="O456"/>
      <c r="P456"/>
      <c r="Q456"/>
      <c r="R456"/>
      <c r="S456"/>
      <c r="T456"/>
      <c r="U456"/>
      <c r="V456"/>
    </row>
    <row r="457" spans="11:22" ht="3" customHeight="1">
      <c r="K457" s="22"/>
      <c r="L457"/>
      <c r="M457"/>
      <c r="N457"/>
      <c r="O457"/>
      <c r="P457"/>
      <c r="Q457"/>
      <c r="R457"/>
      <c r="S457"/>
      <c r="T457"/>
      <c r="U457"/>
      <c r="V457"/>
    </row>
    <row r="458" spans="1:22" ht="18" customHeight="1">
      <c r="A458" s="28">
        <v>77</v>
      </c>
      <c r="B458" s="10">
        <f>Jeu!B11</f>
      </c>
      <c r="C458" s="10">
        <f>Jeu!B26</f>
      </c>
      <c r="D458" s="10">
        <f>Jeu!C9</f>
      </c>
      <c r="E458" s="10">
        <f>Jeu!D12</f>
      </c>
      <c r="F458" s="10">
        <f>Jeu!D14</f>
      </c>
      <c r="G458" s="25">
        <f>IF(COUNT(B458:F458)=5,1,0)+IF(COUNT(B459:F459)=5,1,0)+IF(COUNT(B460:F460)=4,1,0)+IF(COUNT(B461:F461)=5,1,0)+IF(COUNT(B462:F462)=5,1,0)</f>
        <v>0</v>
      </c>
      <c r="H458" s="25">
        <f>IF(COUNT(B458:B462)=5,1,0)+IF(COUNT(C458:C462)=5,1,0)+IF(COUNT(D458:D462)=4,1,0)+IF(COUNT(E458:E462)=5,1,0)+IF(COUNT(F458:F462)=5,1,0)</f>
        <v>0</v>
      </c>
      <c r="I458" s="25">
        <f>IF(COUNT(B458)=1,1,0)+IF(COUNT(C459)=1,1,0)+IF(COUNT(D460)=1,1,0)+IF(COUNT(E461)=1,1,0)+IF(COUNT(F462)=1,1,0)</f>
        <v>0</v>
      </c>
      <c r="J458" s="25">
        <f>IF(COUNT(B458)=1,1,0)+IF(COUNT(C459)=1,1,0)+IF(COUNT(D460)=1,1,0)+IF(COUNT(E461)=1,1,0)+IF(COUNT(F462)=1,1,0)+IF(COUNT(B462)=1,1,0)+IF(COUNT(C461)=1,1,0)+IF(COUNT(D460)=1,1,0)+IF(COUNT(E459)=1,1,0)+IF(COUNT(F458)=1,1,0)</f>
        <v>0</v>
      </c>
      <c r="K458" s="22">
        <f>IF(COUNT(B462)=1,1,0)+IF(COUNT(C461)=1,1,0)+IF(COUNT(D460)=1,1,0)+IF(COUNT(E459)=1,1,0)+IF(COUNT(F458)=1,1,0)</f>
        <v>0</v>
      </c>
      <c r="L458"/>
      <c r="M458"/>
      <c r="N458"/>
      <c r="O458"/>
      <c r="P458"/>
      <c r="Q458"/>
      <c r="R458"/>
      <c r="S458"/>
      <c r="T458"/>
      <c r="U458"/>
      <c r="V458"/>
    </row>
    <row r="459" spans="1:22" ht="18">
      <c r="A459" s="28"/>
      <c r="B459" s="10">
        <f>Jeu!B4</f>
      </c>
      <c r="C459" s="10">
        <f>Jeu!C5</f>
      </c>
      <c r="D459" s="10">
        <f>Jeu!C12</f>
      </c>
      <c r="E459" s="10">
        <f>Jeu!C23</f>
      </c>
      <c r="F459" s="10">
        <f>Jeu!D19</f>
      </c>
      <c r="K459" s="22"/>
      <c r="L459"/>
      <c r="M459"/>
      <c r="N459"/>
      <c r="O459"/>
      <c r="P459"/>
      <c r="Q459"/>
      <c r="R459"/>
      <c r="S459"/>
      <c r="T459"/>
      <c r="U459"/>
      <c r="V459"/>
    </row>
    <row r="460" spans="1:22" ht="18">
      <c r="A460" s="28"/>
      <c r="B460" s="10">
        <f>Jeu!B12</f>
      </c>
      <c r="C460" s="10">
        <f>Jeu!C7</f>
      </c>
      <c r="D460" s="10"/>
      <c r="E460" s="10">
        <f>Jeu!D5</f>
      </c>
      <c r="F460" s="10">
        <f>Jeu!D26</f>
      </c>
      <c r="K460" s="22"/>
      <c r="L460"/>
      <c r="M460"/>
      <c r="N460"/>
      <c r="O460"/>
      <c r="P460"/>
      <c r="Q460"/>
      <c r="R460"/>
      <c r="S460"/>
      <c r="T460"/>
      <c r="U460"/>
      <c r="V460"/>
    </row>
    <row r="461" spans="1:22" ht="18">
      <c r="A461" s="28"/>
      <c r="B461" s="10">
        <f>Jeu!B13</f>
      </c>
      <c r="C461" s="10">
        <f>Jeu!B18</f>
      </c>
      <c r="D461" s="10">
        <f>Jeu!C13</f>
      </c>
      <c r="E461" s="10">
        <f>Jeu!C26</f>
      </c>
      <c r="F461" s="10">
        <f>Jeu!D13</f>
      </c>
      <c r="K461" s="22"/>
      <c r="L461"/>
      <c r="M461"/>
      <c r="N461"/>
      <c r="O461"/>
      <c r="P461"/>
      <c r="Q461"/>
      <c r="R461"/>
      <c r="S461"/>
      <c r="T461"/>
      <c r="U461"/>
      <c r="V461"/>
    </row>
    <row r="462" spans="1:22" ht="18">
      <c r="A462" s="28"/>
      <c r="B462" s="10">
        <f>Jeu!B10</f>
      </c>
      <c r="C462" s="10">
        <f>Jeu!B22</f>
      </c>
      <c r="D462" s="10">
        <f>Jeu!C21</f>
      </c>
      <c r="E462" s="10">
        <f>Jeu!D6</f>
      </c>
      <c r="F462" s="10">
        <f>Jeu!D24</f>
      </c>
      <c r="K462" s="22"/>
      <c r="L462"/>
      <c r="M462"/>
      <c r="N462"/>
      <c r="O462"/>
      <c r="P462"/>
      <c r="Q462"/>
      <c r="R462"/>
      <c r="S462"/>
      <c r="T462"/>
      <c r="U462"/>
      <c r="V462"/>
    </row>
    <row r="463" spans="1:22" ht="3" customHeight="1">
      <c r="A463" s="17"/>
      <c r="K463" s="22"/>
      <c r="L463"/>
      <c r="M463"/>
      <c r="N463"/>
      <c r="O463"/>
      <c r="P463"/>
      <c r="Q463"/>
      <c r="R463"/>
      <c r="S463"/>
      <c r="T463"/>
      <c r="U463"/>
      <c r="V463"/>
    </row>
    <row r="464" spans="1:22" ht="18" customHeight="1">
      <c r="A464" s="28">
        <v>78</v>
      </c>
      <c r="B464" s="10">
        <f>Jeu!B15</f>
      </c>
      <c r="C464" s="10">
        <f>Jeu!C6</f>
      </c>
      <c r="D464" s="10">
        <f>Jeu!C19</f>
      </c>
      <c r="E464" s="10">
        <f>Jeu!D11</f>
      </c>
      <c r="F464" s="10">
        <f>Jeu!D15</f>
      </c>
      <c r="G464" s="25">
        <f>IF(COUNT(B464:F464)=5,1,0)+IF(COUNT(B465:F465)=5,1,0)+IF(COUNT(B466:F466)=4,1,0)+IF(COUNT(B467:F467)=5,1,0)+IF(COUNT(B468:F468)=5,1,0)</f>
        <v>0</v>
      </c>
      <c r="H464" s="25">
        <f>IF(COUNT(B464:B468)=5,1,0)+IF(COUNT(C464:C468)=5,1,0)+IF(COUNT(D464:D468)=4,1,0)+IF(COUNT(E464:E468)=5,1,0)+IF(COUNT(F464:F468)=5,1,0)</f>
        <v>0</v>
      </c>
      <c r="I464" s="25">
        <f>IF(COUNT(B464)=1,1,0)+IF(COUNT(C465)=1,1,0)+IF(COUNT(D466)=1,1,0)+IF(COUNT(E467)=1,1,0)+IF(COUNT(F468)=1,1,0)</f>
        <v>0</v>
      </c>
      <c r="J464" s="25">
        <f>IF(COUNT(B464)=1,1,0)+IF(COUNT(C465)=1,1,0)+IF(COUNT(D466)=1,1,0)+IF(COUNT(E467)=1,1,0)+IF(COUNT(F468)=1,1,0)+IF(COUNT(B468)=1,1,0)+IF(COUNT(C467)=1,1,0)+IF(COUNT(D466)=1,1,0)+IF(COUNT(E465)=1,1,0)+IF(COUNT(F464)=1,1,0)</f>
        <v>0</v>
      </c>
      <c r="K464" s="22">
        <f>IF(COUNT(B468)=1,1,0)+IF(COUNT(C467)=1,1,0)+IF(COUNT(D466)=1,1,0)+IF(COUNT(E465)=1,1,0)+IF(COUNT(F464)=1,1,0)</f>
        <v>0</v>
      </c>
      <c r="L464"/>
      <c r="M464"/>
      <c r="N464"/>
      <c r="O464"/>
      <c r="P464"/>
      <c r="Q464"/>
      <c r="R464"/>
      <c r="S464"/>
      <c r="T464"/>
      <c r="U464"/>
      <c r="V464"/>
    </row>
    <row r="465" spans="1:22" ht="18">
      <c r="A465" s="28"/>
      <c r="B465" s="10">
        <f>Jeu!B7</f>
      </c>
      <c r="C465" s="10">
        <f>Jeu!B25</f>
      </c>
      <c r="D465" s="10">
        <f>Jeu!C11</f>
      </c>
      <c r="E465" s="10">
        <f>Jeu!D8</f>
      </c>
      <c r="F465" s="10">
        <f>Jeu!D17</f>
      </c>
      <c r="K465" s="22"/>
      <c r="L465"/>
      <c r="M465"/>
      <c r="N465"/>
      <c r="O465"/>
      <c r="P465"/>
      <c r="Q465"/>
      <c r="R465"/>
      <c r="S465"/>
      <c r="T465"/>
      <c r="U465"/>
      <c r="V465"/>
    </row>
    <row r="466" spans="1:22" ht="18">
      <c r="A466" s="28"/>
      <c r="B466" s="10">
        <f>Jeu!B17</f>
      </c>
      <c r="C466" s="10">
        <f>Jeu!B19</f>
      </c>
      <c r="D466" s="10"/>
      <c r="E466" s="10">
        <f>Jeu!D3</f>
      </c>
      <c r="F466" s="10">
        <f>Jeu!D25</f>
      </c>
      <c r="K466" s="22"/>
      <c r="L466"/>
      <c r="M466"/>
      <c r="N466"/>
      <c r="O466"/>
      <c r="P466"/>
      <c r="Q466"/>
      <c r="R466"/>
      <c r="S466"/>
      <c r="T466"/>
      <c r="U466"/>
      <c r="V466"/>
    </row>
    <row r="467" spans="1:22" ht="18">
      <c r="A467" s="28"/>
      <c r="B467" s="10">
        <f>Jeu!B5</f>
      </c>
      <c r="C467" s="10">
        <f>Jeu!C3</f>
      </c>
      <c r="D467" s="10">
        <f>Jeu!C14</f>
      </c>
      <c r="E467" s="10">
        <f>Jeu!D4</f>
      </c>
      <c r="F467" s="10">
        <f>Jeu!D27</f>
      </c>
      <c r="K467" s="22"/>
      <c r="L467"/>
      <c r="M467"/>
      <c r="N467"/>
      <c r="O467"/>
      <c r="P467"/>
      <c r="Q467"/>
      <c r="R467"/>
      <c r="S467"/>
      <c r="T467"/>
      <c r="U467"/>
      <c r="V467"/>
    </row>
    <row r="468" spans="1:22" ht="18">
      <c r="A468" s="28"/>
      <c r="B468" s="10">
        <f>Jeu!B9</f>
      </c>
      <c r="C468" s="10">
        <f>Jeu!B27</f>
      </c>
      <c r="D468" s="10">
        <f>Jeu!C10</f>
      </c>
      <c r="E468" s="10">
        <f>Jeu!C25</f>
      </c>
      <c r="F468" s="10">
        <f>Jeu!D23</f>
      </c>
      <c r="K468" s="22"/>
      <c r="L468"/>
      <c r="M468"/>
      <c r="N468"/>
      <c r="O468"/>
      <c r="P468"/>
      <c r="Q468"/>
      <c r="R468"/>
      <c r="S468"/>
      <c r="T468"/>
      <c r="U468"/>
      <c r="V468"/>
    </row>
    <row r="469" spans="11:22" ht="3" customHeight="1">
      <c r="K469" s="22"/>
      <c r="L469"/>
      <c r="M469"/>
      <c r="N469"/>
      <c r="O469"/>
      <c r="P469"/>
      <c r="Q469"/>
      <c r="R469"/>
      <c r="S469"/>
      <c r="T469"/>
      <c r="U469"/>
      <c r="V469"/>
    </row>
    <row r="470" spans="1:22" ht="18" customHeight="1">
      <c r="A470" s="28">
        <v>79</v>
      </c>
      <c r="B470" s="10">
        <f>Jeu!B8</f>
      </c>
      <c r="C470" s="10">
        <f>Jeu!B26</f>
      </c>
      <c r="D470" s="10">
        <f>Jeu!C11</f>
      </c>
      <c r="E470" s="10">
        <f>Jeu!D6</f>
      </c>
      <c r="F470" s="10">
        <f>Jeu!D14</f>
      </c>
      <c r="G470" s="25">
        <f>IF(COUNT(B470:F470)=5,1,0)+IF(COUNT(B471:F471)=5,1,0)+IF(COUNT(B472:F472)=4,1,0)+IF(COUNT(B473:F473)=5,1,0)+IF(COUNT(B474:F474)=5,1,0)</f>
        <v>0</v>
      </c>
      <c r="H470" s="25">
        <f>IF(COUNT(B470:B474)=5,1,0)+IF(COUNT(C470:C474)=5,1,0)+IF(COUNT(D470:D474)=4,1,0)+IF(COUNT(E470:E474)=5,1,0)+IF(COUNT(F470:F474)=5,1,0)</f>
        <v>0</v>
      </c>
      <c r="I470" s="25">
        <f>IF(COUNT(B470)=1,1,0)+IF(COUNT(C471)=1,1,0)+IF(COUNT(D472)=1,1,0)+IF(COUNT(E473)=1,1,0)+IF(COUNT(F474)=1,1,0)</f>
        <v>0</v>
      </c>
      <c r="J470" s="25">
        <f>IF(COUNT(B470)=1,1,0)+IF(COUNT(C471)=1,1,0)+IF(COUNT(D472)=1,1,0)+IF(COUNT(E473)=1,1,0)+IF(COUNT(F474)=1,1,0)+IF(COUNT(B474)=1,1,0)+IF(COUNT(C473)=1,1,0)+IF(COUNT(D472)=1,1,0)+IF(COUNT(E471)=1,1,0)+IF(COUNT(F470)=1,1,0)</f>
        <v>0</v>
      </c>
      <c r="K470" s="22">
        <f>IF(COUNT(B474)=1,1,0)+IF(COUNT(C473)=1,1,0)+IF(COUNT(D472)=1,1,0)+IF(COUNT(E471)=1,1,0)+IF(COUNT(F470)=1,1,0)</f>
        <v>0</v>
      </c>
      <c r="L470"/>
      <c r="M470"/>
      <c r="N470"/>
      <c r="O470"/>
      <c r="P470"/>
      <c r="Q470"/>
      <c r="R470"/>
      <c r="S470"/>
      <c r="T470"/>
      <c r="U470"/>
      <c r="V470"/>
    </row>
    <row r="471" spans="1:22" ht="18">
      <c r="A471" s="28"/>
      <c r="B471" s="10">
        <f>Jeu!B6</f>
      </c>
      <c r="C471" s="10">
        <f>Jeu!B21</f>
      </c>
      <c r="D471" s="10">
        <f>Jeu!C17</f>
      </c>
      <c r="E471" s="10">
        <f>Jeu!C25</f>
      </c>
      <c r="F471" s="10">
        <f>Jeu!D23</f>
      </c>
      <c r="K471" s="22"/>
      <c r="L471"/>
      <c r="M471"/>
      <c r="N471"/>
      <c r="O471"/>
      <c r="P471"/>
      <c r="Q471"/>
      <c r="R471"/>
      <c r="S471"/>
      <c r="T471"/>
      <c r="U471"/>
      <c r="V471"/>
    </row>
    <row r="472" spans="1:22" ht="18">
      <c r="A472" s="28"/>
      <c r="B472" s="10">
        <f>Jeu!B4</f>
      </c>
      <c r="C472" s="10">
        <f>Jeu!B22</f>
      </c>
      <c r="D472" s="10"/>
      <c r="E472" s="10">
        <f>Jeu!D12</f>
      </c>
      <c r="F472" s="10">
        <f>Jeu!D24</f>
      </c>
      <c r="K472" s="22"/>
      <c r="L472"/>
      <c r="M472"/>
      <c r="N472"/>
      <c r="O472"/>
      <c r="P472"/>
      <c r="Q472"/>
      <c r="R472"/>
      <c r="S472"/>
      <c r="T472"/>
      <c r="U472"/>
      <c r="V472"/>
    </row>
    <row r="473" spans="1:22" ht="18">
      <c r="A473" s="28"/>
      <c r="B473" s="10">
        <f>Jeu!B13</f>
      </c>
      <c r="C473" s="10">
        <f>Jeu!B27</f>
      </c>
      <c r="D473" s="10">
        <f>Jeu!C10</f>
      </c>
      <c r="E473" s="10">
        <f>Jeu!D5</f>
      </c>
      <c r="F473" s="10">
        <f>Jeu!D21</f>
      </c>
      <c r="K473" s="22"/>
      <c r="L473"/>
      <c r="M473"/>
      <c r="N473"/>
      <c r="O473"/>
      <c r="P473"/>
      <c r="Q473"/>
      <c r="R473"/>
      <c r="S473"/>
      <c r="T473"/>
      <c r="U473"/>
      <c r="V473"/>
    </row>
    <row r="474" spans="1:22" ht="18">
      <c r="A474" s="28"/>
      <c r="B474" s="10">
        <f>Jeu!B17</f>
      </c>
      <c r="C474" s="10">
        <f>Jeu!B24</f>
      </c>
      <c r="D474" s="10">
        <f>Jeu!C16</f>
      </c>
      <c r="E474" s="10">
        <f>Jeu!D10</f>
      </c>
      <c r="F474" s="10">
        <f>Jeu!D22</f>
      </c>
      <c r="K474" s="22"/>
      <c r="L474"/>
      <c r="M474"/>
      <c r="N474"/>
      <c r="O474"/>
      <c r="P474"/>
      <c r="Q474"/>
      <c r="R474"/>
      <c r="S474"/>
      <c r="T474"/>
      <c r="U474"/>
      <c r="V474"/>
    </row>
    <row r="475" spans="1:22" ht="3" customHeight="1">
      <c r="A475" s="17"/>
      <c r="K475" s="22"/>
      <c r="L475"/>
      <c r="M475"/>
      <c r="N475"/>
      <c r="O475"/>
      <c r="P475"/>
      <c r="Q475"/>
      <c r="R475"/>
      <c r="S475"/>
      <c r="T475"/>
      <c r="U475"/>
      <c r="V475"/>
    </row>
    <row r="476" spans="1:22" ht="18" customHeight="1">
      <c r="A476" s="28">
        <v>80</v>
      </c>
      <c r="B476" s="10">
        <f>Jeu!B14</f>
      </c>
      <c r="C476" s="10">
        <f>Jeu!B23</f>
      </c>
      <c r="D476" s="10">
        <f>Jeu!C15</f>
      </c>
      <c r="E476" s="10">
        <f>Jeu!C27</f>
      </c>
      <c r="F476" s="10">
        <f>Jeu!D18</f>
      </c>
      <c r="G476" s="25">
        <f>IF(COUNT(B476:F476)=5,1,0)+IF(COUNT(B477:F477)=5,1,0)+IF(COUNT(B478:F478)=4,1,0)+IF(COUNT(B479:F479)=5,1,0)+IF(COUNT(B480:F480)=5,1,0)</f>
        <v>0</v>
      </c>
      <c r="H476" s="25">
        <f>IF(COUNT(B476:B480)=5,1,0)+IF(COUNT(C476:C480)=5,1,0)+IF(COUNT(D476:D480)=4,1,0)+IF(COUNT(E476:E480)=5,1,0)+IF(COUNT(F476:F480)=5,1,0)</f>
        <v>0</v>
      </c>
      <c r="I476" s="25">
        <f>IF(COUNT(B476)=1,1,0)+IF(COUNT(C477)=1,1,0)+IF(COUNT(D478)=1,1,0)+IF(COUNT(E479)=1,1,0)+IF(COUNT(F480)=1,1,0)</f>
        <v>0</v>
      </c>
      <c r="J476" s="25">
        <f>IF(COUNT(B476)=1,1,0)+IF(COUNT(C477)=1,1,0)+IF(COUNT(D478)=1,1,0)+IF(COUNT(E479)=1,1,0)+IF(COUNT(F480)=1,1,0)+IF(COUNT(B480)=1,1,0)+IF(COUNT(C479)=1,1,0)+IF(COUNT(D478)=1,1,0)+IF(COUNT(E477)=1,1,0)+IF(COUNT(F476)=1,1,0)</f>
        <v>0</v>
      </c>
      <c r="K476" s="22">
        <f>IF(COUNT(B480)=1,1,0)+IF(COUNT(C479)=1,1,0)+IF(COUNT(D478)=1,1,0)+IF(COUNT(E477)=1,1,0)+IF(COUNT(F476)=1,1,0)</f>
        <v>0</v>
      </c>
      <c r="L476"/>
      <c r="M476"/>
      <c r="N476"/>
      <c r="O476"/>
      <c r="P476"/>
      <c r="Q476"/>
      <c r="R476"/>
      <c r="S476"/>
      <c r="T476"/>
      <c r="U476"/>
      <c r="V476"/>
    </row>
    <row r="477" spans="1:22" ht="18">
      <c r="A477" s="28"/>
      <c r="B477" s="10">
        <f>Jeu!B3</f>
      </c>
      <c r="C477" s="10">
        <f>Jeu!B25</f>
      </c>
      <c r="D477" s="10">
        <f>Jeu!C14</f>
      </c>
      <c r="E477" s="10">
        <f>Jeu!C23</f>
      </c>
      <c r="F477" s="10">
        <f>Jeu!D26</f>
      </c>
      <c r="K477" s="22"/>
      <c r="L477"/>
      <c r="M477"/>
      <c r="N477"/>
      <c r="O477"/>
      <c r="P477"/>
      <c r="Q477"/>
      <c r="R477"/>
      <c r="S477"/>
      <c r="T477"/>
      <c r="U477"/>
      <c r="V477"/>
    </row>
    <row r="478" spans="1:22" ht="18">
      <c r="A478" s="28"/>
      <c r="B478" s="10">
        <f>Jeu!B5</f>
      </c>
      <c r="C478" s="10">
        <f>Jeu!B19</f>
      </c>
      <c r="D478" s="10"/>
      <c r="E478" s="10">
        <f>Jeu!D7</f>
      </c>
      <c r="F478" s="10">
        <f>Jeu!D20</f>
      </c>
      <c r="K478" s="22"/>
      <c r="L478"/>
      <c r="M478"/>
      <c r="N478"/>
      <c r="O478"/>
      <c r="P478"/>
      <c r="Q478"/>
      <c r="R478"/>
      <c r="S478"/>
      <c r="T478"/>
      <c r="U478"/>
      <c r="V478"/>
    </row>
    <row r="479" spans="1:22" ht="18">
      <c r="A479" s="28"/>
      <c r="B479" s="10">
        <f>Jeu!B16</f>
      </c>
      <c r="C479" s="10">
        <f>Jeu!B20</f>
      </c>
      <c r="D479" s="10">
        <f>Jeu!C12</f>
      </c>
      <c r="E479" s="10">
        <f>Jeu!D11</f>
      </c>
      <c r="F479" s="10">
        <f>Jeu!D15</f>
      </c>
      <c r="K479" s="22"/>
      <c r="L479"/>
      <c r="M479"/>
      <c r="N479"/>
      <c r="O479"/>
      <c r="P479"/>
      <c r="Q479"/>
      <c r="R479"/>
      <c r="S479"/>
      <c r="T479"/>
      <c r="U479"/>
      <c r="V479"/>
    </row>
    <row r="480" spans="1:22" ht="18">
      <c r="A480" s="28"/>
      <c r="B480" s="10">
        <f>Jeu!B7</f>
      </c>
      <c r="C480" s="10">
        <f>Jeu!C6</f>
      </c>
      <c r="D480" s="10">
        <f>Jeu!C20</f>
      </c>
      <c r="E480" s="10">
        <f>Jeu!D9</f>
      </c>
      <c r="F480" s="10">
        <f>Jeu!D16</f>
      </c>
      <c r="K480" s="22"/>
      <c r="L480"/>
      <c r="M480"/>
      <c r="N480"/>
      <c r="O480"/>
      <c r="P480"/>
      <c r="Q480"/>
      <c r="R480"/>
      <c r="S480"/>
      <c r="T480"/>
      <c r="U480"/>
      <c r="V480"/>
    </row>
    <row r="481" spans="1:22" ht="3" customHeight="1">
      <c r="A481" s="17"/>
      <c r="K481" s="22"/>
      <c r="L481"/>
      <c r="M481"/>
      <c r="N481"/>
      <c r="O481"/>
      <c r="P481"/>
      <c r="Q481"/>
      <c r="R481"/>
      <c r="S481"/>
      <c r="T481"/>
      <c r="U481"/>
      <c r="V481"/>
    </row>
    <row r="482" spans="1:22" ht="18" customHeight="1">
      <c r="A482" s="28">
        <v>81</v>
      </c>
      <c r="B482" s="10">
        <f>Jeu!B11</f>
      </c>
      <c r="C482" s="10">
        <f>Jeu!C7</f>
      </c>
      <c r="D482" s="10">
        <f>Jeu!C9</f>
      </c>
      <c r="E482" s="10">
        <f>Jeu!D4</f>
      </c>
      <c r="F482" s="10">
        <f>Jeu!D25</f>
      </c>
      <c r="G482" s="25">
        <f>IF(COUNT(B482:F482)=5,1,0)+IF(COUNT(B483:F483)=5,1,0)+IF(COUNT(B484:F484)=4,1,0)+IF(COUNT(B485:F485)=5,1,0)+IF(COUNT(B486:F486)=5,1,0)</f>
        <v>0</v>
      </c>
      <c r="H482" s="25">
        <f>IF(COUNT(B482:B486)=5,1,0)+IF(COUNT(C482:C486)=5,1,0)+IF(COUNT(D482:D486)=4,1,0)+IF(COUNT(E482:E486)=5,1,0)+IF(COUNT(F482:F486)=5,1,0)</f>
        <v>0</v>
      </c>
      <c r="I482" s="25">
        <f>IF(COUNT(B482)=1,1,0)+IF(COUNT(C483)=1,1,0)+IF(COUNT(D484)=1,1,0)+IF(COUNT(E485)=1,1,0)+IF(COUNT(F486)=1,1,0)</f>
        <v>0</v>
      </c>
      <c r="J482" s="25">
        <f>IF(COUNT(B482)=1,1,0)+IF(COUNT(C483)=1,1,0)+IF(COUNT(D484)=1,1,0)+IF(COUNT(E485)=1,1,0)+IF(COUNT(F486)=1,1,0)+IF(COUNT(B486)=1,1,0)+IF(COUNT(C485)=1,1,0)+IF(COUNT(D484)=1,1,0)+IF(COUNT(E483)=1,1,0)+IF(COUNT(F482)=1,1,0)</f>
        <v>0</v>
      </c>
      <c r="K482" s="22">
        <f>IF(COUNT(B486)=1,1,0)+IF(COUNT(C485)=1,1,0)+IF(COUNT(D484)=1,1,0)+IF(COUNT(E483)=1,1,0)+IF(COUNT(F482)=1,1,0)</f>
        <v>0</v>
      </c>
      <c r="L482"/>
      <c r="M482"/>
      <c r="N482"/>
      <c r="O482"/>
      <c r="P482"/>
      <c r="Q482"/>
      <c r="R482"/>
      <c r="S482"/>
      <c r="T482"/>
      <c r="U482"/>
      <c r="V482"/>
    </row>
    <row r="483" spans="1:22" ht="18">
      <c r="A483" s="28"/>
      <c r="B483" s="10">
        <f>Jeu!B12</f>
      </c>
      <c r="C483" s="10">
        <f>Jeu!B18</f>
      </c>
      <c r="D483" s="10">
        <f>Jeu!C22</f>
      </c>
      <c r="E483" s="10">
        <f>Jeu!D3</f>
      </c>
      <c r="F483" s="10">
        <f>Jeu!D27</f>
      </c>
      <c r="K483" s="22"/>
      <c r="L483"/>
      <c r="M483"/>
      <c r="N483"/>
      <c r="O483"/>
      <c r="P483"/>
      <c r="Q483"/>
      <c r="R483"/>
      <c r="S483"/>
      <c r="T483"/>
      <c r="U483"/>
      <c r="V483"/>
    </row>
    <row r="484" spans="1:22" ht="18">
      <c r="A484" s="28"/>
      <c r="B484" s="10">
        <f>Jeu!B9</f>
      </c>
      <c r="C484" s="10">
        <f>Jeu!C4</f>
      </c>
      <c r="D484" s="10"/>
      <c r="E484" s="10">
        <f>Jeu!C24</f>
      </c>
      <c r="F484" s="10">
        <f>Jeu!D19</f>
      </c>
      <c r="K484" s="22"/>
      <c r="L484"/>
      <c r="M484"/>
      <c r="N484"/>
      <c r="O484"/>
      <c r="P484"/>
      <c r="Q484"/>
      <c r="R484"/>
      <c r="S484"/>
      <c r="T484"/>
      <c r="U484"/>
      <c r="V484"/>
    </row>
    <row r="485" spans="1:22" ht="18">
      <c r="A485" s="28"/>
      <c r="B485" s="10">
        <f>Jeu!B15</f>
      </c>
      <c r="C485" s="10">
        <f>Jeu!C3</f>
      </c>
      <c r="D485" s="10">
        <f>Jeu!C13</f>
      </c>
      <c r="E485" s="10">
        <f>Jeu!D8</f>
      </c>
      <c r="F485" s="10">
        <f>Jeu!D17</f>
      </c>
      <c r="K485" s="22"/>
      <c r="L485"/>
      <c r="M485"/>
      <c r="N485"/>
      <c r="O485"/>
      <c r="P485"/>
      <c r="Q485"/>
      <c r="R485"/>
      <c r="S485"/>
      <c r="T485"/>
      <c r="U485"/>
      <c r="V485"/>
    </row>
    <row r="486" spans="1:22" ht="18">
      <c r="A486" s="28"/>
      <c r="B486" s="10">
        <f>Jeu!B10</f>
      </c>
      <c r="C486" s="10">
        <f>Jeu!C5</f>
      </c>
      <c r="D486" s="10">
        <f>Jeu!C18</f>
      </c>
      <c r="E486" s="10">
        <f>Jeu!C26</f>
      </c>
      <c r="F486" s="10">
        <f>Jeu!D13</f>
      </c>
      <c r="K486" s="22"/>
      <c r="L486"/>
      <c r="M486"/>
      <c r="N486"/>
      <c r="O486"/>
      <c r="P486"/>
      <c r="Q486"/>
      <c r="R486"/>
      <c r="S486"/>
      <c r="T486"/>
      <c r="U486"/>
      <c r="V486"/>
    </row>
    <row r="487" spans="1:22" ht="3" customHeight="1">
      <c r="A487" s="17"/>
      <c r="K487" s="22"/>
      <c r="L487"/>
      <c r="M487"/>
      <c r="N487"/>
      <c r="O487"/>
      <c r="P487"/>
      <c r="Q487"/>
      <c r="R487"/>
      <c r="S487"/>
      <c r="T487"/>
      <c r="U487"/>
      <c r="V487"/>
    </row>
    <row r="488" spans="1:22" ht="18" customHeight="1">
      <c r="A488" s="28">
        <v>82</v>
      </c>
      <c r="B488" s="10">
        <f>Jeu!B15</f>
      </c>
      <c r="C488" s="10">
        <f>Jeu!C6</f>
      </c>
      <c r="D488" s="10">
        <f>Jeu!C19</f>
      </c>
      <c r="E488" s="10">
        <f>Jeu!C25</f>
      </c>
      <c r="F488" s="10">
        <f>Jeu!D18</f>
      </c>
      <c r="G488" s="25">
        <f>IF(COUNT(B488:F488)=5,1,0)+IF(COUNT(B489:F489)=5,1,0)+IF(COUNT(B490:F490)=4,1,0)+IF(COUNT(B491:F491)=5,1,0)+IF(COUNT(B492:F492)=5,1,0)</f>
        <v>0</v>
      </c>
      <c r="H488" s="25">
        <f>IF(COUNT(B488:B492)=5,1,0)+IF(COUNT(C488:C492)=5,1,0)+IF(COUNT(D488:D492)=4,1,0)+IF(COUNT(E488:E492)=5,1,0)+IF(COUNT(F488:F492)=5,1,0)</f>
        <v>0</v>
      </c>
      <c r="I488" s="25">
        <f>IF(COUNT(B488)=1,1,0)+IF(COUNT(C489)=1,1,0)+IF(COUNT(D490)=1,1,0)+IF(COUNT(E491)=1,1,0)+IF(COUNT(F492)=1,1,0)</f>
        <v>0</v>
      </c>
      <c r="J488" s="25">
        <f>IF(COUNT(B488)=1,1,0)+IF(COUNT(C489)=1,1,0)+IF(COUNT(D490)=1,1,0)+IF(COUNT(E491)=1,1,0)+IF(COUNT(F492)=1,1,0)+IF(COUNT(B492)=1,1,0)+IF(COUNT(C491)=1,1,0)+IF(COUNT(D490)=1,1,0)+IF(COUNT(E489)=1,1,0)+IF(COUNT(F488)=1,1,0)</f>
        <v>0</v>
      </c>
      <c r="K488" s="22">
        <f>IF(COUNT(B492)=1,1,0)+IF(COUNT(C491)=1,1,0)+IF(COUNT(D490)=1,1,0)+IF(COUNT(E489)=1,1,0)+IF(COUNT(F488)=1,1,0)</f>
        <v>0</v>
      </c>
      <c r="L488"/>
      <c r="M488"/>
      <c r="N488"/>
      <c r="O488"/>
      <c r="P488"/>
      <c r="Q488"/>
      <c r="R488"/>
      <c r="S488"/>
      <c r="T488"/>
      <c r="U488"/>
      <c r="V488"/>
    </row>
    <row r="489" spans="1:22" ht="18">
      <c r="A489" s="28"/>
      <c r="B489" s="10">
        <f>Jeu!B6</f>
      </c>
      <c r="C489" s="10">
        <f>Jeu!B20</f>
      </c>
      <c r="D489" s="10">
        <f>Jeu!C18</f>
      </c>
      <c r="E489" s="10">
        <f>Jeu!C26</f>
      </c>
      <c r="F489" s="10">
        <f>Jeu!D21</f>
      </c>
      <c r="K489" s="22"/>
      <c r="L489"/>
      <c r="M489"/>
      <c r="N489"/>
      <c r="O489"/>
      <c r="P489"/>
      <c r="Q489"/>
      <c r="R489"/>
      <c r="S489"/>
      <c r="T489"/>
      <c r="U489"/>
      <c r="V489"/>
    </row>
    <row r="490" spans="1:22" ht="18">
      <c r="A490" s="28"/>
      <c r="B490" s="10">
        <f>Jeu!B12</f>
      </c>
      <c r="C490" s="10">
        <f>Jeu!B27</f>
      </c>
      <c r="D490" s="10"/>
      <c r="E490" s="10">
        <f>Jeu!D11</f>
      </c>
      <c r="F490" s="10">
        <f>Jeu!D22</f>
      </c>
      <c r="K490" s="22"/>
      <c r="L490"/>
      <c r="M490"/>
      <c r="N490"/>
      <c r="O490"/>
      <c r="P490"/>
      <c r="Q490"/>
      <c r="R490"/>
      <c r="S490"/>
      <c r="T490"/>
      <c r="U490"/>
      <c r="V490"/>
    </row>
    <row r="491" spans="1:22" ht="18">
      <c r="A491" s="28"/>
      <c r="B491" s="10">
        <f>Jeu!B7</f>
      </c>
      <c r="C491" s="10">
        <f>Jeu!B18</f>
      </c>
      <c r="D491" s="10">
        <f>Jeu!C17</f>
      </c>
      <c r="E491" s="10">
        <f>Jeu!D8</f>
      </c>
      <c r="F491" s="10">
        <f>Jeu!D13</f>
      </c>
      <c r="K491" s="22"/>
      <c r="L491"/>
      <c r="M491"/>
      <c r="N491"/>
      <c r="O491"/>
      <c r="P491"/>
      <c r="Q491"/>
      <c r="R491"/>
      <c r="S491"/>
      <c r="T491"/>
      <c r="U491"/>
      <c r="V491"/>
    </row>
    <row r="492" spans="1:22" ht="18">
      <c r="A492" s="28"/>
      <c r="B492" s="10">
        <f>Jeu!B16</f>
      </c>
      <c r="C492" s="10">
        <f>Jeu!C3</f>
      </c>
      <c r="D492" s="10">
        <f>Jeu!C13</f>
      </c>
      <c r="E492" s="10">
        <f>Jeu!D3</f>
      </c>
      <c r="F492" s="10">
        <f>Jeu!D26</f>
      </c>
      <c r="K492" s="22"/>
      <c r="L492"/>
      <c r="M492"/>
      <c r="N492"/>
      <c r="O492"/>
      <c r="P492"/>
      <c r="Q492"/>
      <c r="R492"/>
      <c r="S492"/>
      <c r="T492"/>
      <c r="U492"/>
      <c r="V492"/>
    </row>
    <row r="493" spans="1:22" ht="3" customHeight="1">
      <c r="A493" s="17"/>
      <c r="K493" s="22"/>
      <c r="L493"/>
      <c r="M493"/>
      <c r="N493"/>
      <c r="O493"/>
      <c r="P493"/>
      <c r="Q493"/>
      <c r="R493"/>
      <c r="S493"/>
      <c r="T493"/>
      <c r="U493"/>
      <c r="V493"/>
    </row>
    <row r="494" spans="1:22" ht="18" customHeight="1">
      <c r="A494" s="28">
        <v>83</v>
      </c>
      <c r="B494" s="10">
        <f>Jeu!B10</f>
      </c>
      <c r="C494" s="10">
        <f>Jeu!B24</f>
      </c>
      <c r="D494" s="10">
        <f>Jeu!C9</f>
      </c>
      <c r="E494" s="10">
        <f>Jeu!D9</f>
      </c>
      <c r="F494" s="10">
        <f>Jeu!D15</f>
      </c>
      <c r="G494" s="25">
        <f>IF(COUNT(B494:F494)=5,1,0)+IF(COUNT(B495:F495)=5,1,0)+IF(COUNT(B496:F496)=4,1,0)+IF(COUNT(B497:F497)=5,1,0)+IF(COUNT(B498:F498)=5,1,0)</f>
        <v>0</v>
      </c>
      <c r="H494" s="25">
        <f>IF(COUNT(B494:B498)=5,1,0)+IF(COUNT(C494:C498)=5,1,0)+IF(COUNT(D494:D498)=4,1,0)+IF(COUNT(E494:E498)=5,1,0)+IF(COUNT(F494:F498)=5,1,0)</f>
        <v>0</v>
      </c>
      <c r="I494" s="25">
        <f>IF(COUNT(B494)=1,1,0)+IF(COUNT(C495)=1,1,0)+IF(COUNT(D496)=1,1,0)+IF(COUNT(E497)=1,1,0)+IF(COUNT(F498)=1,1,0)</f>
        <v>0</v>
      </c>
      <c r="J494" s="25">
        <f>IF(COUNT(B494)=1,1,0)+IF(COUNT(C495)=1,1,0)+IF(COUNT(D496)=1,1,0)+IF(COUNT(E497)=1,1,0)+IF(COUNT(F498)=1,1,0)+IF(COUNT(B498)=1,1,0)+IF(COUNT(C497)=1,1,0)+IF(COUNT(D496)=1,1,0)+IF(COUNT(E495)=1,1,0)+IF(COUNT(F494)=1,1,0)</f>
        <v>0</v>
      </c>
      <c r="K494" s="22">
        <f>IF(COUNT(B498)=1,1,0)+IF(COUNT(C497)=1,1,0)+IF(COUNT(D496)=1,1,0)+IF(COUNT(E495)=1,1,0)+IF(COUNT(F494)=1,1,0)</f>
        <v>0</v>
      </c>
      <c r="L494"/>
      <c r="M494"/>
      <c r="N494"/>
      <c r="O494"/>
      <c r="P494"/>
      <c r="Q494"/>
      <c r="R494"/>
      <c r="S494"/>
      <c r="T494"/>
      <c r="U494"/>
      <c r="V494"/>
    </row>
    <row r="495" spans="1:22" ht="18">
      <c r="A495" s="28"/>
      <c r="B495" s="10">
        <f>Jeu!B17</f>
      </c>
      <c r="C495" s="10">
        <f>Jeu!C4</f>
      </c>
      <c r="D495" s="10">
        <f>Jeu!C12</f>
      </c>
      <c r="E495" s="10">
        <f>Jeu!D12</f>
      </c>
      <c r="F495" s="10">
        <f>Jeu!D20</f>
      </c>
      <c r="K495" s="22"/>
      <c r="L495"/>
      <c r="M495"/>
      <c r="N495"/>
      <c r="O495"/>
      <c r="P495"/>
      <c r="Q495"/>
      <c r="R495"/>
      <c r="S495"/>
      <c r="T495"/>
      <c r="U495"/>
      <c r="V495"/>
    </row>
    <row r="496" spans="1:22" ht="18">
      <c r="A496" s="28"/>
      <c r="B496" s="10">
        <f>Jeu!B11</f>
      </c>
      <c r="C496" s="10">
        <f>Jeu!B23</f>
      </c>
      <c r="D496" s="10"/>
      <c r="E496" s="10">
        <f>Jeu!D7</f>
      </c>
      <c r="F496" s="10">
        <f>Jeu!D16</f>
      </c>
      <c r="K496" s="22"/>
      <c r="L496"/>
      <c r="M496"/>
      <c r="N496"/>
      <c r="O496"/>
      <c r="P496"/>
      <c r="Q496"/>
      <c r="R496"/>
      <c r="S496"/>
      <c r="T496"/>
      <c r="U496"/>
      <c r="V496"/>
    </row>
    <row r="497" spans="1:22" ht="18">
      <c r="A497" s="28"/>
      <c r="B497" s="10">
        <f>Jeu!B13</f>
      </c>
      <c r="C497" s="10">
        <f>Jeu!B26</f>
      </c>
      <c r="D497" s="10">
        <f>Jeu!C20</f>
      </c>
      <c r="E497" s="10">
        <f>Jeu!D10</f>
      </c>
      <c r="F497" s="10">
        <f>Jeu!D25</f>
      </c>
      <c r="K497" s="22"/>
      <c r="L497"/>
      <c r="M497"/>
      <c r="N497"/>
      <c r="O497"/>
      <c r="P497"/>
      <c r="Q497"/>
      <c r="R497"/>
      <c r="S497"/>
      <c r="T497"/>
      <c r="U497"/>
      <c r="V497"/>
    </row>
    <row r="498" spans="1:22" ht="18">
      <c r="A498" s="28"/>
      <c r="B498" s="10">
        <f>Jeu!B4</f>
      </c>
      <c r="C498" s="10">
        <f>Jeu!C5</f>
      </c>
      <c r="D498" s="10">
        <f>Jeu!C22</f>
      </c>
      <c r="E498" s="10">
        <f>Jeu!D4</f>
      </c>
      <c r="F498" s="10">
        <f>Jeu!D19</f>
      </c>
      <c r="K498" s="22"/>
      <c r="L498"/>
      <c r="M498"/>
      <c r="N498"/>
      <c r="O498"/>
      <c r="P498"/>
      <c r="Q498"/>
      <c r="R498"/>
      <c r="S498"/>
      <c r="T498"/>
      <c r="U498"/>
      <c r="V498"/>
    </row>
    <row r="499" spans="1:22" ht="3" customHeight="1">
      <c r="A499" s="17"/>
      <c r="K499" s="22"/>
      <c r="L499"/>
      <c r="M499"/>
      <c r="N499"/>
      <c r="O499"/>
      <c r="P499"/>
      <c r="Q499"/>
      <c r="R499"/>
      <c r="S499"/>
      <c r="T499"/>
      <c r="U499"/>
      <c r="V499"/>
    </row>
    <row r="500" spans="1:22" ht="18" customHeight="1">
      <c r="A500" s="28">
        <v>84</v>
      </c>
      <c r="B500" s="10">
        <f>Jeu!B9</f>
      </c>
      <c r="C500" s="10">
        <f>Jeu!B19</f>
      </c>
      <c r="D500" s="10">
        <f>Jeu!C15</f>
      </c>
      <c r="E500" s="10">
        <f>Jeu!D5</f>
      </c>
      <c r="F500" s="10">
        <f>Jeu!D24</f>
      </c>
      <c r="G500" s="25">
        <f>IF(COUNT(B500:F500)=5,1,0)+IF(COUNT(B501:F501)=5,1,0)+IF(COUNT(B502:F502)=4,1,0)+IF(COUNT(B503:F503)=5,1,0)+IF(COUNT(B504:F504)=5,1,0)</f>
        <v>0</v>
      </c>
      <c r="H500" s="25">
        <f>IF(COUNT(B500:B504)=5,1,0)+IF(COUNT(C500:C504)=5,1,0)+IF(COUNT(D500:D504)=4,1,0)+IF(COUNT(E500:E504)=5,1,0)+IF(COUNT(F500:F504)=5,1,0)</f>
        <v>0</v>
      </c>
      <c r="I500" s="25">
        <f>IF(COUNT(B500)=1,1,0)+IF(COUNT(C501)=1,1,0)+IF(COUNT(D502)=1,1,0)+IF(COUNT(E503)=1,1,0)+IF(COUNT(F504)=1,1,0)</f>
        <v>0</v>
      </c>
      <c r="J500" s="25">
        <f>IF(COUNT(B500)=1,1,0)+IF(COUNT(C501)=1,1,0)+IF(COUNT(D502)=1,1,0)+IF(COUNT(E503)=1,1,0)+IF(COUNT(F504)=1,1,0)+IF(COUNT(B504)=1,1,0)+IF(COUNT(C503)=1,1,0)+IF(COUNT(D502)=1,1,0)+IF(COUNT(E501)=1,1,0)+IF(COUNT(F500)=1,1,0)</f>
        <v>0</v>
      </c>
      <c r="K500" s="22">
        <f>IF(COUNT(B504)=1,1,0)+IF(COUNT(C503)=1,1,0)+IF(COUNT(D502)=1,1,0)+IF(COUNT(E501)=1,1,0)+IF(COUNT(F500)=1,1,0)</f>
        <v>0</v>
      </c>
      <c r="L500"/>
      <c r="M500"/>
      <c r="N500"/>
      <c r="O500"/>
      <c r="P500"/>
      <c r="Q500"/>
      <c r="R500"/>
      <c r="S500"/>
      <c r="T500"/>
      <c r="U500"/>
      <c r="V500"/>
    </row>
    <row r="501" spans="1:22" ht="18">
      <c r="A501" s="28"/>
      <c r="B501" s="10">
        <f>Jeu!B8</f>
      </c>
      <c r="C501" s="10">
        <f>Jeu!C7</f>
      </c>
      <c r="D501" s="10">
        <f>Jeu!C21</f>
      </c>
      <c r="E501" s="10">
        <f>Jeu!D6</f>
      </c>
      <c r="F501" s="10">
        <f>Jeu!D14</f>
      </c>
      <c r="K501" s="22"/>
      <c r="L501"/>
      <c r="M501"/>
      <c r="N501"/>
      <c r="O501"/>
      <c r="P501"/>
      <c r="Q501"/>
      <c r="R501"/>
      <c r="S501"/>
      <c r="T501"/>
      <c r="U501"/>
      <c r="V501"/>
    </row>
    <row r="502" spans="1:22" ht="18">
      <c r="A502" s="28"/>
      <c r="B502" s="10">
        <f>Jeu!B3</f>
      </c>
      <c r="C502" s="10">
        <f>Jeu!B22</f>
      </c>
      <c r="D502" s="10"/>
      <c r="E502" s="10">
        <f>Jeu!C24</f>
      </c>
      <c r="F502" s="10">
        <f>Jeu!D27</f>
      </c>
      <c r="K502" s="22"/>
      <c r="L502"/>
      <c r="M502"/>
      <c r="N502"/>
      <c r="O502"/>
      <c r="P502"/>
      <c r="Q502"/>
      <c r="R502"/>
      <c r="S502"/>
      <c r="T502"/>
      <c r="U502"/>
      <c r="V502"/>
    </row>
    <row r="503" spans="1:22" ht="18">
      <c r="A503" s="28"/>
      <c r="B503" s="10">
        <f>Jeu!B5</f>
      </c>
      <c r="C503" s="10">
        <f>Jeu!B25</f>
      </c>
      <c r="D503" s="10">
        <f>Jeu!C14</f>
      </c>
      <c r="E503" s="10">
        <f>Jeu!C27</f>
      </c>
      <c r="F503" s="10">
        <f>Jeu!D17</f>
      </c>
      <c r="K503" s="22"/>
      <c r="L503"/>
      <c r="M503"/>
      <c r="N503"/>
      <c r="O503"/>
      <c r="P503"/>
      <c r="Q503"/>
      <c r="R503"/>
      <c r="S503"/>
      <c r="T503"/>
      <c r="U503"/>
      <c r="V503"/>
    </row>
    <row r="504" spans="1:22" ht="18">
      <c r="A504" s="28"/>
      <c r="B504" s="10">
        <f>Jeu!B14</f>
      </c>
      <c r="C504" s="10">
        <f>Jeu!B21</f>
      </c>
      <c r="D504" s="10">
        <f>Jeu!C16</f>
      </c>
      <c r="E504" s="10">
        <f>Jeu!C23</f>
      </c>
      <c r="F504" s="10">
        <f>Jeu!D23</f>
      </c>
      <c r="K504" s="22"/>
      <c r="L504"/>
      <c r="M504"/>
      <c r="N504"/>
      <c r="O504"/>
      <c r="P504"/>
      <c r="Q504"/>
      <c r="R504"/>
      <c r="S504"/>
      <c r="T504"/>
      <c r="U504"/>
      <c r="V504"/>
    </row>
    <row r="505" spans="1:22" ht="3" customHeight="1">
      <c r="A505" s="17"/>
      <c r="K505" s="22"/>
      <c r="L505"/>
      <c r="M505"/>
      <c r="N505"/>
      <c r="O505"/>
      <c r="P505"/>
      <c r="Q505"/>
      <c r="R505"/>
      <c r="S505"/>
      <c r="T505"/>
      <c r="U505"/>
      <c r="V505"/>
    </row>
    <row r="506" spans="1:22" ht="18" customHeight="1">
      <c r="A506" s="28">
        <v>85</v>
      </c>
      <c r="B506" s="10">
        <f>Jeu!B17</f>
      </c>
      <c r="C506" s="10">
        <f>Jeu!C4</f>
      </c>
      <c r="D506" s="10">
        <f>Jeu!C16</f>
      </c>
      <c r="E506" s="10">
        <f>Jeu!D6</f>
      </c>
      <c r="F506" s="10">
        <f>Jeu!D16</f>
      </c>
      <c r="G506" s="25">
        <f>IF(COUNT(B506:F506)=5,1,0)+IF(COUNT(B507:F507)=5,1,0)+IF(COUNT(B508:F508)=4,1,0)+IF(COUNT(B509:F509)=5,1,0)+IF(COUNT(B510:F510)=5,1,0)</f>
        <v>0</v>
      </c>
      <c r="H506" s="25">
        <f>IF(COUNT(B506:B510)=5,1,0)+IF(COUNT(C506:C510)=5,1,0)+IF(COUNT(D506:D510)=4,1,0)+IF(COUNT(E506:E510)=5,1,0)+IF(COUNT(F506:F510)=5,1,0)</f>
        <v>0</v>
      </c>
      <c r="I506" s="25">
        <f>IF(COUNT(B506)=1,1,0)+IF(COUNT(C507)=1,1,0)+IF(COUNT(D508)=1,1,0)+IF(COUNT(E509)=1,1,0)+IF(COUNT(F510)=1,1,0)</f>
        <v>0</v>
      </c>
      <c r="J506" s="25">
        <f>IF(COUNT(B506)=1,1,0)+IF(COUNT(C507)=1,1,0)+IF(COUNT(D508)=1,1,0)+IF(COUNT(E509)=1,1,0)+IF(COUNT(F510)=1,1,0)+IF(COUNT(B510)=1,1,0)+IF(COUNT(C509)=1,1,0)+IF(COUNT(D508)=1,1,0)+IF(COUNT(E507)=1,1,0)+IF(COUNT(F506)=1,1,0)</f>
        <v>0</v>
      </c>
      <c r="K506" s="22">
        <f>IF(COUNT(B510)=1,1,0)+IF(COUNT(C509)=1,1,0)+IF(COUNT(D508)=1,1,0)+IF(COUNT(E507)=1,1,0)+IF(COUNT(F506)=1,1,0)</f>
        <v>0</v>
      </c>
      <c r="L506"/>
      <c r="M506"/>
      <c r="N506"/>
      <c r="O506"/>
      <c r="P506"/>
      <c r="Q506"/>
      <c r="R506"/>
      <c r="S506"/>
      <c r="T506"/>
      <c r="U506"/>
      <c r="V506"/>
    </row>
    <row r="507" spans="1:22" ht="18">
      <c r="A507" s="28"/>
      <c r="B507" s="10">
        <f>Jeu!B7</f>
      </c>
      <c r="C507" s="10">
        <f>Jeu!C6</f>
      </c>
      <c r="D507" s="10">
        <f>Jeu!C21</f>
      </c>
      <c r="E507" s="10">
        <f>Jeu!D8</f>
      </c>
      <c r="F507" s="10">
        <f>Jeu!D23</f>
      </c>
      <c r="K507" s="22"/>
      <c r="L507"/>
      <c r="M507"/>
      <c r="N507"/>
      <c r="O507"/>
      <c r="P507"/>
      <c r="Q507"/>
      <c r="R507"/>
      <c r="S507"/>
      <c r="T507"/>
      <c r="U507"/>
      <c r="V507"/>
    </row>
    <row r="508" spans="1:22" ht="18">
      <c r="A508" s="28"/>
      <c r="B508" s="10">
        <f>Jeu!B3</f>
      </c>
      <c r="C508" s="10">
        <f>Jeu!B25</f>
      </c>
      <c r="D508" s="10"/>
      <c r="E508" s="10">
        <f>Jeu!C23</f>
      </c>
      <c r="F508" s="10">
        <f>Jeu!D22</f>
      </c>
      <c r="K508" s="22"/>
      <c r="L508"/>
      <c r="M508"/>
      <c r="N508"/>
      <c r="O508"/>
      <c r="P508"/>
      <c r="Q508"/>
      <c r="R508"/>
      <c r="S508"/>
      <c r="T508"/>
      <c r="U508"/>
      <c r="V508"/>
    </row>
    <row r="509" spans="1:22" ht="18">
      <c r="A509" s="28"/>
      <c r="B509" s="10">
        <f>Jeu!B6</f>
      </c>
      <c r="C509" s="10">
        <f>Jeu!B20</f>
      </c>
      <c r="D509" s="10">
        <f>Jeu!C14</f>
      </c>
      <c r="E509" s="10">
        <f>Jeu!D4</f>
      </c>
      <c r="F509" s="10">
        <f>Jeu!D13</f>
      </c>
      <c r="K509" s="22"/>
      <c r="L509"/>
      <c r="M509"/>
      <c r="N509"/>
      <c r="O509"/>
      <c r="P509"/>
      <c r="Q509"/>
      <c r="R509"/>
      <c r="S509"/>
      <c r="T509"/>
      <c r="U509"/>
      <c r="V509"/>
    </row>
    <row r="510" spans="1:22" ht="18">
      <c r="A510" s="28"/>
      <c r="B510" s="10">
        <f>Jeu!B16</f>
      </c>
      <c r="C510" s="10">
        <f>Jeu!B19</f>
      </c>
      <c r="D510" s="10">
        <f>Jeu!C17</f>
      </c>
      <c r="E510" s="10">
        <f>Jeu!D10</f>
      </c>
      <c r="F510" s="10">
        <f>Jeu!D20</f>
      </c>
      <c r="K510" s="22"/>
      <c r="L510"/>
      <c r="M510"/>
      <c r="N510"/>
      <c r="O510"/>
      <c r="P510"/>
      <c r="Q510"/>
      <c r="R510"/>
      <c r="S510"/>
      <c r="T510"/>
      <c r="U510"/>
      <c r="V510"/>
    </row>
    <row r="511" spans="1:22" ht="3" customHeight="1">
      <c r="A511" s="17"/>
      <c r="K511" s="22"/>
      <c r="L511"/>
      <c r="M511"/>
      <c r="N511"/>
      <c r="O511"/>
      <c r="P511"/>
      <c r="Q511"/>
      <c r="R511"/>
      <c r="S511"/>
      <c r="T511"/>
      <c r="U511"/>
      <c r="V511"/>
    </row>
    <row r="512" spans="1:22" ht="18" customHeight="1">
      <c r="A512" s="28">
        <v>86</v>
      </c>
      <c r="B512" s="10">
        <f>Jeu!B10</f>
      </c>
      <c r="C512" s="10">
        <f>Jeu!B18</f>
      </c>
      <c r="D512" s="10">
        <f>Jeu!C10</f>
      </c>
      <c r="E512" s="10">
        <f>Jeu!D7</f>
      </c>
      <c r="F512" s="10">
        <f>Jeu!D24</f>
      </c>
      <c r="G512" s="25">
        <f>IF(COUNT(B512:F512)=5,1,0)+IF(COUNT(B513:F513)=5,1,0)+IF(COUNT(B514:F514)=4,1,0)+IF(COUNT(B515:F515)=5,1,0)+IF(COUNT(B516:F516)=5,1,0)</f>
        <v>0</v>
      </c>
      <c r="H512" s="25">
        <f>IF(COUNT(B512:B516)=5,1,0)+IF(COUNT(C512:C516)=5,1,0)+IF(COUNT(D512:D516)=4,1,0)+IF(COUNT(E512:E516)=5,1,0)+IF(COUNT(F512:F516)=5,1,0)</f>
        <v>0</v>
      </c>
      <c r="I512" s="25">
        <f>IF(COUNT(B512)=1,1,0)+IF(COUNT(C513)=1,1,0)+IF(COUNT(D514)=1,1,0)+IF(COUNT(E515)=1,1,0)+IF(COUNT(F516)=1,1,0)</f>
        <v>0</v>
      </c>
      <c r="J512" s="25">
        <f>IF(COUNT(B512)=1,1,0)+IF(COUNT(C513)=1,1,0)+IF(COUNT(D514)=1,1,0)+IF(COUNT(E515)=1,1,0)+IF(COUNT(F516)=1,1,0)+IF(COUNT(B516)=1,1,0)+IF(COUNT(C515)=1,1,0)+IF(COUNT(D514)=1,1,0)+IF(COUNT(E513)=1,1,0)+IF(COUNT(F512)=1,1,0)</f>
        <v>0</v>
      </c>
      <c r="K512" s="22">
        <f>IF(COUNT(B516)=1,1,0)+IF(COUNT(C515)=1,1,0)+IF(COUNT(D514)=1,1,0)+IF(COUNT(E513)=1,1,0)+IF(COUNT(F512)=1,1,0)</f>
        <v>0</v>
      </c>
      <c r="L512"/>
      <c r="M512"/>
      <c r="N512"/>
      <c r="O512"/>
      <c r="P512"/>
      <c r="Q512"/>
      <c r="R512"/>
      <c r="S512"/>
      <c r="T512"/>
      <c r="U512"/>
      <c r="V512"/>
    </row>
    <row r="513" spans="1:22" ht="18">
      <c r="A513" s="28"/>
      <c r="B513" s="10">
        <f>Jeu!B14</f>
      </c>
      <c r="C513" s="10">
        <f>Jeu!B23</f>
      </c>
      <c r="D513" s="10">
        <f>Jeu!C12</f>
      </c>
      <c r="E513" s="10">
        <f>Jeu!C25</f>
      </c>
      <c r="F513" s="10">
        <f>Jeu!D26</f>
      </c>
      <c r="K513" s="22"/>
      <c r="L513"/>
      <c r="M513"/>
      <c r="N513"/>
      <c r="O513"/>
      <c r="P513"/>
      <c r="Q513"/>
      <c r="R513"/>
      <c r="S513"/>
      <c r="T513"/>
      <c r="U513"/>
      <c r="V513"/>
    </row>
    <row r="514" spans="1:22" ht="18">
      <c r="A514" s="28"/>
      <c r="B514" s="10">
        <f>Jeu!B5</f>
      </c>
      <c r="C514" s="10">
        <f>Jeu!B24</f>
      </c>
      <c r="D514" s="10"/>
      <c r="E514" s="10">
        <f>Jeu!D9</f>
      </c>
      <c r="F514" s="10">
        <f>Jeu!D21</f>
      </c>
      <c r="K514" s="22"/>
      <c r="L514"/>
      <c r="M514"/>
      <c r="N514"/>
      <c r="O514"/>
      <c r="P514"/>
      <c r="Q514"/>
      <c r="R514"/>
      <c r="S514"/>
      <c r="T514"/>
      <c r="U514"/>
      <c r="V514"/>
    </row>
    <row r="515" spans="1:22" ht="18">
      <c r="A515" s="28"/>
      <c r="B515" s="10">
        <f>Jeu!B15</f>
      </c>
      <c r="C515" s="10">
        <f>Jeu!C7</f>
      </c>
      <c r="D515" s="10">
        <f>Jeu!C18</f>
      </c>
      <c r="E515" s="10">
        <f>Jeu!D11</f>
      </c>
      <c r="F515" s="10">
        <f>Jeu!D19</f>
      </c>
      <c r="K515" s="22"/>
      <c r="L515"/>
      <c r="M515"/>
      <c r="N515"/>
      <c r="O515"/>
      <c r="P515"/>
      <c r="Q515"/>
      <c r="R515"/>
      <c r="S515"/>
      <c r="T515"/>
      <c r="U515"/>
      <c r="V515"/>
    </row>
    <row r="516" spans="1:22" ht="18">
      <c r="A516" s="28"/>
      <c r="B516" s="10">
        <f>Jeu!B12</f>
      </c>
      <c r="C516" s="10">
        <f>Jeu!B22</f>
      </c>
      <c r="D516" s="10">
        <f>Jeu!C9</f>
      </c>
      <c r="E516" s="10">
        <f>Jeu!C27</f>
      </c>
      <c r="F516" s="10">
        <f>Jeu!D14</f>
      </c>
      <c r="K516" s="22"/>
      <c r="L516"/>
      <c r="M516"/>
      <c r="N516"/>
      <c r="O516"/>
      <c r="P516"/>
      <c r="Q516"/>
      <c r="R516"/>
      <c r="S516"/>
      <c r="T516"/>
      <c r="U516"/>
      <c r="V516"/>
    </row>
    <row r="517" spans="1:22" ht="3" customHeight="1">
      <c r="A517" s="17"/>
      <c r="K517" s="22"/>
      <c r="L517"/>
      <c r="M517"/>
      <c r="N517"/>
      <c r="O517"/>
      <c r="P517"/>
      <c r="Q517"/>
      <c r="R517"/>
      <c r="S517"/>
      <c r="T517"/>
      <c r="U517"/>
      <c r="V517"/>
    </row>
    <row r="518" spans="1:22" ht="18" customHeight="1">
      <c r="A518" s="28">
        <v>87</v>
      </c>
      <c r="B518" s="10">
        <f>Jeu!B9</f>
      </c>
      <c r="C518" s="10">
        <f>Jeu!C3</f>
      </c>
      <c r="D518" s="10">
        <f>Jeu!C8</f>
      </c>
      <c r="E518" s="10">
        <f>Jeu!D12</f>
      </c>
      <c r="F518" s="10">
        <f>Jeu!D18</f>
      </c>
      <c r="G518" s="25">
        <f>IF(COUNT(B518:F518)=5,1,0)+IF(COUNT(B519:F519)=5,1,0)+IF(COUNT(B520:F520)=4,1,0)+IF(COUNT(B521:F521)=5,1,0)+IF(COUNT(B522:F522)=5,1,0)</f>
        <v>0</v>
      </c>
      <c r="H518" s="25">
        <f>IF(COUNT(B518:B522)=5,1,0)+IF(COUNT(C518:C522)=5,1,0)+IF(COUNT(D518:D522)=4,1,0)+IF(COUNT(E518:E522)=5,1,0)+IF(COUNT(F518:F522)=5,1,0)</f>
        <v>0</v>
      </c>
      <c r="I518" s="25">
        <f>IF(COUNT(B518)=1,1,0)+IF(COUNT(C519)=1,1,0)+IF(COUNT(D520)=1,1,0)+IF(COUNT(E521)=1,1,0)+IF(COUNT(F522)=1,1,0)</f>
        <v>0</v>
      </c>
      <c r="J518" s="25">
        <f>IF(COUNT(B518)=1,1,0)+IF(COUNT(C519)=1,1,0)+IF(COUNT(D520)=1,1,0)+IF(COUNT(E521)=1,1,0)+IF(COUNT(F522)=1,1,0)+IF(COUNT(B522)=1,1,0)+IF(COUNT(C521)=1,1,0)+IF(COUNT(D520)=1,1,0)+IF(COUNT(E519)=1,1,0)+IF(COUNT(F518)=1,1,0)</f>
        <v>0</v>
      </c>
      <c r="K518" s="22">
        <f>IF(COUNT(B522)=1,1,0)+IF(COUNT(C521)=1,1,0)+IF(COUNT(D520)=1,1,0)+IF(COUNT(E519)=1,1,0)+IF(COUNT(F518)=1,1,0)</f>
        <v>0</v>
      </c>
      <c r="L518"/>
      <c r="M518"/>
      <c r="N518"/>
      <c r="O518"/>
      <c r="P518"/>
      <c r="Q518"/>
      <c r="R518"/>
      <c r="S518"/>
      <c r="T518"/>
      <c r="U518"/>
      <c r="V518"/>
    </row>
    <row r="519" spans="1:22" ht="18">
      <c r="A519" s="28"/>
      <c r="B519" s="10">
        <f>Jeu!B11</f>
      </c>
      <c r="C519" s="10">
        <f>Jeu!B21</f>
      </c>
      <c r="D519" s="10">
        <f>Jeu!C15</f>
      </c>
      <c r="E519" s="10">
        <f>Jeu!C26</f>
      </c>
      <c r="F519" s="10">
        <f>Jeu!D25</f>
      </c>
      <c r="K519" s="22"/>
      <c r="L519"/>
      <c r="M519"/>
      <c r="N519"/>
      <c r="O519"/>
      <c r="P519"/>
      <c r="Q519"/>
      <c r="R519"/>
      <c r="S519"/>
      <c r="T519"/>
      <c r="U519"/>
      <c r="V519"/>
    </row>
    <row r="520" spans="1:22" ht="18">
      <c r="A520" s="28"/>
      <c r="B520" s="10">
        <f>Jeu!B8</f>
      </c>
      <c r="C520" s="10">
        <f>Jeu!B26</f>
      </c>
      <c r="D520" s="10"/>
      <c r="E520" s="10">
        <f>Jeu!D5</f>
      </c>
      <c r="F520" s="10">
        <f>Jeu!D27</f>
      </c>
      <c r="K520" s="22"/>
      <c r="L520"/>
      <c r="M520"/>
      <c r="N520"/>
      <c r="O520"/>
      <c r="P520"/>
      <c r="Q520"/>
      <c r="R520"/>
      <c r="S520"/>
      <c r="T520"/>
      <c r="U520"/>
      <c r="V520"/>
    </row>
    <row r="521" spans="1:22" ht="18">
      <c r="A521" s="28"/>
      <c r="B521" s="10">
        <f>Jeu!B4</f>
      </c>
      <c r="C521" s="10">
        <f>Jeu!B27</f>
      </c>
      <c r="D521" s="10">
        <f>Jeu!C11</f>
      </c>
      <c r="E521" s="10">
        <f>Jeu!D3</f>
      </c>
      <c r="F521" s="10">
        <f>Jeu!D17</f>
      </c>
      <c r="K521" s="22"/>
      <c r="L521"/>
      <c r="M521"/>
      <c r="N521"/>
      <c r="O521"/>
      <c r="P521"/>
      <c r="Q521"/>
      <c r="R521"/>
      <c r="S521"/>
      <c r="T521"/>
      <c r="U521"/>
      <c r="V521"/>
    </row>
    <row r="522" spans="1:22" ht="18">
      <c r="A522" s="28"/>
      <c r="B522" s="10">
        <f>Jeu!B13</f>
      </c>
      <c r="C522" s="10">
        <f>Jeu!C5</f>
      </c>
      <c r="D522" s="10">
        <f>Jeu!C19</f>
      </c>
      <c r="E522" s="10">
        <f>Jeu!C24</f>
      </c>
      <c r="F522" s="10">
        <f>Jeu!D15</f>
      </c>
      <c r="K522" s="22"/>
      <c r="L522"/>
      <c r="M522"/>
      <c r="N522"/>
      <c r="O522"/>
      <c r="P522"/>
      <c r="Q522"/>
      <c r="R522"/>
      <c r="S522"/>
      <c r="T522"/>
      <c r="U522"/>
      <c r="V522"/>
    </row>
    <row r="523" spans="1:22" ht="3" customHeight="1">
      <c r="A523" s="17"/>
      <c r="K523" s="22"/>
      <c r="L523"/>
      <c r="M523"/>
      <c r="N523"/>
      <c r="O523"/>
      <c r="P523"/>
      <c r="Q523"/>
      <c r="R523"/>
      <c r="S523"/>
      <c r="T523"/>
      <c r="U523"/>
      <c r="V523"/>
    </row>
    <row r="524" spans="1:22" ht="18" customHeight="1">
      <c r="A524" s="28">
        <v>88</v>
      </c>
      <c r="B524" s="10">
        <f>Jeu!B5</f>
      </c>
      <c r="C524" s="10">
        <f>Jeu!B18</f>
      </c>
      <c r="D524" s="10">
        <f>Jeu!C11</f>
      </c>
      <c r="E524" s="10">
        <f>Jeu!D9</f>
      </c>
      <c r="F524" s="10">
        <f>Jeu!D25</f>
      </c>
      <c r="G524" s="25">
        <f>IF(COUNT(B524:F524)=5,1,0)+IF(COUNT(B525:F525)=5,1,0)+IF(COUNT(B526:F526)=4,1,0)+IF(COUNT(B527:F527)=5,1,0)+IF(COUNT(B528:F528)=5,1,0)</f>
        <v>0</v>
      </c>
      <c r="H524" s="25">
        <f>IF(COUNT(B524:B528)=5,1,0)+IF(COUNT(C524:C528)=5,1,0)+IF(COUNT(D524:D528)=4,1,0)+IF(COUNT(E524:E528)=5,1,0)+IF(COUNT(F524:F528)=5,1,0)</f>
        <v>0</v>
      </c>
      <c r="I524" s="25">
        <f>IF(COUNT(B524)=1,1,0)+IF(COUNT(C525)=1,1,0)+IF(COUNT(D526)=1,1,0)+IF(COUNT(E527)=1,1,0)+IF(COUNT(F528)=1,1,0)</f>
        <v>0</v>
      </c>
      <c r="J524" s="25">
        <f>IF(COUNT(B524)=1,1,0)+IF(COUNT(C525)=1,1,0)+IF(COUNT(D526)=1,1,0)+IF(COUNT(E527)=1,1,0)+IF(COUNT(F528)=1,1,0)+IF(COUNT(B528)=1,1,0)+IF(COUNT(C527)=1,1,0)+IF(COUNT(D526)=1,1,0)+IF(COUNT(E525)=1,1,0)+IF(COUNT(F524)=1,1,0)</f>
        <v>0</v>
      </c>
      <c r="K524" s="22">
        <f>IF(COUNT(B528)=1,1,0)+IF(COUNT(C527)=1,1,0)+IF(COUNT(D526)=1,1,0)+IF(COUNT(E525)=1,1,0)+IF(COUNT(F524)=1,1,0)</f>
        <v>0</v>
      </c>
      <c r="L524"/>
      <c r="M524"/>
      <c r="N524"/>
      <c r="O524"/>
      <c r="P524"/>
      <c r="Q524"/>
      <c r="R524"/>
      <c r="S524"/>
      <c r="T524"/>
      <c r="U524"/>
      <c r="V524"/>
    </row>
    <row r="525" spans="1:22" ht="18">
      <c r="A525" s="28"/>
      <c r="B525" s="10">
        <f>Jeu!B10</f>
      </c>
      <c r="C525" s="10">
        <f>Jeu!B21</f>
      </c>
      <c r="D525" s="10">
        <f>Jeu!C14</f>
      </c>
      <c r="E525" s="10">
        <f>Jeu!C26</f>
      </c>
      <c r="F525" s="10">
        <f>Jeu!D23</f>
      </c>
      <c r="K525" s="22"/>
      <c r="L525"/>
      <c r="M525"/>
      <c r="N525"/>
      <c r="O525"/>
      <c r="P525"/>
      <c r="Q525"/>
      <c r="R525"/>
      <c r="S525"/>
      <c r="T525"/>
      <c r="U525"/>
      <c r="V525"/>
    </row>
    <row r="526" spans="1:22" ht="18">
      <c r="A526" s="28"/>
      <c r="B526" s="10">
        <f>Jeu!B11</f>
      </c>
      <c r="C526" s="10">
        <f>Jeu!C5</f>
      </c>
      <c r="D526" s="10"/>
      <c r="E526" s="10">
        <f>Jeu!D6</f>
      </c>
      <c r="F526" s="10">
        <f>Jeu!D15</f>
      </c>
      <c r="K526" s="22"/>
      <c r="L526"/>
      <c r="M526"/>
      <c r="N526"/>
      <c r="O526"/>
      <c r="P526"/>
      <c r="Q526"/>
      <c r="R526"/>
      <c r="S526"/>
      <c r="T526"/>
      <c r="U526"/>
      <c r="V526"/>
    </row>
    <row r="527" spans="1:22" ht="18">
      <c r="A527" s="28"/>
      <c r="B527" s="10">
        <f>Jeu!B17</f>
      </c>
      <c r="C527" s="10">
        <f>Jeu!B23</f>
      </c>
      <c r="D527" s="10">
        <f>Jeu!C20</f>
      </c>
      <c r="E527" s="10">
        <f>Jeu!D5</f>
      </c>
      <c r="F527" s="10">
        <f>Jeu!D20</f>
      </c>
      <c r="K527" s="22"/>
      <c r="L527"/>
      <c r="M527"/>
      <c r="N527"/>
      <c r="O527"/>
      <c r="P527"/>
      <c r="Q527"/>
      <c r="R527"/>
      <c r="S527"/>
      <c r="T527"/>
      <c r="U527"/>
      <c r="V527"/>
    </row>
    <row r="528" spans="1:22" ht="18">
      <c r="A528" s="28"/>
      <c r="B528" s="10">
        <f>Jeu!B16</f>
      </c>
      <c r="C528" s="10">
        <f>Jeu!C6</f>
      </c>
      <c r="D528" s="10">
        <f>Jeu!C15</f>
      </c>
      <c r="E528" s="10">
        <f>Jeu!C24</f>
      </c>
      <c r="F528" s="10">
        <f>Jeu!D21</f>
      </c>
      <c r="K528" s="22"/>
      <c r="L528"/>
      <c r="M528"/>
      <c r="N528"/>
      <c r="O528"/>
      <c r="P528"/>
      <c r="Q528"/>
      <c r="R528"/>
      <c r="S528"/>
      <c r="T528"/>
      <c r="U528"/>
      <c r="V528"/>
    </row>
    <row r="529" spans="1:22" ht="3" customHeight="1">
      <c r="A529" s="17"/>
      <c r="K529" s="22"/>
      <c r="L529"/>
      <c r="M529"/>
      <c r="N529"/>
      <c r="O529"/>
      <c r="P529"/>
      <c r="Q529"/>
      <c r="R529"/>
      <c r="S529"/>
      <c r="T529"/>
      <c r="U529"/>
      <c r="V529"/>
    </row>
    <row r="530" spans="1:22" ht="18" customHeight="1">
      <c r="A530" s="28">
        <v>89</v>
      </c>
      <c r="B530" s="10">
        <f>Jeu!B12</f>
      </c>
      <c r="C530" s="10">
        <f>Jeu!C3</f>
      </c>
      <c r="D530" s="10">
        <f>Jeu!C19</f>
      </c>
      <c r="E530" s="10">
        <f>Jeu!C25</f>
      </c>
      <c r="F530" s="10">
        <f>Jeu!D18</f>
      </c>
      <c r="G530" s="25">
        <f>IF(COUNT(B530:F530)=5,1,0)+IF(COUNT(B531:F531)=5,1,0)+IF(COUNT(B532:F532)=4,1,0)+IF(COUNT(B533:F533)=5,1,0)+IF(COUNT(B534:F534)=5,1,0)</f>
        <v>0</v>
      </c>
      <c r="H530" s="25">
        <f>IF(COUNT(B530:B534)=5,1,0)+IF(COUNT(C530:C534)=5,1,0)+IF(COUNT(D530:D534)=4,1,0)+IF(COUNT(E530:E534)=5,1,0)+IF(COUNT(F530:F534)=5,1,0)</f>
        <v>0</v>
      </c>
      <c r="I530" s="25">
        <f>IF(COUNT(B530)=1,1,0)+IF(COUNT(C531)=1,1,0)+IF(COUNT(D532)=1,1,0)+IF(COUNT(E533)=1,1,0)+IF(COUNT(F534)=1,1,0)</f>
        <v>0</v>
      </c>
      <c r="J530" s="25">
        <f>IF(COUNT(B530)=1,1,0)+IF(COUNT(C531)=1,1,0)+IF(COUNT(D532)=1,1,0)+IF(COUNT(E533)=1,1,0)+IF(COUNT(F534)=1,1,0)+IF(COUNT(B534)=1,1,0)+IF(COUNT(C533)=1,1,0)+IF(COUNT(D532)=1,1,0)+IF(COUNT(E531)=1,1,0)+IF(COUNT(F530)=1,1,0)</f>
        <v>0</v>
      </c>
      <c r="K530" s="22">
        <f>IF(COUNT(B534)=1,1,0)+IF(COUNT(C533)=1,1,0)+IF(COUNT(D532)=1,1,0)+IF(COUNT(E531)=1,1,0)+IF(COUNT(F530)=1,1,0)</f>
        <v>0</v>
      </c>
      <c r="L530"/>
      <c r="M530"/>
      <c r="N530"/>
      <c r="O530"/>
      <c r="P530"/>
      <c r="Q530"/>
      <c r="R530"/>
      <c r="S530"/>
      <c r="T530"/>
      <c r="U530"/>
      <c r="V530"/>
    </row>
    <row r="531" spans="1:22" ht="18">
      <c r="A531" s="28"/>
      <c r="B531" s="10">
        <f>Jeu!B13</f>
      </c>
      <c r="C531" s="10">
        <f>Jeu!B25</f>
      </c>
      <c r="D531" s="10">
        <f>Jeu!C18</f>
      </c>
      <c r="E531" s="10">
        <f>Jeu!D11</f>
      </c>
      <c r="F531" s="10">
        <f>Jeu!D19</f>
      </c>
      <c r="K531" s="22"/>
      <c r="L531"/>
      <c r="M531"/>
      <c r="N531"/>
      <c r="O531"/>
      <c r="P531"/>
      <c r="Q531"/>
      <c r="R531"/>
      <c r="S531"/>
      <c r="T531"/>
      <c r="U531"/>
      <c r="V531"/>
    </row>
    <row r="532" spans="1:22" ht="18">
      <c r="A532" s="28"/>
      <c r="B532" s="10">
        <f>Jeu!B15</f>
      </c>
      <c r="C532" s="10">
        <f>Jeu!B24</f>
      </c>
      <c r="D532" s="10"/>
      <c r="E532" s="10">
        <f>Jeu!D10</f>
      </c>
      <c r="F532" s="10">
        <f>Jeu!D16</f>
      </c>
      <c r="K532" s="22"/>
      <c r="L532"/>
      <c r="M532"/>
      <c r="N532"/>
      <c r="O532"/>
      <c r="P532"/>
      <c r="Q532"/>
      <c r="R532"/>
      <c r="S532"/>
      <c r="T532"/>
      <c r="U532"/>
      <c r="V532"/>
    </row>
    <row r="533" spans="1:22" ht="18">
      <c r="A533" s="28"/>
      <c r="B533" s="10">
        <f>Jeu!B3</f>
      </c>
      <c r="C533" s="10">
        <f>Jeu!B27</f>
      </c>
      <c r="D533" s="10">
        <f>Jeu!C22</f>
      </c>
      <c r="E533" s="10">
        <f>Jeu!D12</f>
      </c>
      <c r="F533" s="10">
        <f>Jeu!D27</f>
      </c>
      <c r="K533" s="22"/>
      <c r="L533"/>
      <c r="M533"/>
      <c r="N533"/>
      <c r="O533"/>
      <c r="P533"/>
      <c r="Q533"/>
      <c r="R533"/>
      <c r="S533"/>
      <c r="T533"/>
      <c r="U533"/>
      <c r="V533"/>
    </row>
    <row r="534" spans="1:22" ht="18">
      <c r="A534" s="28"/>
      <c r="B534" s="10">
        <f>Jeu!B7</f>
      </c>
      <c r="C534" s="10">
        <f>Jeu!C7</f>
      </c>
      <c r="D534" s="10">
        <f>Jeu!C10</f>
      </c>
      <c r="E534" s="10">
        <f>Jeu!D3</f>
      </c>
      <c r="F534" s="10">
        <f>Jeu!D22</f>
      </c>
      <c r="K534" s="22"/>
      <c r="L534"/>
      <c r="M534"/>
      <c r="N534"/>
      <c r="O534"/>
      <c r="P534"/>
      <c r="Q534"/>
      <c r="R534"/>
      <c r="S534"/>
      <c r="T534"/>
      <c r="U534"/>
      <c r="V534"/>
    </row>
    <row r="535" spans="1:22" ht="3" customHeight="1">
      <c r="A535" s="17"/>
      <c r="K535" s="22"/>
      <c r="L535"/>
      <c r="M535"/>
      <c r="N535"/>
      <c r="O535"/>
      <c r="P535"/>
      <c r="Q535"/>
      <c r="R535"/>
      <c r="S535"/>
      <c r="T535"/>
      <c r="U535"/>
      <c r="V535"/>
    </row>
    <row r="536" spans="1:22" ht="18" customHeight="1">
      <c r="A536" s="28">
        <v>90</v>
      </c>
      <c r="B536" s="10">
        <f>Jeu!B14</f>
      </c>
      <c r="C536" s="10">
        <f>Jeu!B20</f>
      </c>
      <c r="D536" s="10">
        <f>Jeu!C12</f>
      </c>
      <c r="E536" s="10">
        <f>Jeu!C27</f>
      </c>
      <c r="F536" s="10">
        <f>Jeu!D14</f>
      </c>
      <c r="G536" s="25">
        <f>IF(COUNT(B536:F536)=5,1,0)+IF(COUNT(B537:F537)=5,1,0)+IF(COUNT(B538:F538)=4,1,0)+IF(COUNT(B539:F539)=5,1,0)+IF(COUNT(B540:F540)=5,1,0)</f>
        <v>0</v>
      </c>
      <c r="H536" s="25">
        <f>IF(COUNT(B536:B540)=5,1,0)+IF(COUNT(C536:C540)=5,1,0)+IF(COUNT(D536:D540)=4,1,0)+IF(COUNT(E536:E540)=5,1,0)+IF(COUNT(F536:F540)=5,1,0)</f>
        <v>0</v>
      </c>
      <c r="I536" s="25">
        <f>IF(COUNT(B536)=1,1,0)+IF(COUNT(C537)=1,1,0)+IF(COUNT(D538)=1,1,0)+IF(COUNT(E539)=1,1,0)+IF(COUNT(F540)=1,1,0)</f>
        <v>0</v>
      </c>
      <c r="J536" s="25">
        <f>IF(COUNT(B536)=1,1,0)+IF(COUNT(C537)=1,1,0)+IF(COUNT(D538)=1,1,0)+IF(COUNT(E539)=1,1,0)+IF(COUNT(F540)=1,1,0)+IF(COUNT(B540)=1,1,0)+IF(COUNT(C539)=1,1,0)+IF(COUNT(D538)=1,1,0)+IF(COUNT(E537)=1,1,0)+IF(COUNT(F536)=1,1,0)</f>
        <v>0</v>
      </c>
      <c r="K536" s="22">
        <f>IF(COUNT(B540)=1,1,0)+IF(COUNT(C539)=1,1,0)+IF(COUNT(D538)=1,1,0)+IF(COUNT(E537)=1,1,0)+IF(COUNT(F536)=1,1,0)</f>
        <v>0</v>
      </c>
      <c r="L536"/>
      <c r="M536"/>
      <c r="N536"/>
      <c r="O536"/>
      <c r="P536"/>
      <c r="Q536"/>
      <c r="R536"/>
      <c r="S536"/>
      <c r="T536"/>
      <c r="U536"/>
      <c r="V536"/>
    </row>
    <row r="537" spans="1:22" ht="18">
      <c r="A537" s="28"/>
      <c r="B537" s="10">
        <f>Jeu!B4</f>
      </c>
      <c r="C537" s="10">
        <f>Jeu!B19</f>
      </c>
      <c r="D537" s="10">
        <f>Jeu!C17</f>
      </c>
      <c r="E537" s="10">
        <f>Jeu!D7</f>
      </c>
      <c r="F537" s="10">
        <f>Jeu!D17</f>
      </c>
      <c r="K537" s="22"/>
      <c r="L537"/>
      <c r="M537"/>
      <c r="N537"/>
      <c r="O537"/>
      <c r="P537"/>
      <c r="Q537"/>
      <c r="R537"/>
      <c r="S537"/>
      <c r="T537"/>
      <c r="U537"/>
      <c r="V537"/>
    </row>
    <row r="538" spans="1:22" ht="18">
      <c r="A538" s="28"/>
      <c r="B538" s="10">
        <f>Jeu!B6</f>
      </c>
      <c r="C538" s="10">
        <f>Jeu!B26</f>
      </c>
      <c r="D538" s="10"/>
      <c r="E538" s="10">
        <f>Jeu!D4</f>
      </c>
      <c r="F538" s="10">
        <f>Jeu!D26</f>
      </c>
      <c r="K538" s="22"/>
      <c r="L538"/>
      <c r="M538"/>
      <c r="N538"/>
      <c r="O538"/>
      <c r="P538"/>
      <c r="Q538"/>
      <c r="R538"/>
      <c r="S538"/>
      <c r="T538"/>
      <c r="U538"/>
      <c r="V538"/>
    </row>
    <row r="539" spans="1:22" ht="18">
      <c r="A539" s="28"/>
      <c r="B539" s="10">
        <f>Jeu!B8</f>
      </c>
      <c r="C539" s="10">
        <f>Jeu!C4</f>
      </c>
      <c r="D539" s="10">
        <f>Jeu!C16</f>
      </c>
      <c r="E539" s="10">
        <f>Jeu!C23</f>
      </c>
      <c r="F539" s="10">
        <f>Jeu!D13</f>
      </c>
      <c r="K539" s="22"/>
      <c r="L539"/>
      <c r="M539"/>
      <c r="N539"/>
      <c r="O539"/>
      <c r="P539"/>
      <c r="Q539"/>
      <c r="R539"/>
      <c r="S539"/>
      <c r="T539"/>
      <c r="U539"/>
      <c r="V539"/>
    </row>
    <row r="540" spans="1:22" ht="18">
      <c r="A540" s="28"/>
      <c r="B540" s="10">
        <f>Jeu!B9</f>
      </c>
      <c r="C540" s="10">
        <f>Jeu!B22</f>
      </c>
      <c r="D540" s="10">
        <f>Jeu!C8</f>
      </c>
      <c r="E540" s="10">
        <f>Jeu!D8</f>
      </c>
      <c r="F540" s="10">
        <f>Jeu!D24</f>
      </c>
      <c r="K540" s="22"/>
      <c r="L540"/>
      <c r="M540"/>
      <c r="N540"/>
      <c r="O540"/>
      <c r="P540"/>
      <c r="Q540"/>
      <c r="R540"/>
      <c r="S540"/>
      <c r="T540"/>
      <c r="U540"/>
      <c r="V540"/>
    </row>
    <row r="541" spans="1:22" ht="3" customHeight="1">
      <c r="A541" s="17"/>
      <c r="K541" s="22"/>
      <c r="L541"/>
      <c r="M541"/>
      <c r="N541"/>
      <c r="O541"/>
      <c r="P541"/>
      <c r="Q541"/>
      <c r="R541"/>
      <c r="S541"/>
      <c r="T541"/>
      <c r="U541"/>
      <c r="V541"/>
    </row>
    <row r="542" spans="1:22" ht="18" customHeight="1">
      <c r="A542" s="28">
        <v>91</v>
      </c>
      <c r="B542" s="10">
        <f>Jeu!B5</f>
      </c>
      <c r="C542" s="10">
        <f>Jeu!B21</f>
      </c>
      <c r="D542" s="10">
        <f>Jeu!C10</f>
      </c>
      <c r="E542" s="10">
        <f>Jeu!D9</f>
      </c>
      <c r="F542" s="10">
        <f>Jeu!D19</f>
      </c>
      <c r="G542" s="25">
        <f>IF(COUNT(B542:F542)=5,1,0)+IF(COUNT(B543:F543)=5,1,0)+IF(COUNT(B544:F544)=4,1,0)+IF(COUNT(B545:F545)=5,1,0)+IF(COUNT(B546:F546)=5,1,0)</f>
        <v>0</v>
      </c>
      <c r="H542" s="25">
        <f>IF(COUNT(B542:B546)=5,1,0)+IF(COUNT(C542:C546)=5,1,0)+IF(COUNT(D542:D546)=4,1,0)+IF(COUNT(E542:E546)=5,1,0)+IF(COUNT(F542:F546)=5,1,0)</f>
        <v>0</v>
      </c>
      <c r="I542" s="25">
        <f>IF(COUNT(B542)=1,1,0)+IF(COUNT(C543)=1,1,0)+IF(COUNT(D544)=1,1,0)+IF(COUNT(E545)=1,1,0)+IF(COUNT(F546)=1,1,0)</f>
        <v>0</v>
      </c>
      <c r="J542" s="25">
        <f>IF(COUNT(B542)=1,1,0)+IF(COUNT(C543)=1,1,0)+IF(COUNT(D544)=1,1,0)+IF(COUNT(E545)=1,1,0)+IF(COUNT(F546)=1,1,0)+IF(COUNT(B546)=1,1,0)+IF(COUNT(C545)=1,1,0)+IF(COUNT(D544)=1,1,0)+IF(COUNT(E543)=1,1,0)+IF(COUNT(F542)=1,1,0)</f>
        <v>0</v>
      </c>
      <c r="K542" s="22">
        <f>IF(COUNT(B546)=1,1,0)+IF(COUNT(C545)=1,1,0)+IF(COUNT(D544)=1,1,0)+IF(COUNT(E543)=1,1,0)+IF(COUNT(F542)=1,1,0)</f>
        <v>0</v>
      </c>
      <c r="L542"/>
      <c r="M542"/>
      <c r="N542"/>
      <c r="O542"/>
      <c r="P542"/>
      <c r="Q542"/>
      <c r="R542"/>
      <c r="S542"/>
      <c r="T542"/>
      <c r="U542"/>
      <c r="V542"/>
    </row>
    <row r="543" spans="1:22" ht="18">
      <c r="A543" s="28"/>
      <c r="B543" s="10">
        <f>Jeu!B6</f>
      </c>
      <c r="C543" s="10">
        <f>Jeu!B25</f>
      </c>
      <c r="D543" s="10">
        <f>Jeu!C13</f>
      </c>
      <c r="E543" s="10">
        <f>Jeu!C24</f>
      </c>
      <c r="F543" s="10">
        <f>Jeu!D20</f>
      </c>
      <c r="K543" s="22"/>
      <c r="L543"/>
      <c r="M543"/>
      <c r="N543"/>
      <c r="O543"/>
      <c r="P543"/>
      <c r="Q543"/>
      <c r="R543"/>
      <c r="S543"/>
      <c r="T543"/>
      <c r="U543"/>
      <c r="V543"/>
    </row>
    <row r="544" spans="1:22" ht="18">
      <c r="A544" s="28"/>
      <c r="B544" s="10">
        <f>Jeu!B8</f>
      </c>
      <c r="C544" s="10">
        <f>Jeu!C7</f>
      </c>
      <c r="D544" s="10"/>
      <c r="E544" s="10">
        <f>Jeu!D10</f>
      </c>
      <c r="F544" s="10">
        <f>Jeu!D15</f>
      </c>
      <c r="K544" s="22"/>
      <c r="L544"/>
      <c r="M544"/>
      <c r="N544"/>
      <c r="O544"/>
      <c r="P544"/>
      <c r="Q544"/>
      <c r="R544"/>
      <c r="S544"/>
      <c r="T544"/>
      <c r="U544"/>
      <c r="V544"/>
    </row>
    <row r="545" spans="1:22" ht="18">
      <c r="A545" s="28"/>
      <c r="B545" s="10">
        <f>Jeu!B3</f>
      </c>
      <c r="C545" s="10">
        <f>Jeu!B20</f>
      </c>
      <c r="D545" s="10">
        <f>Jeu!C11</f>
      </c>
      <c r="E545" s="10">
        <f>Jeu!D12</f>
      </c>
      <c r="F545" s="10">
        <f>Jeu!D21</f>
      </c>
      <c r="K545" s="22"/>
      <c r="L545"/>
      <c r="M545"/>
      <c r="N545"/>
      <c r="O545"/>
      <c r="P545"/>
      <c r="Q545"/>
      <c r="R545"/>
      <c r="S545"/>
      <c r="T545"/>
      <c r="U545"/>
      <c r="V545"/>
    </row>
    <row r="546" spans="1:22" ht="18">
      <c r="A546" s="28"/>
      <c r="B546" s="10">
        <f>Jeu!B17</f>
      </c>
      <c r="C546" s="10">
        <f>Jeu!B27</f>
      </c>
      <c r="D546" s="10">
        <f>Jeu!C18</f>
      </c>
      <c r="E546" s="10">
        <f>Jeu!C27</f>
      </c>
      <c r="F546" s="10">
        <f>Jeu!D26</f>
      </c>
      <c r="K546" s="22"/>
      <c r="L546"/>
      <c r="M546"/>
      <c r="N546"/>
      <c r="O546"/>
      <c r="P546"/>
      <c r="Q546"/>
      <c r="R546"/>
      <c r="S546"/>
      <c r="T546"/>
      <c r="U546"/>
      <c r="V546"/>
    </row>
    <row r="547" spans="1:22" ht="3" customHeight="1">
      <c r="A547" s="17"/>
      <c r="K547" s="22"/>
      <c r="L547"/>
      <c r="M547"/>
      <c r="N547"/>
      <c r="O547"/>
      <c r="P547"/>
      <c r="Q547"/>
      <c r="R547"/>
      <c r="S547"/>
      <c r="T547"/>
      <c r="U547"/>
      <c r="V547"/>
    </row>
    <row r="548" spans="1:22" ht="18" customHeight="1">
      <c r="A548" s="28">
        <v>92</v>
      </c>
      <c r="B548" s="10">
        <f>Jeu!B13</f>
      </c>
      <c r="C548" s="10">
        <f>Jeu!B24</f>
      </c>
      <c r="D548" s="10">
        <f>Jeu!C17</f>
      </c>
      <c r="E548" s="10">
        <f>Jeu!C25</f>
      </c>
      <c r="F548" s="10">
        <f>Jeu!D17</f>
      </c>
      <c r="G548" s="25">
        <f>IF(COUNT(B548:F548)=5,1,0)+IF(COUNT(B549:F549)=5,1,0)+IF(COUNT(B550:F550)=4,1,0)+IF(COUNT(B551:F551)=5,1,0)+IF(COUNT(B552:F552)=5,1,0)</f>
        <v>0</v>
      </c>
      <c r="H548" s="25">
        <f>IF(COUNT(B548:B552)=5,1,0)+IF(COUNT(C548:C552)=5,1,0)+IF(COUNT(D548:D552)=4,1,0)+IF(COUNT(E548:E552)=5,1,0)+IF(COUNT(F548:F552)=5,1,0)</f>
        <v>0</v>
      </c>
      <c r="I548" s="25">
        <f>IF(COUNT(B548)=1,1,0)+IF(COUNT(C549)=1,1,0)+IF(COUNT(D550)=1,1,0)+IF(COUNT(E551)=1,1,0)+IF(COUNT(F552)=1,1,0)</f>
        <v>0</v>
      </c>
      <c r="J548" s="25">
        <f>IF(COUNT(B548)=1,1,0)+IF(COUNT(C549)=1,1,0)+IF(COUNT(D550)=1,1,0)+IF(COUNT(E551)=1,1,0)+IF(COUNT(F552)=1,1,0)+IF(COUNT(B552)=1,1,0)+IF(COUNT(C551)=1,1,0)+IF(COUNT(D550)=1,1,0)+IF(COUNT(E549)=1,1,0)+IF(COUNT(F548)=1,1,0)</f>
        <v>0</v>
      </c>
      <c r="K548" s="22">
        <f>IF(COUNT(B552)=1,1,0)+IF(COUNT(C551)=1,1,0)+IF(COUNT(D550)=1,1,0)+IF(COUNT(E549)=1,1,0)+IF(COUNT(F548)=1,1,0)</f>
        <v>0</v>
      </c>
      <c r="L548"/>
      <c r="M548"/>
      <c r="N548"/>
      <c r="O548"/>
      <c r="P548"/>
      <c r="Q548"/>
      <c r="R548"/>
      <c r="S548"/>
      <c r="T548"/>
      <c r="U548"/>
      <c r="V548"/>
    </row>
    <row r="549" spans="1:22" ht="18">
      <c r="A549" s="28"/>
      <c r="B549" s="10">
        <f>Jeu!B11</f>
      </c>
      <c r="C549" s="10">
        <f>Jeu!B18</f>
      </c>
      <c r="D549" s="10">
        <f>Jeu!C20</f>
      </c>
      <c r="E549" s="10">
        <f>Jeu!C26</f>
      </c>
      <c r="F549" s="10">
        <f>Jeu!D24</f>
      </c>
      <c r="K549" s="22"/>
      <c r="L549"/>
      <c r="M549"/>
      <c r="N549"/>
      <c r="O549"/>
      <c r="P549"/>
      <c r="Q549"/>
      <c r="R549"/>
      <c r="S549"/>
      <c r="T549"/>
      <c r="U549"/>
      <c r="V549"/>
    </row>
    <row r="550" spans="1:22" ht="18">
      <c r="A550" s="28"/>
      <c r="B550" s="10">
        <f>Jeu!B14</f>
      </c>
      <c r="C550" s="10">
        <f>Jeu!B26</f>
      </c>
      <c r="D550" s="10"/>
      <c r="E550" s="10">
        <f>Jeu!D4</f>
      </c>
      <c r="F550" s="10">
        <f>Jeu!D22</f>
      </c>
      <c r="K550" s="22"/>
      <c r="L550"/>
      <c r="M550"/>
      <c r="N550"/>
      <c r="O550"/>
      <c r="P550"/>
      <c r="Q550"/>
      <c r="R550"/>
      <c r="S550"/>
      <c r="T550"/>
      <c r="U550"/>
      <c r="V550"/>
    </row>
    <row r="551" spans="1:22" ht="18">
      <c r="A551" s="28"/>
      <c r="B551" s="10">
        <f>Jeu!B7</f>
      </c>
      <c r="C551" s="10">
        <f>Jeu!C3</f>
      </c>
      <c r="D551" s="10">
        <f>Jeu!C22</f>
      </c>
      <c r="E551" s="10">
        <f>Jeu!D11</f>
      </c>
      <c r="F551" s="10">
        <f>Jeu!D14</f>
      </c>
      <c r="K551" s="22"/>
      <c r="L551"/>
      <c r="M551"/>
      <c r="N551"/>
      <c r="O551"/>
      <c r="P551"/>
      <c r="Q551"/>
      <c r="R551"/>
      <c r="S551"/>
      <c r="T551"/>
      <c r="U551"/>
      <c r="V551"/>
    </row>
    <row r="552" spans="1:22" ht="18">
      <c r="A552" s="28"/>
      <c r="B552" s="10">
        <f>Jeu!B15</f>
      </c>
      <c r="C552" s="10">
        <f>Jeu!B23</f>
      </c>
      <c r="D552" s="10">
        <f>Jeu!C9</f>
      </c>
      <c r="E552" s="10">
        <f>Jeu!D3</f>
      </c>
      <c r="F552" s="10">
        <f>Jeu!D23</f>
      </c>
      <c r="K552" s="22"/>
      <c r="L552"/>
      <c r="M552"/>
      <c r="N552"/>
      <c r="O552"/>
      <c r="P552"/>
      <c r="Q552"/>
      <c r="R552"/>
      <c r="S552"/>
      <c r="T552"/>
      <c r="U552"/>
      <c r="V552"/>
    </row>
    <row r="553" spans="1:22" ht="3" customHeight="1">
      <c r="A553" s="17"/>
      <c r="K553" s="22"/>
      <c r="L553"/>
      <c r="M553"/>
      <c r="N553"/>
      <c r="O553"/>
      <c r="P553"/>
      <c r="Q553"/>
      <c r="R553"/>
      <c r="S553"/>
      <c r="T553"/>
      <c r="U553"/>
      <c r="V553"/>
    </row>
    <row r="554" spans="1:22" ht="18" customHeight="1">
      <c r="A554" s="28">
        <v>93</v>
      </c>
      <c r="B554" s="10">
        <f>Jeu!B12</f>
      </c>
      <c r="C554" s="10">
        <f>Jeu!C4</f>
      </c>
      <c r="D554" s="10">
        <f>Jeu!C15</f>
      </c>
      <c r="E554" s="10">
        <f>Jeu!D6</f>
      </c>
      <c r="F554" s="10">
        <f>Jeu!D25</f>
      </c>
      <c r="G554" s="25">
        <f>IF(COUNT(B554:F554)=5,1,0)+IF(COUNT(B555:F555)=5,1,0)+IF(COUNT(B556:F556)=4,1,0)+IF(COUNT(B557:F557)=5,1,0)+IF(COUNT(B558:F558)=5,1,0)</f>
        <v>0</v>
      </c>
      <c r="H554" s="25">
        <f>IF(COUNT(B554:B558)=5,1,0)+IF(COUNT(C554:C558)=5,1,0)+IF(COUNT(D554:D558)=4,1,0)+IF(COUNT(E554:E558)=5,1,0)+IF(COUNT(F554:F558)=5,1,0)</f>
        <v>0</v>
      </c>
      <c r="I554" s="25">
        <f>IF(COUNT(B554)=1,1,0)+IF(COUNT(C555)=1,1,0)+IF(COUNT(D556)=1,1,0)+IF(COUNT(E557)=1,1,0)+IF(COUNT(F558)=1,1,0)</f>
        <v>0</v>
      </c>
      <c r="J554" s="25">
        <f>IF(COUNT(B554)=1,1,0)+IF(COUNT(C555)=1,1,0)+IF(COUNT(D556)=1,1,0)+IF(COUNT(E557)=1,1,0)+IF(COUNT(F558)=1,1,0)+IF(COUNT(B558)=1,1,0)+IF(COUNT(C557)=1,1,0)+IF(COUNT(D556)=1,1,0)+IF(COUNT(E555)=1,1,0)+IF(COUNT(F554)=1,1,0)</f>
        <v>0</v>
      </c>
      <c r="K554" s="22">
        <f>IF(COUNT(B558)=1,1,0)+IF(COUNT(C557)=1,1,0)+IF(COUNT(D556)=1,1,0)+IF(COUNT(E555)=1,1,0)+IF(COUNT(F554)=1,1,0)</f>
        <v>0</v>
      </c>
      <c r="L554"/>
      <c r="M554"/>
      <c r="N554"/>
      <c r="O554"/>
      <c r="P554"/>
      <c r="Q554"/>
      <c r="R554"/>
      <c r="S554"/>
      <c r="T554"/>
      <c r="U554"/>
      <c r="V554"/>
    </row>
    <row r="555" spans="1:22" ht="18">
      <c r="A555" s="28"/>
      <c r="B555" s="10">
        <f>Jeu!B10</f>
      </c>
      <c r="C555" s="10">
        <f>Jeu!B22</f>
      </c>
      <c r="D555" s="10">
        <f>Jeu!C12</f>
      </c>
      <c r="E555" s="10">
        <f>Jeu!D5</f>
      </c>
      <c r="F555" s="10">
        <f>Jeu!D27</f>
      </c>
      <c r="K555" s="22"/>
      <c r="L555"/>
      <c r="M555"/>
      <c r="N555"/>
      <c r="O555"/>
      <c r="P555"/>
      <c r="Q555"/>
      <c r="R555"/>
      <c r="S555"/>
      <c r="T555"/>
      <c r="U555"/>
      <c r="V555"/>
    </row>
    <row r="556" spans="1:22" ht="18">
      <c r="A556" s="28"/>
      <c r="B556" s="10">
        <f>Jeu!B9</f>
      </c>
      <c r="C556" s="10">
        <f>Jeu!C6</f>
      </c>
      <c r="D556" s="10"/>
      <c r="E556" s="10">
        <f>Jeu!D7</f>
      </c>
      <c r="F556" s="10">
        <f>Jeu!D13</f>
      </c>
      <c r="K556" s="22"/>
      <c r="L556"/>
      <c r="M556"/>
      <c r="N556"/>
      <c r="O556"/>
      <c r="P556"/>
      <c r="Q556"/>
      <c r="R556"/>
      <c r="S556"/>
      <c r="T556"/>
      <c r="U556"/>
      <c r="V556"/>
    </row>
    <row r="557" spans="1:22" ht="18">
      <c r="A557" s="28"/>
      <c r="B557" s="10">
        <f>Jeu!B16</f>
      </c>
      <c r="C557" s="10">
        <f>Jeu!C5</f>
      </c>
      <c r="D557" s="10">
        <f>Jeu!C8</f>
      </c>
      <c r="E557" s="10">
        <f>Jeu!C23</f>
      </c>
      <c r="F557" s="10">
        <f>Jeu!D16</f>
      </c>
      <c r="K557" s="22"/>
      <c r="L557"/>
      <c r="M557"/>
      <c r="N557"/>
      <c r="O557"/>
      <c r="P557"/>
      <c r="Q557"/>
      <c r="R557"/>
      <c r="S557"/>
      <c r="T557"/>
      <c r="U557"/>
      <c r="V557"/>
    </row>
    <row r="558" spans="1:22" ht="18">
      <c r="A558" s="28"/>
      <c r="B558" s="10">
        <f>Jeu!B4</f>
      </c>
      <c r="C558" s="10">
        <f>Jeu!B19</f>
      </c>
      <c r="D558" s="10">
        <f>Jeu!C16</f>
      </c>
      <c r="E558" s="10">
        <f>Jeu!D8</f>
      </c>
      <c r="F558" s="10">
        <f>Jeu!D18</f>
      </c>
      <c r="K558" s="22"/>
      <c r="L558"/>
      <c r="M558"/>
      <c r="N558"/>
      <c r="O558"/>
      <c r="P558"/>
      <c r="Q558"/>
      <c r="R558"/>
      <c r="S558"/>
      <c r="T558"/>
      <c r="U558"/>
      <c r="V558"/>
    </row>
    <row r="559" spans="1:22" ht="3" customHeight="1">
      <c r="A559" s="17"/>
      <c r="K559" s="22"/>
      <c r="L559"/>
      <c r="M559"/>
      <c r="N559"/>
      <c r="O559"/>
      <c r="P559"/>
      <c r="Q559"/>
      <c r="R559"/>
      <c r="S559"/>
      <c r="T559"/>
      <c r="U559"/>
      <c r="V559"/>
    </row>
    <row r="560" spans="1:22" ht="18" customHeight="1">
      <c r="A560" s="28">
        <v>94</v>
      </c>
      <c r="B560" s="10">
        <f>Jeu!B11</f>
      </c>
      <c r="C560" s="10">
        <f>Jeu!B21</f>
      </c>
      <c r="D560" s="10">
        <f>Jeu!C9</f>
      </c>
      <c r="E560" s="10">
        <f>Jeu!C23</f>
      </c>
      <c r="F560" s="10">
        <f>Jeu!D24</f>
      </c>
      <c r="G560" s="25">
        <f>IF(COUNT(B560:F560)=5,1,0)+IF(COUNT(B561:F561)=5,1,0)+IF(COUNT(B562:F562)=4,1,0)+IF(COUNT(B563:F563)=5,1,0)+IF(COUNT(B564:F564)=5,1,0)</f>
        <v>0</v>
      </c>
      <c r="H560" s="25">
        <f>IF(COUNT(B560:B564)=5,1,0)+IF(COUNT(C560:C564)=5,1,0)+IF(COUNT(D560:D564)=4,1,0)+IF(COUNT(E560:E564)=5,1,0)+IF(COUNT(F560:F564)=5,1,0)</f>
        <v>0</v>
      </c>
      <c r="I560" s="25">
        <f>IF(COUNT(B560)=1,1,0)+IF(COUNT(C561)=1,1,0)+IF(COUNT(D562)=1,1,0)+IF(COUNT(E563)=1,1,0)+IF(COUNT(F564)=1,1,0)</f>
        <v>0</v>
      </c>
      <c r="J560" s="25">
        <f>IF(COUNT(B560)=1,1,0)+IF(COUNT(C561)=1,1,0)+IF(COUNT(D562)=1,1,0)+IF(COUNT(E563)=1,1,0)+IF(COUNT(F564)=1,1,0)+IF(COUNT(B564)=1,1,0)+IF(COUNT(C563)=1,1,0)+IF(COUNT(D562)=1,1,0)+IF(COUNT(E561)=1,1,0)+IF(COUNT(F560)=1,1,0)</f>
        <v>0</v>
      </c>
      <c r="K560" s="22">
        <f>IF(COUNT(B564)=1,1,0)+IF(COUNT(C563)=1,1,0)+IF(COUNT(D562)=1,1,0)+IF(COUNT(E561)=1,1,0)+IF(COUNT(F560)=1,1,0)</f>
        <v>0</v>
      </c>
      <c r="L560"/>
      <c r="M560"/>
      <c r="N560"/>
      <c r="O560"/>
      <c r="P560"/>
      <c r="Q560"/>
      <c r="R560"/>
      <c r="S560"/>
      <c r="T560"/>
      <c r="U560"/>
      <c r="V560"/>
    </row>
    <row r="561" spans="1:22" ht="18">
      <c r="A561" s="28"/>
      <c r="B561" s="10">
        <f>Jeu!B3</f>
      </c>
      <c r="C561" s="10">
        <f>Jeu!B27</f>
      </c>
      <c r="D561" s="10">
        <f>Jeu!C15</f>
      </c>
      <c r="E561" s="10">
        <f>Jeu!D8</f>
      </c>
      <c r="F561" s="10">
        <f>Jeu!D23</f>
      </c>
      <c r="K561" s="22"/>
      <c r="L561"/>
      <c r="M561"/>
      <c r="N561"/>
      <c r="O561"/>
      <c r="P561"/>
      <c r="Q561"/>
      <c r="R561"/>
      <c r="S561"/>
      <c r="T561"/>
      <c r="U561"/>
      <c r="V561"/>
    </row>
    <row r="562" spans="1:22" ht="18">
      <c r="A562" s="28"/>
      <c r="B562" s="10">
        <f>Jeu!B7</f>
      </c>
      <c r="C562" s="10">
        <f>Jeu!C7</f>
      </c>
      <c r="D562" s="10"/>
      <c r="E562" s="10">
        <f>Jeu!C25</f>
      </c>
      <c r="F562" s="10">
        <f>Jeu!D25</f>
      </c>
      <c r="K562" s="22"/>
      <c r="L562"/>
      <c r="M562"/>
      <c r="N562"/>
      <c r="O562"/>
      <c r="P562"/>
      <c r="Q562"/>
      <c r="R562"/>
      <c r="S562"/>
      <c r="T562"/>
      <c r="U562"/>
      <c r="V562"/>
    </row>
    <row r="563" spans="1:22" ht="18">
      <c r="A563" s="28"/>
      <c r="B563" s="10">
        <f>Jeu!B5</f>
      </c>
      <c r="C563" s="10">
        <f>Jeu!C3</f>
      </c>
      <c r="D563" s="10">
        <f>Jeu!C19</f>
      </c>
      <c r="E563" s="10">
        <f>Jeu!D12</f>
      </c>
      <c r="F563" s="10">
        <f>Jeu!D26</f>
      </c>
      <c r="K563" s="22"/>
      <c r="L563"/>
      <c r="M563"/>
      <c r="N563"/>
      <c r="O563"/>
      <c r="P563"/>
      <c r="Q563"/>
      <c r="R563"/>
      <c r="S563"/>
      <c r="T563"/>
      <c r="U563"/>
      <c r="V563"/>
    </row>
    <row r="564" spans="1:22" ht="18">
      <c r="A564" s="28"/>
      <c r="B564" s="10">
        <f>Jeu!B14</f>
      </c>
      <c r="C564" s="10">
        <f>Jeu!B18</f>
      </c>
      <c r="D564" s="10">
        <f>Jeu!C18</f>
      </c>
      <c r="E564" s="10">
        <f>Jeu!C27</f>
      </c>
      <c r="F564" s="10">
        <f>Jeu!D21</f>
      </c>
      <c r="K564" s="22"/>
      <c r="L564"/>
      <c r="M564"/>
      <c r="N564"/>
      <c r="O564"/>
      <c r="P564"/>
      <c r="Q564"/>
      <c r="R564"/>
      <c r="S564"/>
      <c r="T564"/>
      <c r="U564"/>
      <c r="V564"/>
    </row>
    <row r="565" spans="1:22" ht="3" customHeight="1">
      <c r="A565" s="17"/>
      <c r="K565" s="22"/>
      <c r="L565"/>
      <c r="M565"/>
      <c r="N565"/>
      <c r="O565"/>
      <c r="P565"/>
      <c r="Q565"/>
      <c r="R565"/>
      <c r="S565"/>
      <c r="T565"/>
      <c r="U565"/>
      <c r="V565"/>
    </row>
    <row r="566" spans="1:22" ht="18" customHeight="1">
      <c r="A566" s="28">
        <v>95</v>
      </c>
      <c r="B566" s="10">
        <f>Jeu!B12</f>
      </c>
      <c r="C566" s="10">
        <f>Jeu!C4</f>
      </c>
      <c r="D566" s="10">
        <f>Jeu!C8</f>
      </c>
      <c r="E566" s="10">
        <f>Jeu!D3</f>
      </c>
      <c r="F566" s="10">
        <f>Jeu!D14</f>
      </c>
      <c r="G566" s="25">
        <f>IF(COUNT(B566:F566)=5,1,0)+IF(COUNT(B567:F567)=5,1,0)+IF(COUNT(B568:F568)=4,1,0)+IF(COUNT(B569:F569)=5,1,0)+IF(COUNT(B570:F570)=5,1,0)</f>
        <v>0</v>
      </c>
      <c r="H566" s="25">
        <f>IF(COUNT(B566:B570)=5,1,0)+IF(COUNT(C566:C570)=5,1,0)+IF(COUNT(D566:D570)=4,1,0)+IF(COUNT(E566:E570)=5,1,0)+IF(COUNT(F566:F570)=5,1,0)</f>
        <v>0</v>
      </c>
      <c r="I566" s="25">
        <f>IF(COUNT(B566)=1,1,0)+IF(COUNT(C567)=1,1,0)+IF(COUNT(D568)=1,1,0)+IF(COUNT(E569)=1,1,0)+IF(COUNT(F570)=1,1,0)</f>
        <v>0</v>
      </c>
      <c r="J566" s="25">
        <f>IF(COUNT(B566)=1,1,0)+IF(COUNT(C567)=1,1,0)+IF(COUNT(D568)=1,1,0)+IF(COUNT(E569)=1,1,0)+IF(COUNT(F570)=1,1,0)+IF(COUNT(B570)=1,1,0)+IF(COUNT(C569)=1,1,0)+IF(COUNT(D568)=1,1,0)+IF(COUNT(E567)=1,1,0)+IF(COUNT(F566)=1,1,0)</f>
        <v>0</v>
      </c>
      <c r="K566" s="22">
        <f>IF(COUNT(B570)=1,1,0)+IF(COUNT(C569)=1,1,0)+IF(COUNT(D568)=1,1,0)+IF(COUNT(E567)=1,1,0)+IF(COUNT(F566)=1,1,0)</f>
        <v>0</v>
      </c>
      <c r="L566"/>
      <c r="M566"/>
      <c r="N566"/>
      <c r="O566"/>
      <c r="P566"/>
      <c r="Q566"/>
      <c r="R566"/>
      <c r="S566"/>
      <c r="T566"/>
      <c r="U566"/>
      <c r="V566"/>
    </row>
    <row r="567" spans="1:22" ht="18">
      <c r="A567" s="28"/>
      <c r="B567" s="10">
        <f>Jeu!B17</f>
      </c>
      <c r="C567" s="10">
        <f>Jeu!B25</f>
      </c>
      <c r="D567" s="10">
        <f>Jeu!C14</f>
      </c>
      <c r="E567" s="10">
        <f>Jeu!C24</f>
      </c>
      <c r="F567" s="10">
        <f>Jeu!D19</f>
      </c>
      <c r="K567" s="22"/>
      <c r="L567"/>
      <c r="M567"/>
      <c r="N567"/>
      <c r="O567"/>
      <c r="P567"/>
      <c r="Q567"/>
      <c r="R567"/>
      <c r="S567"/>
      <c r="T567"/>
      <c r="U567"/>
      <c r="V567"/>
    </row>
    <row r="568" spans="1:22" ht="18">
      <c r="A568" s="28"/>
      <c r="B568" s="10">
        <f>Jeu!B9</f>
      </c>
      <c r="C568" s="10">
        <f>Jeu!B20</f>
      </c>
      <c r="D568" s="10"/>
      <c r="E568" s="10">
        <f>Jeu!D11</f>
      </c>
      <c r="F568" s="10">
        <f>Jeu!D17</f>
      </c>
      <c r="K568" s="22"/>
      <c r="L568"/>
      <c r="M568"/>
      <c r="N568"/>
      <c r="O568"/>
      <c r="P568"/>
      <c r="Q568"/>
      <c r="R568"/>
      <c r="S568"/>
      <c r="T568"/>
      <c r="U568"/>
      <c r="V568"/>
    </row>
    <row r="569" spans="1:22" ht="18">
      <c r="A569" s="28"/>
      <c r="B569" s="10">
        <f>Jeu!B4</f>
      </c>
      <c r="C569" s="10">
        <f>Jeu!B22</f>
      </c>
      <c r="D569" s="10">
        <f>Jeu!C13</f>
      </c>
      <c r="E569" s="10">
        <f>Jeu!D6</f>
      </c>
      <c r="F569" s="10">
        <f>Jeu!D22</f>
      </c>
      <c r="K569" s="22"/>
      <c r="L569"/>
      <c r="M569"/>
      <c r="N569"/>
      <c r="O569"/>
      <c r="P569"/>
      <c r="Q569"/>
      <c r="R569"/>
      <c r="S569"/>
      <c r="T569"/>
      <c r="U569"/>
      <c r="V569"/>
    </row>
    <row r="570" spans="1:22" ht="18">
      <c r="A570" s="28"/>
      <c r="B570" s="10">
        <f>Jeu!B16</f>
      </c>
      <c r="C570" s="10">
        <f>Jeu!B23</f>
      </c>
      <c r="D570" s="10">
        <f>Jeu!C22</f>
      </c>
      <c r="E570" s="10">
        <f>Jeu!D5</f>
      </c>
      <c r="F570" s="10">
        <f>Jeu!D13</f>
      </c>
      <c r="K570" s="22"/>
      <c r="L570"/>
      <c r="M570"/>
      <c r="N570"/>
      <c r="O570"/>
      <c r="P570"/>
      <c r="Q570"/>
      <c r="R570"/>
      <c r="S570"/>
      <c r="T570"/>
      <c r="U570"/>
      <c r="V570"/>
    </row>
    <row r="571" spans="1:22" ht="3" customHeight="1">
      <c r="A571" s="17"/>
      <c r="K571" s="22"/>
      <c r="L571"/>
      <c r="M571"/>
      <c r="N571"/>
      <c r="O571"/>
      <c r="P571"/>
      <c r="Q571"/>
      <c r="R571"/>
      <c r="S571"/>
      <c r="T571"/>
      <c r="U571"/>
      <c r="V571"/>
    </row>
    <row r="572" spans="1:22" ht="18" customHeight="1">
      <c r="A572" s="28">
        <v>96</v>
      </c>
      <c r="B572" s="10">
        <f>Jeu!B10</f>
      </c>
      <c r="C572" s="10">
        <f>Jeu!B26</f>
      </c>
      <c r="D572" s="10">
        <f>Jeu!C10</f>
      </c>
      <c r="E572" s="10">
        <f>Jeu!D4</f>
      </c>
      <c r="F572" s="10">
        <f>Jeu!D27</f>
      </c>
      <c r="G572" s="25">
        <f>IF(COUNT(B572:F572)=5,1,0)+IF(COUNT(B573:F573)=5,1,0)+IF(COUNT(B574:F574)=4,1,0)+IF(COUNT(B575:F575)=5,1,0)+IF(COUNT(B576:F576)=5,1,0)</f>
        <v>0</v>
      </c>
      <c r="H572" s="25">
        <f>IF(COUNT(B572:B576)=5,1,0)+IF(COUNT(C572:C576)=5,1,0)+IF(COUNT(D572:D576)=4,1,0)+IF(COUNT(E572:E576)=5,1,0)+IF(COUNT(F572:F576)=5,1,0)</f>
        <v>0</v>
      </c>
      <c r="I572" s="25">
        <f>IF(COUNT(B572)=1,1,0)+IF(COUNT(C573)=1,1,0)+IF(COUNT(D574)=1,1,0)+IF(COUNT(E575)=1,1,0)+IF(COUNT(F576)=1,1,0)</f>
        <v>0</v>
      </c>
      <c r="J572" s="25">
        <f>IF(COUNT(B572)=1,1,0)+IF(COUNT(C573)=1,1,0)+IF(COUNT(D574)=1,1,0)+IF(COUNT(E575)=1,1,0)+IF(COUNT(F576)=1,1,0)+IF(COUNT(B576)=1,1,0)+IF(COUNT(C575)=1,1,0)+IF(COUNT(D574)=1,1,0)+IF(COUNT(E573)=1,1,0)+IF(COUNT(F572)=1,1,0)</f>
        <v>0</v>
      </c>
      <c r="K572" s="22">
        <f>IF(COUNT(B576)=1,1,0)+IF(COUNT(C575)=1,1,0)+IF(COUNT(D574)=1,1,0)+IF(COUNT(E573)=1,1,0)+IF(COUNT(F572)=1,1,0)</f>
        <v>0</v>
      </c>
      <c r="L572"/>
      <c r="M572"/>
      <c r="N572"/>
      <c r="O572"/>
      <c r="P572"/>
      <c r="Q572"/>
      <c r="R572"/>
      <c r="S572"/>
      <c r="T572"/>
      <c r="U572"/>
      <c r="V572"/>
    </row>
    <row r="573" spans="1:22" ht="18">
      <c r="A573" s="28"/>
      <c r="B573" s="10">
        <f>Jeu!B13</f>
      </c>
      <c r="C573" s="10">
        <f>Jeu!C5</f>
      </c>
      <c r="D573" s="10">
        <f>Jeu!C21</f>
      </c>
      <c r="E573" s="10">
        <f>Jeu!C26</f>
      </c>
      <c r="F573" s="10">
        <f>Jeu!D18</f>
      </c>
      <c r="K573" s="22"/>
      <c r="L573"/>
      <c r="M573"/>
      <c r="N573"/>
      <c r="O573"/>
      <c r="P573"/>
      <c r="Q573"/>
      <c r="R573"/>
      <c r="S573"/>
      <c r="T573"/>
      <c r="U573"/>
      <c r="V573"/>
    </row>
    <row r="574" spans="1:22" ht="18">
      <c r="A574" s="28"/>
      <c r="B574" s="10">
        <f>Jeu!B8</f>
      </c>
      <c r="C574" s="10">
        <f>Jeu!C6</f>
      </c>
      <c r="D574" s="10"/>
      <c r="E574" s="10">
        <f>Jeu!D7</f>
      </c>
      <c r="F574" s="10">
        <f>Jeu!D20</f>
      </c>
      <c r="K574" s="22"/>
      <c r="L574"/>
      <c r="M574"/>
      <c r="N574"/>
      <c r="O574"/>
      <c r="P574"/>
      <c r="Q574"/>
      <c r="R574"/>
      <c r="S574"/>
      <c r="T574"/>
      <c r="U574"/>
      <c r="V574"/>
    </row>
    <row r="575" spans="1:22" ht="18">
      <c r="A575" s="28"/>
      <c r="B575" s="10">
        <f>Jeu!B6</f>
      </c>
      <c r="C575" s="10">
        <f>Jeu!B19</f>
      </c>
      <c r="D575" s="10">
        <f>Jeu!C20</f>
      </c>
      <c r="E575" s="10">
        <f>Jeu!D9</f>
      </c>
      <c r="F575" s="10">
        <f>Jeu!D15</f>
      </c>
      <c r="K575" s="22"/>
      <c r="L575"/>
      <c r="M575"/>
      <c r="N575"/>
      <c r="O575"/>
      <c r="P575"/>
      <c r="Q575"/>
      <c r="R575"/>
      <c r="S575"/>
      <c r="T575"/>
      <c r="U575"/>
      <c r="V575"/>
    </row>
    <row r="576" spans="1:22" ht="18">
      <c r="A576" s="28"/>
      <c r="B576" s="10">
        <f>Jeu!B15</f>
      </c>
      <c r="C576" s="10">
        <f>Jeu!B24</f>
      </c>
      <c r="D576" s="10">
        <f>Jeu!C17</f>
      </c>
      <c r="E576" s="10">
        <f>Jeu!D10</f>
      </c>
      <c r="F576" s="10">
        <f>Jeu!D16</f>
      </c>
      <c r="K576" s="22"/>
      <c r="L576"/>
      <c r="M576"/>
      <c r="N576"/>
      <c r="O576"/>
      <c r="P576"/>
      <c r="Q576"/>
      <c r="R576"/>
      <c r="S576"/>
      <c r="T576"/>
      <c r="U576"/>
      <c r="V576"/>
    </row>
    <row r="577" spans="11:22" ht="3" customHeight="1">
      <c r="K577" s="22"/>
      <c r="L577"/>
      <c r="M577"/>
      <c r="N577"/>
      <c r="O577"/>
      <c r="P577"/>
      <c r="Q577"/>
      <c r="R577"/>
      <c r="S577"/>
      <c r="T577"/>
      <c r="U577"/>
      <c r="V577"/>
    </row>
    <row r="578" spans="1:22" ht="18" customHeight="1">
      <c r="A578" s="28">
        <v>97</v>
      </c>
      <c r="B578" s="10">
        <f>Jeu!B17</f>
      </c>
      <c r="C578" s="10">
        <f>Jeu!B18</f>
      </c>
      <c r="D578" s="10">
        <f>Jeu!C15</f>
      </c>
      <c r="E578" s="10">
        <f>Jeu!D11</f>
      </c>
      <c r="F578" s="10">
        <f>Jeu!D21</f>
      </c>
      <c r="G578" s="25">
        <f>IF(COUNT(B578:F578)=5,1,0)+IF(COUNT(B579:F579)=5,1,0)+IF(COUNT(B580:F580)=4,1,0)+IF(COUNT(B581:F581)=5,1,0)+IF(COUNT(B582:F582)=5,1,0)</f>
        <v>0</v>
      </c>
      <c r="H578" s="25">
        <f>IF(COUNT(B578:B582)=5,1,0)+IF(COUNT(C578:C582)=5,1,0)+IF(COUNT(D578:D582)=4,1,0)+IF(COUNT(E578:E582)=5,1,0)+IF(COUNT(F578:F582)=5,1,0)</f>
        <v>0</v>
      </c>
      <c r="I578" s="25">
        <f>IF(COUNT(B578)=1,1,0)+IF(COUNT(C579)=1,1,0)+IF(COUNT(D580)=1,1,0)+IF(COUNT(E581)=1,1,0)+IF(COUNT(F582)=1,1,0)</f>
        <v>0</v>
      </c>
      <c r="J578" s="25">
        <f>IF(COUNT(B578)=1,1,0)+IF(COUNT(C579)=1,1,0)+IF(COUNT(D580)=1,1,0)+IF(COUNT(E581)=1,1,0)+IF(COUNT(F582)=1,1,0)+IF(COUNT(B582)=1,1,0)+IF(COUNT(C581)=1,1,0)+IF(COUNT(D580)=1,1,0)+IF(COUNT(E579)=1,1,0)+IF(COUNT(F578)=1,1,0)</f>
        <v>0</v>
      </c>
      <c r="K578" s="22">
        <f>IF(COUNT(B582)=1,1,0)+IF(COUNT(C581)=1,1,0)+IF(COUNT(D580)=1,1,0)+IF(COUNT(E579)=1,1,0)+IF(COUNT(F578)=1,1,0)</f>
        <v>0</v>
      </c>
      <c r="L578"/>
      <c r="M578"/>
      <c r="N578"/>
      <c r="O578"/>
      <c r="P578"/>
      <c r="Q578"/>
      <c r="R578"/>
      <c r="S578"/>
      <c r="T578"/>
      <c r="U578"/>
      <c r="V578"/>
    </row>
    <row r="579" spans="1:22" ht="18">
      <c r="A579" s="28"/>
      <c r="B579" s="10">
        <f>Jeu!B9</f>
      </c>
      <c r="C579" s="10">
        <f>Jeu!B23</f>
      </c>
      <c r="D579" s="10">
        <f>Jeu!C14</f>
      </c>
      <c r="E579" s="10">
        <f>Jeu!D8</f>
      </c>
      <c r="F579" s="10">
        <f>Jeu!D19</f>
      </c>
      <c r="K579" s="22"/>
      <c r="L579"/>
      <c r="M579"/>
      <c r="N579"/>
      <c r="O579"/>
      <c r="P579"/>
      <c r="Q579"/>
      <c r="R579"/>
      <c r="S579"/>
      <c r="T579"/>
      <c r="U579"/>
      <c r="V579"/>
    </row>
    <row r="580" spans="1:22" ht="18">
      <c r="A580" s="28"/>
      <c r="B580" s="10">
        <f>Jeu!B7</f>
      </c>
      <c r="C580" s="10">
        <f>Jeu!B25</f>
      </c>
      <c r="D580" s="10"/>
      <c r="E580" s="10">
        <f>Jeu!D7</f>
      </c>
      <c r="F580" s="10">
        <f>Jeu!D23</f>
      </c>
      <c r="K580" s="22"/>
      <c r="L580"/>
      <c r="M580"/>
      <c r="N580"/>
      <c r="O580"/>
      <c r="P580"/>
      <c r="Q580"/>
      <c r="R580"/>
      <c r="S580"/>
      <c r="T580"/>
      <c r="U580"/>
      <c r="V580"/>
    </row>
    <row r="581" spans="1:22" ht="18">
      <c r="A581" s="28"/>
      <c r="B581" s="10">
        <f>Jeu!B12</f>
      </c>
      <c r="C581" s="10">
        <f>Jeu!B21</f>
      </c>
      <c r="D581" s="10">
        <f>Jeu!C21</f>
      </c>
      <c r="E581" s="10">
        <f>Jeu!C23</f>
      </c>
      <c r="F581" s="10">
        <f>Jeu!D18</f>
      </c>
      <c r="K581" s="22"/>
      <c r="L581"/>
      <c r="M581"/>
      <c r="N581"/>
      <c r="O581"/>
      <c r="P581"/>
      <c r="Q581"/>
      <c r="R581"/>
      <c r="S581"/>
      <c r="T581"/>
      <c r="U581"/>
      <c r="V581"/>
    </row>
    <row r="582" spans="1:22" ht="18">
      <c r="A582" s="28"/>
      <c r="B582" s="10">
        <f>Jeu!B14</f>
      </c>
      <c r="C582" s="10">
        <f>Jeu!B24</f>
      </c>
      <c r="D582" s="10">
        <f>Jeu!C10</f>
      </c>
      <c r="E582" s="10">
        <f>Jeu!C26</f>
      </c>
      <c r="F582" s="10">
        <f>Jeu!D26</f>
      </c>
      <c r="K582" s="22"/>
      <c r="L582"/>
      <c r="M582"/>
      <c r="N582"/>
      <c r="O582"/>
      <c r="P582"/>
      <c r="Q582"/>
      <c r="R582"/>
      <c r="S582"/>
      <c r="T582"/>
      <c r="U582"/>
      <c r="V582"/>
    </row>
    <row r="583" spans="1:22" ht="3" customHeight="1">
      <c r="A583" s="17"/>
      <c r="K583" s="22"/>
      <c r="L583"/>
      <c r="M583"/>
      <c r="N583"/>
      <c r="O583"/>
      <c r="P583"/>
      <c r="Q583"/>
      <c r="R583"/>
      <c r="S583"/>
      <c r="T583"/>
      <c r="U583"/>
      <c r="V583"/>
    </row>
    <row r="584" spans="1:22" ht="18" customHeight="1">
      <c r="A584" s="28">
        <v>98</v>
      </c>
      <c r="B584" s="10">
        <f>Jeu!B15</f>
      </c>
      <c r="C584" s="10">
        <f>Jeu!C6</f>
      </c>
      <c r="D584" s="10">
        <f>Jeu!C16</f>
      </c>
      <c r="E584" s="10">
        <f>Jeu!D9</f>
      </c>
      <c r="F584" s="10">
        <f>Jeu!D22</f>
      </c>
      <c r="G584" s="25">
        <f>IF(COUNT(B584:F584)=5,1,0)+IF(COUNT(B585:F585)=5,1,0)+IF(COUNT(B586:F586)=4,1,0)+IF(COUNT(B587:F587)=5,1,0)+IF(COUNT(B588:F588)=5,1,0)</f>
        <v>0</v>
      </c>
      <c r="H584" s="25">
        <f>IF(COUNT(B584:B588)=5,1,0)+IF(COUNT(C584:C588)=5,1,0)+IF(COUNT(D584:D588)=4,1,0)+IF(COUNT(E584:E588)=5,1,0)+IF(COUNT(F584:F588)=5,1,0)</f>
        <v>0</v>
      </c>
      <c r="I584" s="25">
        <f>IF(COUNT(B584)=1,1,0)+IF(COUNT(C585)=1,1,0)+IF(COUNT(D586)=1,1,0)+IF(COUNT(E587)=1,1,0)+IF(COUNT(F588)=1,1,0)</f>
        <v>0</v>
      </c>
      <c r="J584" s="25">
        <f>IF(COUNT(B584)=1,1,0)+IF(COUNT(C585)=1,1,0)+IF(COUNT(D586)=1,1,0)+IF(COUNT(E587)=1,1,0)+IF(COUNT(F588)=1,1,0)+IF(COUNT(B588)=1,1,0)+IF(COUNT(C587)=1,1,0)+IF(COUNT(D586)=1,1,0)+IF(COUNT(E585)=1,1,0)+IF(COUNT(F584)=1,1,0)</f>
        <v>0</v>
      </c>
      <c r="K584" s="22">
        <f>IF(COUNT(B588)=1,1,0)+IF(COUNT(C587)=1,1,0)+IF(COUNT(D586)=1,1,0)+IF(COUNT(E585)=1,1,0)+IF(COUNT(F584)=1,1,0)</f>
        <v>0</v>
      </c>
      <c r="L584"/>
      <c r="M584"/>
      <c r="N584"/>
      <c r="O584"/>
      <c r="P584"/>
      <c r="Q584"/>
      <c r="R584"/>
      <c r="S584"/>
      <c r="T584"/>
      <c r="U584"/>
      <c r="V584"/>
    </row>
    <row r="585" spans="1:22" ht="18">
      <c r="A585" s="28"/>
      <c r="B585" s="10">
        <f>Jeu!B11</f>
      </c>
      <c r="C585" s="10">
        <f>Jeu!B20</f>
      </c>
      <c r="D585" s="10">
        <f>Jeu!C18</f>
      </c>
      <c r="E585" s="10">
        <f>Jeu!D6</f>
      </c>
      <c r="F585" s="10">
        <f>Jeu!D20</f>
      </c>
      <c r="K585" s="22"/>
      <c r="L585"/>
      <c r="M585"/>
      <c r="N585"/>
      <c r="O585"/>
      <c r="P585"/>
      <c r="Q585"/>
      <c r="R585"/>
      <c r="S585"/>
      <c r="T585"/>
      <c r="U585"/>
      <c r="V585"/>
    </row>
    <row r="586" spans="1:22" ht="18">
      <c r="A586" s="28"/>
      <c r="B586" s="10">
        <f>Jeu!B8</f>
      </c>
      <c r="C586" s="10">
        <f>Jeu!C7</f>
      </c>
      <c r="D586" s="10"/>
      <c r="E586" s="10">
        <f>Jeu!D5</f>
      </c>
      <c r="F586" s="10">
        <f>Jeu!D27</f>
      </c>
      <c r="K586" s="22"/>
      <c r="L586"/>
      <c r="M586"/>
      <c r="N586"/>
      <c r="O586"/>
      <c r="P586"/>
      <c r="Q586"/>
      <c r="R586"/>
      <c r="S586"/>
      <c r="T586"/>
      <c r="U586"/>
      <c r="V586"/>
    </row>
    <row r="587" spans="1:22" ht="18">
      <c r="A587" s="28"/>
      <c r="B587" s="10">
        <f>Jeu!B13</f>
      </c>
      <c r="C587" s="10">
        <f>Jeu!B22</f>
      </c>
      <c r="D587" s="10">
        <f>Jeu!C11</f>
      </c>
      <c r="E587" s="10">
        <f>Jeu!C27</f>
      </c>
      <c r="F587" s="10">
        <f>Jeu!D25</f>
      </c>
      <c r="K587" s="22"/>
      <c r="L587"/>
      <c r="M587"/>
      <c r="N587"/>
      <c r="O587"/>
      <c r="P587"/>
      <c r="Q587"/>
      <c r="R587"/>
      <c r="S587"/>
      <c r="T587"/>
      <c r="U587"/>
      <c r="V587"/>
    </row>
    <row r="588" spans="1:22" ht="18">
      <c r="A588" s="28"/>
      <c r="B588" s="10">
        <f>Jeu!B10</f>
      </c>
      <c r="C588" s="10">
        <f>Jeu!B19</f>
      </c>
      <c r="D588" s="10">
        <f>Jeu!C17</f>
      </c>
      <c r="E588" s="10">
        <f>Jeu!D4</f>
      </c>
      <c r="F588" s="10">
        <f>Jeu!D16</f>
      </c>
      <c r="K588" s="22"/>
      <c r="L588"/>
      <c r="M588"/>
      <c r="N588"/>
      <c r="O588"/>
      <c r="P588"/>
      <c r="Q588"/>
      <c r="R588"/>
      <c r="S588"/>
      <c r="T588"/>
      <c r="U588"/>
      <c r="V588"/>
    </row>
    <row r="589" spans="1:22" ht="3" customHeight="1">
      <c r="A589" s="17"/>
      <c r="K589" s="22"/>
      <c r="L589"/>
      <c r="M589"/>
      <c r="N589"/>
      <c r="O589"/>
      <c r="P589"/>
      <c r="Q589"/>
      <c r="R589"/>
      <c r="S589"/>
      <c r="T589"/>
      <c r="U589"/>
      <c r="V589"/>
    </row>
    <row r="590" spans="1:22" ht="18" customHeight="1">
      <c r="A590" s="28">
        <v>99</v>
      </c>
      <c r="B590" s="10">
        <f>Jeu!B3</f>
      </c>
      <c r="C590" s="10">
        <f>Jeu!B26</f>
      </c>
      <c r="D590" s="10">
        <f>Jeu!C22</f>
      </c>
      <c r="E590" s="10">
        <f>Jeu!D12</f>
      </c>
      <c r="F590" s="10">
        <f>Jeu!D14</f>
      </c>
      <c r="G590" s="25">
        <f>IF(COUNT(B590:F590)=5,1,0)+IF(COUNT(B591:F591)=5,1,0)+IF(COUNT(B592:F592)=4,1,0)+IF(COUNT(B593:F593)=5,1,0)+IF(COUNT(B594:F594)=5,1,0)</f>
        <v>0</v>
      </c>
      <c r="H590" s="25">
        <f>IF(COUNT(B590:B594)=5,1,0)+IF(COUNT(C590:C594)=5,1,0)+IF(COUNT(D590:D594)=4,1,0)+IF(COUNT(E590:E594)=5,1,0)+IF(COUNT(F590:F594)=5,1,0)</f>
        <v>0</v>
      </c>
      <c r="I590" s="25">
        <f>IF(COUNT(B590)=1,1,0)+IF(COUNT(C591)=1,1,0)+IF(COUNT(D592)=1,1,0)+IF(COUNT(E593)=1,1,0)+IF(COUNT(F594)=1,1,0)</f>
        <v>0</v>
      </c>
      <c r="J590" s="25">
        <f>IF(COUNT(B590)=1,1,0)+IF(COUNT(C591)=1,1,0)+IF(COUNT(D592)=1,1,0)+IF(COUNT(E593)=1,1,0)+IF(COUNT(F594)=1,1,0)+IF(COUNT(B594)=1,1,0)+IF(COUNT(C593)=1,1,0)+IF(COUNT(D592)=1,1,0)+IF(COUNT(E591)=1,1,0)+IF(COUNT(F590)=1,1,0)</f>
        <v>0</v>
      </c>
      <c r="K590" s="22">
        <f>IF(COUNT(B594)=1,1,0)+IF(COUNT(C593)=1,1,0)+IF(COUNT(D592)=1,1,0)+IF(COUNT(E591)=1,1,0)+IF(COUNT(F590)=1,1,0)</f>
        <v>0</v>
      </c>
      <c r="L590"/>
      <c r="M590"/>
      <c r="N590"/>
      <c r="O590"/>
      <c r="P590"/>
      <c r="Q590"/>
      <c r="R590"/>
      <c r="S590"/>
      <c r="T590"/>
      <c r="U590"/>
      <c r="V590"/>
    </row>
    <row r="591" spans="1:22" ht="18">
      <c r="A591" s="28"/>
      <c r="B591" s="10">
        <f>Jeu!B6</f>
      </c>
      <c r="C591" s="10">
        <f>Jeu!C3</f>
      </c>
      <c r="D591" s="10">
        <f>Jeu!C13</f>
      </c>
      <c r="E591" s="10">
        <f>Jeu!C24</f>
      </c>
      <c r="F591" s="10">
        <f>Jeu!D17</f>
      </c>
      <c r="K591" s="22"/>
      <c r="L591"/>
      <c r="M591"/>
      <c r="N591"/>
      <c r="O591"/>
      <c r="P591"/>
      <c r="Q591"/>
      <c r="R591"/>
      <c r="S591"/>
      <c r="T591"/>
      <c r="U591"/>
      <c r="V591"/>
    </row>
    <row r="592" spans="1:22" ht="18">
      <c r="A592" s="28"/>
      <c r="B592" s="10">
        <f>Jeu!B4</f>
      </c>
      <c r="C592" s="10">
        <f>Jeu!C4</f>
      </c>
      <c r="D592" s="10"/>
      <c r="E592" s="10">
        <f>Jeu!C25</f>
      </c>
      <c r="F592" s="10">
        <f>Jeu!D24</f>
      </c>
      <c r="K592" s="22"/>
      <c r="L592"/>
      <c r="M592"/>
      <c r="N592"/>
      <c r="O592"/>
      <c r="P592"/>
      <c r="Q592"/>
      <c r="R592"/>
      <c r="S592"/>
      <c r="T592"/>
      <c r="U592"/>
      <c r="V592"/>
    </row>
    <row r="593" spans="1:22" ht="18">
      <c r="A593" s="28"/>
      <c r="B593" s="10">
        <f>Jeu!B5</f>
      </c>
      <c r="C593" s="10">
        <f>Jeu!B27</f>
      </c>
      <c r="D593" s="10">
        <f>Jeu!C12</f>
      </c>
      <c r="E593" s="10">
        <f>Jeu!D10</f>
      </c>
      <c r="F593" s="10">
        <f>Jeu!D15</f>
      </c>
      <c r="K593" s="22"/>
      <c r="L593"/>
      <c r="M593"/>
      <c r="N593"/>
      <c r="O593"/>
      <c r="P593"/>
      <c r="Q593"/>
      <c r="R593"/>
      <c r="S593"/>
      <c r="T593"/>
      <c r="U593"/>
      <c r="V593"/>
    </row>
    <row r="594" spans="1:22" ht="18">
      <c r="A594" s="28"/>
      <c r="B594" s="10">
        <f>Jeu!B16</f>
      </c>
      <c r="C594" s="10">
        <f>Jeu!C5</f>
      </c>
      <c r="D594" s="10">
        <f>Jeu!C20</f>
      </c>
      <c r="E594" s="10">
        <f>Jeu!D3</f>
      </c>
      <c r="F594" s="10">
        <f>Jeu!D13</f>
      </c>
      <c r="K594" s="22"/>
      <c r="L594"/>
      <c r="M594"/>
      <c r="N594"/>
      <c r="O594"/>
      <c r="P594"/>
      <c r="Q594"/>
      <c r="R594"/>
      <c r="S594"/>
      <c r="T594"/>
      <c r="U594"/>
      <c r="V594"/>
    </row>
    <row r="595" spans="1:22" ht="3" customHeight="1">
      <c r="A595" s="17"/>
      <c r="K595" s="22"/>
      <c r="L595"/>
      <c r="M595"/>
      <c r="N595"/>
      <c r="O595"/>
      <c r="P595"/>
      <c r="Q595"/>
      <c r="R595"/>
      <c r="S595"/>
      <c r="T595"/>
      <c r="U595"/>
      <c r="V595"/>
    </row>
    <row r="596" spans="1:22" ht="18" customHeight="1">
      <c r="A596" s="28">
        <v>100</v>
      </c>
      <c r="B596" s="10">
        <f>Jeu!B9</f>
      </c>
      <c r="C596" s="10">
        <f>Jeu!C6</f>
      </c>
      <c r="D596" s="10">
        <f>Jeu!C9</f>
      </c>
      <c r="E596" s="10">
        <f>Jeu!D12</f>
      </c>
      <c r="F596" s="10">
        <f>Jeu!D17</f>
      </c>
      <c r="G596" s="25">
        <f>IF(COUNT(B596:F596)=5,1,0)+IF(COUNT(B597:F597)=5,1,0)+IF(COUNT(B598:F598)=4,1,0)+IF(COUNT(B599:F599)=5,1,0)+IF(COUNT(B600:F600)=5,1,0)</f>
        <v>0</v>
      </c>
      <c r="H596" s="25">
        <f>IF(COUNT(B596:B600)=5,1,0)+IF(COUNT(C596:C600)=5,1,0)+IF(COUNT(D596:D600)=4,1,0)+IF(COUNT(E596:E600)=5,1,0)+IF(COUNT(F596:F600)=5,1,0)</f>
        <v>0</v>
      </c>
      <c r="I596" s="25">
        <f>IF(COUNT(B596)=1,1,0)+IF(COUNT(C597)=1,1,0)+IF(COUNT(D598)=1,1,0)+IF(COUNT(E599)=1,1,0)+IF(COUNT(F600)=1,1,0)</f>
        <v>0</v>
      </c>
      <c r="J596" s="25">
        <f>IF(COUNT(B596)=1,1,0)+IF(COUNT(C597)=1,1,0)+IF(COUNT(D598)=1,1,0)+IF(COUNT(E599)=1,1,0)+IF(COUNT(F600)=1,1,0)+IF(COUNT(B600)=1,1,0)+IF(COUNT(C599)=1,1,0)+IF(COUNT(D598)=1,1,0)+IF(COUNT(E597)=1,1,0)+IF(COUNT(F596)=1,1,0)</f>
        <v>0</v>
      </c>
      <c r="K596" s="22">
        <f>IF(COUNT(B600)=1,1,0)+IF(COUNT(C599)=1,1,0)+IF(COUNT(D598)=1,1,0)+IF(COUNT(E597)=1,1,0)+IF(COUNT(F596)=1,1,0)</f>
        <v>0</v>
      </c>
      <c r="L596"/>
      <c r="M596"/>
      <c r="N596"/>
      <c r="O596"/>
      <c r="P596"/>
      <c r="Q596"/>
      <c r="R596"/>
      <c r="S596"/>
      <c r="T596"/>
      <c r="U596"/>
      <c r="V596"/>
    </row>
    <row r="597" spans="1:22" ht="18">
      <c r="A597" s="28"/>
      <c r="B597" s="10">
        <f>Jeu!B7</f>
      </c>
      <c r="C597" s="10">
        <f>Jeu!B27</f>
      </c>
      <c r="D597" s="10">
        <f>Jeu!C21</f>
      </c>
      <c r="E597" s="10">
        <f>Jeu!D6</f>
      </c>
      <c r="F597" s="10">
        <f>Jeu!D23</f>
      </c>
      <c r="K597" s="22"/>
      <c r="L597"/>
      <c r="M597"/>
      <c r="N597"/>
      <c r="O597"/>
      <c r="P597"/>
      <c r="Q597"/>
      <c r="R597"/>
      <c r="S597"/>
      <c r="T597"/>
      <c r="U597"/>
      <c r="V597"/>
    </row>
    <row r="598" spans="1:22" ht="18">
      <c r="A598" s="28"/>
      <c r="B598" s="10">
        <f>Jeu!B11</f>
      </c>
      <c r="C598" s="10">
        <f>Jeu!B26</f>
      </c>
      <c r="D598" s="10"/>
      <c r="E598" s="10">
        <f>Jeu!D4</f>
      </c>
      <c r="F598" s="10">
        <f>Jeu!D19</f>
      </c>
      <c r="K598" s="22"/>
      <c r="L598"/>
      <c r="M598"/>
      <c r="N598"/>
      <c r="O598"/>
      <c r="P598"/>
      <c r="Q598"/>
      <c r="R598"/>
      <c r="S598"/>
      <c r="T598"/>
      <c r="U598"/>
      <c r="V598"/>
    </row>
    <row r="599" spans="1:22" ht="18">
      <c r="A599" s="28"/>
      <c r="B599" s="10">
        <f>Jeu!B10</f>
      </c>
      <c r="C599" s="10">
        <f>Jeu!B24</f>
      </c>
      <c r="D599" s="10">
        <f>Jeu!C12</f>
      </c>
      <c r="E599" s="10">
        <f>Jeu!C27</f>
      </c>
      <c r="F599" s="10">
        <f>Jeu!D27</f>
      </c>
      <c r="K599" s="22"/>
      <c r="L599"/>
      <c r="M599"/>
      <c r="N599"/>
      <c r="O599"/>
      <c r="P599"/>
      <c r="Q599"/>
      <c r="R599"/>
      <c r="S599"/>
      <c r="T599"/>
      <c r="U599"/>
      <c r="V599"/>
    </row>
    <row r="600" spans="1:22" ht="18">
      <c r="A600" s="28"/>
      <c r="B600" s="10">
        <f>Jeu!B12</f>
      </c>
      <c r="C600" s="10">
        <f>Jeu!C3</f>
      </c>
      <c r="D600" s="10">
        <f>Jeu!C20</f>
      </c>
      <c r="E600" s="10">
        <f>Jeu!C25</f>
      </c>
      <c r="F600" s="10">
        <f>Jeu!D18</f>
      </c>
      <c r="K600" s="22"/>
      <c r="L600"/>
      <c r="M600"/>
      <c r="N600"/>
      <c r="O600"/>
      <c r="P600"/>
      <c r="Q600"/>
      <c r="R600"/>
      <c r="S600"/>
      <c r="T600"/>
      <c r="U600"/>
      <c r="V600"/>
    </row>
    <row r="601" spans="1:22" ht="3" customHeight="1">
      <c r="A601" s="17"/>
      <c r="K601" s="22"/>
      <c r="L601"/>
      <c r="M601"/>
      <c r="N601"/>
      <c r="O601"/>
      <c r="P601"/>
      <c r="Q601"/>
      <c r="R601"/>
      <c r="S601"/>
      <c r="T601"/>
      <c r="U601"/>
      <c r="V601"/>
    </row>
    <row r="602" spans="1:22" ht="18" customHeight="1">
      <c r="A602" s="28">
        <v>101</v>
      </c>
      <c r="B602" s="10">
        <f>Jeu!B5</f>
      </c>
      <c r="C602" s="10">
        <f>Jeu!C7</f>
      </c>
      <c r="D602" s="10">
        <f>Jeu!C14</f>
      </c>
      <c r="E602" s="10">
        <f>Jeu!C24</f>
      </c>
      <c r="F602" s="10">
        <f>Jeu!D21</f>
      </c>
      <c r="G602" s="25">
        <f>IF(COUNT(B602:F602)=5,1,0)+IF(COUNT(B603:F603)=5,1,0)+IF(COUNT(B604:F604)=4,1,0)+IF(COUNT(B605:F605)=5,1,0)+IF(COUNT(B606:F606)=5,1,0)</f>
        <v>0</v>
      </c>
      <c r="H602" s="25">
        <f>IF(COUNT(B602:B606)=5,1,0)+IF(COUNT(C602:C606)=5,1,0)+IF(COUNT(D602:D606)=4,1,0)+IF(COUNT(E602:E606)=5,1,0)+IF(COUNT(F602:F606)=5,1,0)</f>
        <v>0</v>
      </c>
      <c r="I602" s="25">
        <f>IF(COUNT(B602)=1,1,0)+IF(COUNT(C603)=1,1,0)+IF(COUNT(D604)=1,1,0)+IF(COUNT(E605)=1,1,0)+IF(COUNT(F606)=1,1,0)</f>
        <v>0</v>
      </c>
      <c r="J602" s="25">
        <f>IF(COUNT(B602)=1,1,0)+IF(COUNT(C603)=1,1,0)+IF(COUNT(D604)=1,1,0)+IF(COUNT(E605)=1,1,0)+IF(COUNT(F606)=1,1,0)+IF(COUNT(B606)=1,1,0)+IF(COUNT(C605)=1,1,0)+IF(COUNT(D604)=1,1,0)+IF(COUNT(E603)=1,1,0)+IF(COUNT(F602)=1,1,0)</f>
        <v>0</v>
      </c>
      <c r="K602" s="22">
        <f>IF(COUNT(B606)=1,1,0)+IF(COUNT(C605)=1,1,0)+IF(COUNT(D604)=1,1,0)+IF(COUNT(E603)=1,1,0)+IF(COUNT(F602)=1,1,0)</f>
        <v>0</v>
      </c>
      <c r="L602"/>
      <c r="M602"/>
      <c r="N602"/>
      <c r="O602"/>
      <c r="P602"/>
      <c r="Q602"/>
      <c r="R602"/>
      <c r="S602"/>
      <c r="T602"/>
      <c r="U602"/>
      <c r="V602"/>
    </row>
    <row r="603" spans="1:22" ht="18">
      <c r="A603" s="28"/>
      <c r="B603" s="10">
        <f>Jeu!B16</f>
      </c>
      <c r="C603" s="10">
        <f>Jeu!B19</f>
      </c>
      <c r="D603" s="10">
        <f>Jeu!C16</f>
      </c>
      <c r="E603" s="10">
        <f>Jeu!D5</f>
      </c>
      <c r="F603" s="10">
        <f>Jeu!D26</f>
      </c>
      <c r="K603" s="22"/>
      <c r="L603"/>
      <c r="M603"/>
      <c r="N603"/>
      <c r="O603"/>
      <c r="P603"/>
      <c r="Q603"/>
      <c r="R603"/>
      <c r="S603"/>
      <c r="T603"/>
      <c r="U603"/>
      <c r="V603"/>
    </row>
    <row r="604" spans="1:22" ht="18">
      <c r="A604" s="28"/>
      <c r="B604" s="10">
        <f>Jeu!B4</f>
      </c>
      <c r="C604" s="10">
        <f>Jeu!B25</f>
      </c>
      <c r="D604" s="10"/>
      <c r="E604" s="10">
        <f>Jeu!D3</f>
      </c>
      <c r="F604" s="10">
        <f>Jeu!D25</f>
      </c>
      <c r="K604" s="22"/>
      <c r="L604"/>
      <c r="M604"/>
      <c r="N604"/>
      <c r="O604"/>
      <c r="P604"/>
      <c r="Q604"/>
      <c r="R604"/>
      <c r="S604"/>
      <c r="T604"/>
      <c r="U604"/>
      <c r="V604"/>
    </row>
    <row r="605" spans="1:22" ht="18">
      <c r="A605" s="28"/>
      <c r="B605" s="10">
        <f>Jeu!B14</f>
      </c>
      <c r="C605" s="10">
        <f>Jeu!C4</f>
      </c>
      <c r="D605" s="10">
        <f>Jeu!C18</f>
      </c>
      <c r="E605" s="10">
        <f>Jeu!D11</f>
      </c>
      <c r="F605" s="10">
        <f>Jeu!D16</f>
      </c>
      <c r="K605" s="22"/>
      <c r="L605"/>
      <c r="M605"/>
      <c r="N605"/>
      <c r="O605"/>
      <c r="P605"/>
      <c r="Q605"/>
      <c r="R605"/>
      <c r="S605"/>
      <c r="T605"/>
      <c r="U605"/>
      <c r="V605"/>
    </row>
    <row r="606" spans="1:22" ht="18">
      <c r="A606" s="28"/>
      <c r="B606" s="10">
        <f>Jeu!B8</f>
      </c>
      <c r="C606" s="10">
        <f>Jeu!B18</f>
      </c>
      <c r="D606" s="10">
        <f>Jeu!C8</f>
      </c>
      <c r="E606" s="10">
        <f>Jeu!C23</f>
      </c>
      <c r="F606" s="10">
        <f>Jeu!D24</f>
      </c>
      <c r="K606" s="22"/>
      <c r="L606"/>
      <c r="M606"/>
      <c r="N606"/>
      <c r="O606"/>
      <c r="P606"/>
      <c r="Q606"/>
      <c r="R606"/>
      <c r="S606"/>
      <c r="T606"/>
      <c r="U606"/>
      <c r="V606"/>
    </row>
    <row r="607" spans="1:22" ht="3" customHeight="1">
      <c r="A607" s="17"/>
      <c r="K607" s="22"/>
      <c r="L607"/>
      <c r="M607"/>
      <c r="N607"/>
      <c r="O607"/>
      <c r="P607"/>
      <c r="Q607"/>
      <c r="R607"/>
      <c r="S607"/>
      <c r="T607"/>
      <c r="U607"/>
      <c r="V607"/>
    </row>
    <row r="608" spans="1:22" ht="18" customHeight="1">
      <c r="A608" s="28">
        <v>102</v>
      </c>
      <c r="B608" s="10">
        <f>Jeu!B3</f>
      </c>
      <c r="C608" s="10">
        <f>Jeu!B22</f>
      </c>
      <c r="D608" s="10">
        <f>Jeu!C13</f>
      </c>
      <c r="E608" s="10">
        <f>Jeu!D9</f>
      </c>
      <c r="F608" s="10">
        <f>Jeu!D14</f>
      </c>
      <c r="G608" s="25">
        <f>IF(COUNT(B608:F608)=5,1,0)+IF(COUNT(B609:F609)=5,1,0)+IF(COUNT(B610:F610)=4,1,0)+IF(COUNT(B611:F611)=5,1,0)+IF(COUNT(B612:F612)=5,1,0)</f>
        <v>0</v>
      </c>
      <c r="H608" s="25">
        <f>IF(COUNT(B608:B612)=5,1,0)+IF(COUNT(C608:C612)=5,1,0)+IF(COUNT(D608:D612)=4,1,0)+IF(COUNT(E608:E612)=5,1,0)+IF(COUNT(F608:F612)=5,1,0)</f>
        <v>0</v>
      </c>
      <c r="I608" s="25">
        <f>IF(COUNT(B608)=1,1,0)+IF(COUNT(C609)=1,1,0)+IF(COUNT(D610)=1,1,0)+IF(COUNT(E611)=1,1,0)+IF(COUNT(F612)=1,1,0)</f>
        <v>0</v>
      </c>
      <c r="J608" s="25">
        <f>IF(COUNT(B608)=1,1,0)+IF(COUNT(C609)=1,1,0)+IF(COUNT(D610)=1,1,0)+IF(COUNT(E611)=1,1,0)+IF(COUNT(F612)=1,1,0)+IF(COUNT(B612)=1,1,0)+IF(COUNT(C611)=1,1,0)+IF(COUNT(D610)=1,1,0)+IF(COUNT(E609)=1,1,0)+IF(COUNT(F608)=1,1,0)</f>
        <v>0</v>
      </c>
      <c r="K608" s="22">
        <f>IF(COUNT(B612)=1,1,0)+IF(COUNT(C611)=1,1,0)+IF(COUNT(D610)=1,1,0)+IF(COUNT(E609)=1,1,0)+IF(COUNT(F608)=1,1,0)</f>
        <v>0</v>
      </c>
      <c r="L608"/>
      <c r="M608"/>
      <c r="N608"/>
      <c r="O608"/>
      <c r="P608"/>
      <c r="Q608"/>
      <c r="R608"/>
      <c r="S608"/>
      <c r="T608"/>
      <c r="U608"/>
      <c r="V608"/>
    </row>
    <row r="609" spans="1:22" ht="18">
      <c r="A609" s="28"/>
      <c r="B609" s="10">
        <f>Jeu!B15</f>
      </c>
      <c r="C609" s="10">
        <f>Jeu!B23</f>
      </c>
      <c r="D609" s="10">
        <f>Jeu!C19</f>
      </c>
      <c r="E609" s="10">
        <f>Jeu!C26</f>
      </c>
      <c r="F609" s="10">
        <f>Jeu!D20</f>
      </c>
      <c r="K609" s="22"/>
      <c r="L609"/>
      <c r="M609"/>
      <c r="N609"/>
      <c r="O609"/>
      <c r="P609"/>
      <c r="Q609"/>
      <c r="R609"/>
      <c r="S609"/>
      <c r="T609"/>
      <c r="U609"/>
      <c r="V609"/>
    </row>
    <row r="610" spans="1:22" ht="18">
      <c r="A610" s="28"/>
      <c r="B610" s="10">
        <f>Jeu!B13</f>
      </c>
      <c r="C610" s="10">
        <f>Jeu!C5</f>
      </c>
      <c r="D610" s="10"/>
      <c r="E610" s="10">
        <f>Jeu!D7</f>
      </c>
      <c r="F610" s="10">
        <f>Jeu!D15</f>
      </c>
      <c r="K610" s="22"/>
      <c r="L610"/>
      <c r="M610"/>
      <c r="N610"/>
      <c r="O610"/>
      <c r="P610"/>
      <c r="Q610"/>
      <c r="R610"/>
      <c r="S610"/>
      <c r="T610"/>
      <c r="U610"/>
      <c r="V610"/>
    </row>
    <row r="611" spans="1:22" ht="18">
      <c r="A611" s="28"/>
      <c r="B611" s="10">
        <f>Jeu!B6</f>
      </c>
      <c r="C611" s="10">
        <f>Jeu!B20</f>
      </c>
      <c r="D611" s="10">
        <f>Jeu!C11</f>
      </c>
      <c r="E611" s="10">
        <f>Jeu!D8</f>
      </c>
      <c r="F611" s="10">
        <f>Jeu!D13</f>
      </c>
      <c r="K611" s="22"/>
      <c r="L611"/>
      <c r="M611"/>
      <c r="N611"/>
      <c r="O611"/>
      <c r="P611"/>
      <c r="Q611"/>
      <c r="R611"/>
      <c r="S611"/>
      <c r="T611"/>
      <c r="U611"/>
      <c r="V611"/>
    </row>
    <row r="612" spans="1:22" ht="18">
      <c r="A612" s="28"/>
      <c r="B612" s="10">
        <f>Jeu!B17</f>
      </c>
      <c r="C612" s="10">
        <f>Jeu!B21</f>
      </c>
      <c r="D612" s="10">
        <f>Jeu!C10</f>
      </c>
      <c r="E612" s="10">
        <f>Jeu!D10</f>
      </c>
      <c r="F612" s="10">
        <f>Jeu!D22</f>
      </c>
      <c r="K612" s="22"/>
      <c r="L612"/>
      <c r="M612"/>
      <c r="N612"/>
      <c r="O612"/>
      <c r="P612"/>
      <c r="Q612"/>
      <c r="R612"/>
      <c r="S612"/>
      <c r="T612"/>
      <c r="U612"/>
      <c r="V612"/>
    </row>
    <row r="613" spans="1:22" ht="3" customHeight="1">
      <c r="A613" s="17"/>
      <c r="K613" s="22"/>
      <c r="L613"/>
      <c r="M613"/>
      <c r="N613"/>
      <c r="O613"/>
      <c r="P613"/>
      <c r="Q613"/>
      <c r="R613"/>
      <c r="S613"/>
      <c r="T613"/>
      <c r="U613"/>
      <c r="V613"/>
    </row>
    <row r="614" spans="1:22" ht="18" customHeight="1">
      <c r="A614" s="28">
        <v>103</v>
      </c>
      <c r="B614" s="10">
        <f>Jeu!B17</f>
      </c>
      <c r="C614" s="10">
        <f>Jeu!B26</f>
      </c>
      <c r="D614" s="10">
        <f>Jeu!C17</f>
      </c>
      <c r="E614" s="10">
        <f>Jeu!D7</f>
      </c>
      <c r="F614" s="10">
        <f>Jeu!D20</f>
      </c>
      <c r="G614" s="25">
        <f>IF(COUNT(B614:F614)=5,1,0)+IF(COUNT(B615:F615)=5,1,0)+IF(COUNT(B616:F616)=4,1,0)+IF(COUNT(B617:F617)=5,1,0)+IF(COUNT(B618:F618)=5,1,0)</f>
        <v>0</v>
      </c>
      <c r="H614" s="25">
        <f>IF(COUNT(B614:B618)=5,1,0)+IF(COUNT(C614:C618)=5,1,0)+IF(COUNT(D614:D618)=4,1,0)+IF(COUNT(E614:E618)=5,1,0)+IF(COUNT(F614:F618)=5,1,0)</f>
        <v>0</v>
      </c>
      <c r="I614" s="25">
        <f>IF(COUNT(B614)=1,1,0)+IF(COUNT(C615)=1,1,0)+IF(COUNT(D616)=1,1,0)+IF(COUNT(E617)=1,1,0)+IF(COUNT(F618)=1,1,0)</f>
        <v>0</v>
      </c>
      <c r="J614" s="25">
        <f>IF(COUNT(B614)=1,1,0)+IF(COUNT(C615)=1,1,0)+IF(COUNT(D616)=1,1,0)+IF(COUNT(E617)=1,1,0)+IF(COUNT(F618)=1,1,0)+IF(COUNT(B618)=1,1,0)+IF(COUNT(C617)=1,1,0)+IF(COUNT(D616)=1,1,0)+IF(COUNT(E615)=1,1,0)+IF(COUNT(F614)=1,1,0)</f>
        <v>0</v>
      </c>
      <c r="K614" s="22">
        <f>IF(COUNT(B618)=1,1,0)+IF(COUNT(C617)=1,1,0)+IF(COUNT(D616)=1,1,0)+IF(COUNT(E615)=1,1,0)+IF(COUNT(F614)=1,1,0)</f>
        <v>0</v>
      </c>
      <c r="L614"/>
      <c r="M614"/>
      <c r="N614"/>
      <c r="O614"/>
      <c r="P614"/>
      <c r="Q614"/>
      <c r="R614"/>
      <c r="S614"/>
      <c r="T614"/>
      <c r="U614"/>
      <c r="V614"/>
    </row>
    <row r="615" spans="1:22" ht="18">
      <c r="A615" s="28"/>
      <c r="B615" s="10">
        <f>Jeu!B15</f>
      </c>
      <c r="C615" s="10">
        <f>Jeu!C4</f>
      </c>
      <c r="D615" s="10">
        <f>Jeu!C19</f>
      </c>
      <c r="E615" s="10">
        <f>Jeu!D10</f>
      </c>
      <c r="F615" s="10">
        <f>Jeu!D26</f>
      </c>
      <c r="K615" s="22"/>
      <c r="L615"/>
      <c r="M615"/>
      <c r="N615"/>
      <c r="O615"/>
      <c r="P615"/>
      <c r="Q615"/>
      <c r="R615"/>
      <c r="S615"/>
      <c r="T615"/>
      <c r="U615"/>
      <c r="V615"/>
    </row>
    <row r="616" spans="1:22" ht="18">
      <c r="A616" s="28"/>
      <c r="B616" s="10">
        <f>Jeu!B10</f>
      </c>
      <c r="C616" s="10">
        <f>Jeu!B19</f>
      </c>
      <c r="D616" s="10"/>
      <c r="E616" s="10">
        <f>Jeu!C23</f>
      </c>
      <c r="F616" s="10">
        <f>Jeu!D16</f>
      </c>
      <c r="K616" s="22"/>
      <c r="L616"/>
      <c r="M616"/>
      <c r="N616"/>
      <c r="O616"/>
      <c r="P616"/>
      <c r="Q616"/>
      <c r="R616"/>
      <c r="S616"/>
      <c r="T616"/>
      <c r="U616"/>
      <c r="V616"/>
    </row>
    <row r="617" spans="1:22" ht="18">
      <c r="A617" s="28"/>
      <c r="B617" s="10">
        <f>Jeu!B4</f>
      </c>
      <c r="C617" s="10">
        <f>Jeu!C7</f>
      </c>
      <c r="D617" s="10">
        <f>Jeu!C21</f>
      </c>
      <c r="E617" s="10">
        <f>Jeu!D11</f>
      </c>
      <c r="F617" s="10">
        <f>Jeu!D18</f>
      </c>
      <c r="K617" s="22"/>
      <c r="L617"/>
      <c r="M617"/>
      <c r="N617"/>
      <c r="O617"/>
      <c r="P617"/>
      <c r="Q617"/>
      <c r="R617"/>
      <c r="S617"/>
      <c r="T617"/>
      <c r="U617"/>
      <c r="V617"/>
    </row>
    <row r="618" spans="1:22" ht="18">
      <c r="A618" s="28"/>
      <c r="B618" s="10">
        <f>Jeu!B8</f>
      </c>
      <c r="C618" s="10">
        <f>Jeu!B21</f>
      </c>
      <c r="D618" s="10">
        <f>Jeu!C8</f>
      </c>
      <c r="E618" s="10">
        <f>Jeu!D5</f>
      </c>
      <c r="F618" s="10">
        <f>Jeu!D13</f>
      </c>
      <c r="K618" s="22"/>
      <c r="L618"/>
      <c r="M618"/>
      <c r="N618"/>
      <c r="O618"/>
      <c r="P618"/>
      <c r="Q618"/>
      <c r="R618"/>
      <c r="S618"/>
      <c r="T618"/>
      <c r="U618"/>
      <c r="V618"/>
    </row>
    <row r="619" spans="1:22" ht="3" customHeight="1">
      <c r="A619" s="17"/>
      <c r="K619" s="22"/>
      <c r="L619"/>
      <c r="M619"/>
      <c r="N619"/>
      <c r="O619"/>
      <c r="P619"/>
      <c r="Q619"/>
      <c r="R619"/>
      <c r="S619"/>
      <c r="T619"/>
      <c r="U619"/>
      <c r="V619"/>
    </row>
    <row r="620" spans="1:22" ht="18" customHeight="1">
      <c r="A620" s="28">
        <v>104</v>
      </c>
      <c r="B620" s="10">
        <f>Jeu!B3</f>
      </c>
      <c r="C620" s="10">
        <f>Jeu!B23</f>
      </c>
      <c r="D620" s="10">
        <f>Jeu!C16</f>
      </c>
      <c r="E620" s="10">
        <f>Jeu!D8</f>
      </c>
      <c r="F620" s="10">
        <f>Jeu!D24</f>
      </c>
      <c r="G620" s="25">
        <f>IF(COUNT(B620:F620)=5,1,0)+IF(COUNT(B621:F621)=5,1,0)+IF(COUNT(B622:F622)=4,1,0)+IF(COUNT(B623:F623)=5,1,0)+IF(COUNT(B624:F624)=5,1,0)</f>
        <v>0</v>
      </c>
      <c r="H620" s="25">
        <f>IF(COUNT(B620:B624)=5,1,0)+IF(COUNT(C620:C624)=5,1,0)+IF(COUNT(D620:D624)=4,1,0)+IF(COUNT(E620:E624)=5,1,0)+IF(COUNT(F620:F624)=5,1,0)</f>
        <v>0</v>
      </c>
      <c r="I620" s="25">
        <f>IF(COUNT(B620)=1,1,0)+IF(COUNT(C621)=1,1,0)+IF(COUNT(D622)=1,1,0)+IF(COUNT(E623)=1,1,0)+IF(COUNT(F624)=1,1,0)</f>
        <v>0</v>
      </c>
      <c r="J620" s="25">
        <f>IF(COUNT(B620)=1,1,0)+IF(COUNT(C621)=1,1,0)+IF(COUNT(D622)=1,1,0)+IF(COUNT(E623)=1,1,0)+IF(COUNT(F624)=1,1,0)+IF(COUNT(B624)=1,1,0)+IF(COUNT(C623)=1,1,0)+IF(COUNT(D622)=1,1,0)+IF(COUNT(E621)=1,1,0)+IF(COUNT(F620)=1,1,0)</f>
        <v>0</v>
      </c>
      <c r="K620" s="22">
        <f>IF(COUNT(B624)=1,1,0)+IF(COUNT(C623)=1,1,0)+IF(COUNT(D622)=1,1,0)+IF(COUNT(E621)=1,1,0)+IF(COUNT(F620)=1,1,0)</f>
        <v>0</v>
      </c>
      <c r="L620"/>
      <c r="M620"/>
      <c r="N620"/>
      <c r="O620"/>
      <c r="P620"/>
      <c r="Q620"/>
      <c r="R620"/>
      <c r="S620"/>
      <c r="T620"/>
      <c r="U620"/>
      <c r="V620"/>
    </row>
    <row r="621" spans="1:22" ht="18">
      <c r="A621" s="28"/>
      <c r="B621" s="10">
        <f>Jeu!B9</f>
      </c>
      <c r="C621" s="10">
        <f>Jeu!C5</f>
      </c>
      <c r="D621" s="10">
        <f>Jeu!C14</f>
      </c>
      <c r="E621" s="10">
        <f>Jeu!D3</f>
      </c>
      <c r="F621" s="10">
        <f>Jeu!D21</f>
      </c>
      <c r="K621" s="22"/>
      <c r="L621"/>
      <c r="M621"/>
      <c r="N621"/>
      <c r="O621"/>
      <c r="P621"/>
      <c r="Q621"/>
      <c r="R621"/>
      <c r="S621"/>
      <c r="T621"/>
      <c r="U621"/>
      <c r="V621"/>
    </row>
    <row r="622" spans="1:22" ht="18">
      <c r="A622" s="28"/>
      <c r="B622" s="10">
        <f>Jeu!B5</f>
      </c>
      <c r="C622" s="10">
        <f>Jeu!C3</f>
      </c>
      <c r="D622" s="10"/>
      <c r="E622" s="10">
        <f>Jeu!D6</f>
      </c>
      <c r="F622" s="10">
        <f>Jeu!D17</f>
      </c>
      <c r="K622" s="22"/>
      <c r="L622"/>
      <c r="M622"/>
      <c r="N622"/>
      <c r="O622"/>
      <c r="P622"/>
      <c r="Q622"/>
      <c r="R622"/>
      <c r="S622"/>
      <c r="T622"/>
      <c r="U622"/>
      <c r="V622"/>
    </row>
    <row r="623" spans="1:22" ht="18">
      <c r="A623" s="28"/>
      <c r="B623" s="10">
        <f>Jeu!B14</f>
      </c>
      <c r="C623" s="10">
        <f>Jeu!B22</f>
      </c>
      <c r="D623" s="10">
        <f>Jeu!C18</f>
      </c>
      <c r="E623" s="10">
        <f>Jeu!C24</f>
      </c>
      <c r="F623" s="10">
        <f>Jeu!D19</f>
      </c>
      <c r="K623" s="22"/>
      <c r="L623"/>
      <c r="M623"/>
      <c r="N623"/>
      <c r="O623"/>
      <c r="P623"/>
      <c r="Q623"/>
      <c r="R623"/>
      <c r="S623"/>
      <c r="T623"/>
      <c r="U623"/>
      <c r="V623"/>
    </row>
    <row r="624" spans="1:22" ht="18">
      <c r="A624" s="28"/>
      <c r="B624" s="10">
        <f>Jeu!B7</f>
      </c>
      <c r="C624" s="10">
        <f>Jeu!B24</f>
      </c>
      <c r="D624" s="10">
        <f>Jeu!C12</f>
      </c>
      <c r="E624" s="10">
        <f>Jeu!D9</f>
      </c>
      <c r="F624" s="10">
        <f>Jeu!D15</f>
      </c>
      <c r="K624" s="22"/>
      <c r="L624"/>
      <c r="M624"/>
      <c r="N624"/>
      <c r="O624"/>
      <c r="P624"/>
      <c r="Q624"/>
      <c r="R624"/>
      <c r="S624"/>
      <c r="T624"/>
      <c r="U624"/>
      <c r="V624"/>
    </row>
    <row r="625" spans="1:22" ht="3" customHeight="1">
      <c r="A625" s="17"/>
      <c r="K625" s="22"/>
      <c r="L625"/>
      <c r="M625"/>
      <c r="N625"/>
      <c r="O625"/>
      <c r="P625"/>
      <c r="Q625"/>
      <c r="R625"/>
      <c r="S625"/>
      <c r="T625"/>
      <c r="U625"/>
      <c r="V625"/>
    </row>
    <row r="626" spans="1:22" ht="18" customHeight="1">
      <c r="A626" s="28">
        <v>105</v>
      </c>
      <c r="B626" s="10">
        <f>Jeu!B11</f>
      </c>
      <c r="C626" s="10">
        <f>Jeu!B18</f>
      </c>
      <c r="D626" s="10">
        <f>Jeu!C15</f>
      </c>
      <c r="E626" s="10">
        <f>Jeu!C25</f>
      </c>
      <c r="F626" s="10">
        <f>Jeu!D14</f>
      </c>
      <c r="G626" s="25">
        <f>IF(COUNT(B626:F626)=5,1,0)+IF(COUNT(B627:F627)=5,1,0)+IF(COUNT(B628:F628)=4,1,0)+IF(COUNT(B629:F629)=5,1,0)+IF(COUNT(B630:F630)=5,1,0)</f>
        <v>0</v>
      </c>
      <c r="H626" s="25">
        <f>IF(COUNT(B626:B630)=5,1,0)+IF(COUNT(C626:C630)=5,1,0)+IF(COUNT(D626:D630)=4,1,0)+IF(COUNT(E626:E630)=5,1,0)+IF(COUNT(F626:F630)=5,1,0)</f>
        <v>0</v>
      </c>
      <c r="I626" s="25">
        <f>IF(COUNT(B626)=1,1,0)+IF(COUNT(C627)=1,1,0)+IF(COUNT(D628)=1,1,0)+IF(COUNT(E629)=1,1,0)+IF(COUNT(F630)=1,1,0)</f>
        <v>0</v>
      </c>
      <c r="J626" s="25">
        <f>IF(COUNT(B626)=1,1,0)+IF(COUNT(C627)=1,1,0)+IF(COUNT(D628)=1,1,0)+IF(COUNT(E629)=1,1,0)+IF(COUNT(F630)=1,1,0)+IF(COUNT(B630)=1,1,0)+IF(COUNT(C629)=1,1,0)+IF(COUNT(D628)=1,1,0)+IF(COUNT(E627)=1,1,0)+IF(COUNT(F626)=1,1,0)</f>
        <v>0</v>
      </c>
      <c r="K626" s="22">
        <f>IF(COUNT(B630)=1,1,0)+IF(COUNT(C629)=1,1,0)+IF(COUNT(D628)=1,1,0)+IF(COUNT(E627)=1,1,0)+IF(COUNT(F626)=1,1,0)</f>
        <v>0</v>
      </c>
      <c r="L626"/>
      <c r="M626"/>
      <c r="N626"/>
      <c r="O626"/>
      <c r="P626"/>
      <c r="Q626"/>
      <c r="R626"/>
      <c r="S626"/>
      <c r="T626"/>
      <c r="U626"/>
      <c r="V626"/>
    </row>
    <row r="627" spans="1:22" ht="18">
      <c r="A627" s="28"/>
      <c r="B627" s="10">
        <f>Jeu!B16</f>
      </c>
      <c r="C627" s="10">
        <f>Jeu!C6</f>
      </c>
      <c r="D627" s="10">
        <f>Jeu!C11</f>
      </c>
      <c r="E627" s="10">
        <f>Jeu!D4</f>
      </c>
      <c r="F627" s="10">
        <f>Jeu!D23</f>
      </c>
      <c r="K627" s="22"/>
      <c r="L627"/>
      <c r="M627"/>
      <c r="N627"/>
      <c r="O627"/>
      <c r="P627"/>
      <c r="Q627"/>
      <c r="R627"/>
      <c r="S627"/>
      <c r="T627"/>
      <c r="U627"/>
      <c r="V627"/>
    </row>
    <row r="628" spans="1:22" ht="18">
      <c r="A628" s="28"/>
      <c r="B628" s="10">
        <f>Jeu!B6</f>
      </c>
      <c r="C628" s="10">
        <f>Jeu!B25</f>
      </c>
      <c r="D628" s="10"/>
      <c r="E628" s="10">
        <f>Jeu!D12</f>
      </c>
      <c r="F628" s="10">
        <f>Jeu!D25</f>
      </c>
      <c r="K628" s="22"/>
      <c r="L628"/>
      <c r="M628"/>
      <c r="N628"/>
      <c r="O628"/>
      <c r="P628"/>
      <c r="Q628"/>
      <c r="R628"/>
      <c r="S628"/>
      <c r="T628"/>
      <c r="U628"/>
      <c r="V628"/>
    </row>
    <row r="629" spans="1:22" ht="18">
      <c r="A629" s="28"/>
      <c r="B629" s="10">
        <f>Jeu!B12</f>
      </c>
      <c r="C629" s="10">
        <f>Jeu!B27</f>
      </c>
      <c r="D629" s="10">
        <f>Jeu!C22</f>
      </c>
      <c r="E629" s="10">
        <f>Jeu!C26</f>
      </c>
      <c r="F629" s="10">
        <f>Jeu!D22</f>
      </c>
      <c r="K629" s="22"/>
      <c r="L629"/>
      <c r="M629"/>
      <c r="N629"/>
      <c r="O629"/>
      <c r="P629"/>
      <c r="Q629"/>
      <c r="R629"/>
      <c r="S629"/>
      <c r="T629"/>
      <c r="U629"/>
      <c r="V629"/>
    </row>
    <row r="630" spans="1:22" ht="18">
      <c r="A630" s="28"/>
      <c r="B630" s="10">
        <f>Jeu!B13</f>
      </c>
      <c r="C630" s="10">
        <f>Jeu!B20</f>
      </c>
      <c r="D630" s="10">
        <f>Jeu!C10</f>
      </c>
      <c r="E630" s="10">
        <f>Jeu!C27</f>
      </c>
      <c r="F630" s="10">
        <f>Jeu!D27</f>
      </c>
      <c r="K630" s="22"/>
      <c r="L630"/>
      <c r="M630"/>
      <c r="N630"/>
      <c r="O630"/>
      <c r="P630"/>
      <c r="Q630"/>
      <c r="R630"/>
      <c r="S630"/>
      <c r="T630"/>
      <c r="U630"/>
      <c r="V630"/>
    </row>
    <row r="631" spans="11:22" ht="3" customHeight="1">
      <c r="K631" s="22"/>
      <c r="L631"/>
      <c r="M631"/>
      <c r="N631"/>
      <c r="O631"/>
      <c r="P631"/>
      <c r="Q631"/>
      <c r="R631"/>
      <c r="S631"/>
      <c r="T631"/>
      <c r="U631"/>
      <c r="V631"/>
    </row>
    <row r="632" spans="1:22" ht="18" customHeight="1">
      <c r="A632" s="28">
        <v>106</v>
      </c>
      <c r="B632" s="10">
        <f>Jeu!B7</f>
      </c>
      <c r="C632" s="10">
        <f>Jeu!B25</f>
      </c>
      <c r="D632" s="10">
        <f>Jeu!C12</f>
      </c>
      <c r="E632" s="10">
        <f>Jeu!D4</f>
      </c>
      <c r="F632" s="10">
        <f>Jeu!D14</f>
      </c>
      <c r="G632" s="25">
        <f>IF(COUNT(B632:F632)=5,1,0)+IF(COUNT(B633:F633)=5,1,0)+IF(COUNT(B634:F634)=4,1,0)+IF(COUNT(B635:F635)=5,1,0)+IF(COUNT(B636:F636)=5,1,0)</f>
        <v>0</v>
      </c>
      <c r="H632" s="25">
        <f>IF(COUNT(B632:B636)=5,1,0)+IF(COUNT(C632:C636)=5,1,0)+IF(COUNT(D632:D636)=4,1,0)+IF(COUNT(E632:E636)=5,1,0)+IF(COUNT(F632:F636)=5,1,0)</f>
        <v>0</v>
      </c>
      <c r="I632" s="25">
        <f>IF(COUNT(B632)=1,1,0)+IF(COUNT(C633)=1,1,0)+IF(COUNT(D634)=1,1,0)+IF(COUNT(E635)=1,1,0)+IF(COUNT(F636)=1,1,0)</f>
        <v>0</v>
      </c>
      <c r="J632" s="25">
        <f>IF(COUNT(B632)=1,1,0)+IF(COUNT(C633)=1,1,0)+IF(COUNT(D634)=1,1,0)+IF(COUNT(E635)=1,1,0)+IF(COUNT(F636)=1,1,0)+IF(COUNT(B636)=1,1,0)+IF(COUNT(C635)=1,1,0)+IF(COUNT(D634)=1,1,0)+IF(COUNT(E633)=1,1,0)+IF(COUNT(F632)=1,1,0)</f>
        <v>0</v>
      </c>
      <c r="K632" s="22">
        <f>IF(COUNT(B636)=1,1,0)+IF(COUNT(C635)=1,1,0)+IF(COUNT(D634)=1,1,0)+IF(COUNT(E633)=1,1,0)+IF(COUNT(F632)=1,1,0)</f>
        <v>0</v>
      </c>
      <c r="L632"/>
      <c r="M632"/>
      <c r="N632"/>
      <c r="O632"/>
      <c r="P632"/>
      <c r="Q632"/>
      <c r="R632"/>
      <c r="S632"/>
      <c r="T632"/>
      <c r="U632"/>
      <c r="V632"/>
    </row>
    <row r="633" spans="1:22" ht="18">
      <c r="A633" s="28"/>
      <c r="B633" s="10">
        <f>Jeu!B10</f>
      </c>
      <c r="C633" s="10">
        <f>Jeu!C4</f>
      </c>
      <c r="D633" s="10">
        <f>Jeu!C21</f>
      </c>
      <c r="E633" s="10">
        <f>Jeu!D7</f>
      </c>
      <c r="F633" s="10">
        <f>Jeu!D26</f>
      </c>
      <c r="K633" s="22"/>
      <c r="L633"/>
      <c r="M633"/>
      <c r="N633"/>
      <c r="O633"/>
      <c r="P633"/>
      <c r="Q633"/>
      <c r="R633"/>
      <c r="S633"/>
      <c r="T633"/>
      <c r="U633"/>
      <c r="V633"/>
    </row>
    <row r="634" spans="1:22" ht="18">
      <c r="A634" s="28"/>
      <c r="B634" s="10">
        <f>Jeu!B6</f>
      </c>
      <c r="C634" s="10">
        <f>Jeu!B26</f>
      </c>
      <c r="D634" s="10"/>
      <c r="E634" s="10">
        <f>Jeu!C25</f>
      </c>
      <c r="F634" s="10">
        <f>Jeu!D13</f>
      </c>
      <c r="K634" s="22"/>
      <c r="L634"/>
      <c r="M634"/>
      <c r="N634"/>
      <c r="O634"/>
      <c r="P634"/>
      <c r="Q634"/>
      <c r="R634"/>
      <c r="S634"/>
      <c r="T634"/>
      <c r="U634"/>
      <c r="V634"/>
    </row>
    <row r="635" spans="1:22" ht="18">
      <c r="A635" s="28"/>
      <c r="B635" s="10">
        <f>Jeu!B17</f>
      </c>
      <c r="C635" s="10">
        <f>Jeu!C7</f>
      </c>
      <c r="D635" s="10">
        <f>Jeu!C13</f>
      </c>
      <c r="E635" s="10">
        <f>Jeu!D12</f>
      </c>
      <c r="F635" s="10">
        <f>Jeu!D15</f>
      </c>
      <c r="K635" s="22"/>
      <c r="L635"/>
      <c r="M635"/>
      <c r="N635"/>
      <c r="O635"/>
      <c r="P635"/>
      <c r="Q635"/>
      <c r="R635"/>
      <c r="S635"/>
      <c r="T635"/>
      <c r="U635"/>
      <c r="V635"/>
    </row>
    <row r="636" spans="1:22" ht="18">
      <c r="A636" s="28"/>
      <c r="B636" s="10">
        <f>Jeu!B3</f>
      </c>
      <c r="C636" s="10">
        <f>Jeu!B18</f>
      </c>
      <c r="D636" s="10">
        <f>Jeu!C8</f>
      </c>
      <c r="E636" s="10">
        <f>Jeu!D6</f>
      </c>
      <c r="F636" s="10">
        <f>Jeu!D21</f>
      </c>
      <c r="K636" s="22"/>
      <c r="L636"/>
      <c r="M636"/>
      <c r="N636"/>
      <c r="O636"/>
      <c r="P636"/>
      <c r="Q636"/>
      <c r="R636"/>
      <c r="S636"/>
      <c r="T636"/>
      <c r="U636"/>
      <c r="V636"/>
    </row>
    <row r="637" spans="1:22" ht="3" customHeight="1">
      <c r="A637" s="17"/>
      <c r="K637" s="22"/>
      <c r="L637"/>
      <c r="M637"/>
      <c r="N637"/>
      <c r="O637"/>
      <c r="P637"/>
      <c r="Q637"/>
      <c r="R637"/>
      <c r="S637"/>
      <c r="T637"/>
      <c r="U637"/>
      <c r="V637"/>
    </row>
    <row r="638" spans="1:22" ht="18" customHeight="1">
      <c r="A638" s="28">
        <v>107</v>
      </c>
      <c r="B638" s="10">
        <f>Jeu!B4</f>
      </c>
      <c r="C638" s="10">
        <f>Jeu!C5</f>
      </c>
      <c r="D638" s="10">
        <f>Jeu!C17</f>
      </c>
      <c r="E638" s="10">
        <f>Jeu!C23</f>
      </c>
      <c r="F638" s="10">
        <f>Jeu!D24</f>
      </c>
      <c r="G638" s="25">
        <f>IF(COUNT(B638:F638)=5,1,0)+IF(COUNT(B639:F639)=5,1,0)+IF(COUNT(B640:F640)=4,1,0)+IF(COUNT(B641:F641)=5,1,0)+IF(COUNT(B642:F642)=5,1,0)</f>
        <v>0</v>
      </c>
      <c r="H638" s="25">
        <f>IF(COUNT(B638:B642)=5,1,0)+IF(COUNT(C638:C642)=5,1,0)+IF(COUNT(D638:D642)=4,1,0)+IF(COUNT(E638:E642)=5,1,0)+IF(COUNT(F638:F642)=5,1,0)</f>
        <v>0</v>
      </c>
      <c r="I638" s="25">
        <f>IF(COUNT(B638)=1,1,0)+IF(COUNT(C639)=1,1,0)+IF(COUNT(D640)=1,1,0)+IF(COUNT(E641)=1,1,0)+IF(COUNT(F642)=1,1,0)</f>
        <v>0</v>
      </c>
      <c r="J638" s="25">
        <f>IF(COUNT(B638)=1,1,0)+IF(COUNT(C639)=1,1,0)+IF(COUNT(D640)=1,1,0)+IF(COUNT(E641)=1,1,0)+IF(COUNT(F642)=1,1,0)+IF(COUNT(B642)=1,1,0)+IF(COUNT(C641)=1,1,0)+IF(COUNT(D640)=1,1,0)+IF(COUNT(E639)=1,1,0)+IF(COUNT(F638)=1,1,0)</f>
        <v>0</v>
      </c>
      <c r="K638" s="22">
        <f>IF(COUNT(B642)=1,1,0)+IF(COUNT(C641)=1,1,0)+IF(COUNT(D640)=1,1,0)+IF(COUNT(E639)=1,1,0)+IF(COUNT(F638)=1,1,0)</f>
        <v>0</v>
      </c>
      <c r="L638"/>
      <c r="M638"/>
      <c r="N638"/>
      <c r="O638"/>
      <c r="P638"/>
      <c r="Q638"/>
      <c r="R638"/>
      <c r="S638"/>
      <c r="T638"/>
      <c r="U638"/>
      <c r="V638"/>
    </row>
    <row r="639" spans="1:22" ht="18">
      <c r="A639" s="28"/>
      <c r="B639" s="10">
        <f>Jeu!B11</f>
      </c>
      <c r="C639" s="10">
        <f>Jeu!B20</f>
      </c>
      <c r="D639" s="10">
        <f>Jeu!C9</f>
      </c>
      <c r="E639" s="10">
        <f>Jeu!D3</f>
      </c>
      <c r="F639" s="10">
        <f>Jeu!D20</f>
      </c>
      <c r="K639" s="22"/>
      <c r="L639"/>
      <c r="M639"/>
      <c r="N639"/>
      <c r="O639"/>
      <c r="P639"/>
      <c r="Q639"/>
      <c r="R639"/>
      <c r="S639"/>
      <c r="T639"/>
      <c r="U639"/>
      <c r="V639"/>
    </row>
    <row r="640" spans="1:22" ht="18">
      <c r="A640" s="28"/>
      <c r="B640" s="10">
        <f>Jeu!B5</f>
      </c>
      <c r="C640" s="10">
        <f>Jeu!B27</f>
      </c>
      <c r="D640" s="10"/>
      <c r="E640" s="10">
        <f>Jeu!D11</f>
      </c>
      <c r="F640" s="10">
        <f>Jeu!D16</f>
      </c>
      <c r="K640" s="22"/>
      <c r="L640"/>
      <c r="M640"/>
      <c r="N640"/>
      <c r="O640"/>
      <c r="P640"/>
      <c r="Q640"/>
      <c r="R640"/>
      <c r="S640"/>
      <c r="T640"/>
      <c r="U640"/>
      <c r="V640"/>
    </row>
    <row r="641" spans="1:22" ht="18">
      <c r="A641" s="28"/>
      <c r="B641" s="10">
        <f>Jeu!B12</f>
      </c>
      <c r="C641" s="10">
        <f>Jeu!B24</f>
      </c>
      <c r="D641" s="10">
        <f>Jeu!C10</f>
      </c>
      <c r="E641" s="10">
        <f>Jeu!D5</f>
      </c>
      <c r="F641" s="10">
        <f>Jeu!D22</f>
      </c>
      <c r="K641" s="22"/>
      <c r="L641"/>
      <c r="M641"/>
      <c r="N641"/>
      <c r="O641"/>
      <c r="P641"/>
      <c r="Q641"/>
      <c r="R641"/>
      <c r="S641"/>
      <c r="T641"/>
      <c r="U641"/>
      <c r="V641"/>
    </row>
    <row r="642" spans="1:22" ht="18">
      <c r="A642" s="28"/>
      <c r="B642" s="10">
        <f>Jeu!B8</f>
      </c>
      <c r="C642" s="10">
        <f>Jeu!C6</f>
      </c>
      <c r="D642" s="10">
        <f>Jeu!C20</f>
      </c>
      <c r="E642" s="10">
        <f>Jeu!C24</f>
      </c>
      <c r="F642" s="10">
        <f>Jeu!D19</f>
      </c>
      <c r="K642" s="22"/>
      <c r="L642"/>
      <c r="M642"/>
      <c r="N642"/>
      <c r="O642"/>
      <c r="P642"/>
      <c r="Q642"/>
      <c r="R642"/>
      <c r="S642"/>
      <c r="T642"/>
      <c r="U642"/>
      <c r="V642"/>
    </row>
    <row r="643" spans="1:22" ht="3" customHeight="1">
      <c r="A643" s="17"/>
      <c r="K643" s="22"/>
      <c r="L643"/>
      <c r="M643"/>
      <c r="N643"/>
      <c r="O643"/>
      <c r="P643"/>
      <c r="Q643"/>
      <c r="R643"/>
      <c r="S643"/>
      <c r="T643"/>
      <c r="U643"/>
      <c r="V643"/>
    </row>
    <row r="644" spans="1:22" ht="18" customHeight="1">
      <c r="A644" s="28">
        <v>108</v>
      </c>
      <c r="B644" s="10">
        <f>Jeu!B9</f>
      </c>
      <c r="C644" s="10">
        <f>Jeu!B22</f>
      </c>
      <c r="D644" s="10">
        <f>Jeu!C22</f>
      </c>
      <c r="E644" s="10">
        <f>Jeu!D8</f>
      </c>
      <c r="F644" s="10">
        <f>Jeu!D17</f>
      </c>
      <c r="G644" s="25">
        <f>IF(COUNT(B644:F644)=5,1,0)+IF(COUNT(B645:F645)=5,1,0)+IF(COUNT(B646:F646)=4,1,0)+IF(COUNT(B647:F647)=5,1,0)+IF(COUNT(B648:F648)=5,1,0)</f>
        <v>0</v>
      </c>
      <c r="H644" s="25">
        <f>IF(COUNT(B644:B648)=5,1,0)+IF(COUNT(C644:C648)=5,1,0)+IF(COUNT(D644:D648)=4,1,0)+IF(COUNT(E644:E648)=5,1,0)+IF(COUNT(F644:F648)=5,1,0)</f>
        <v>0</v>
      </c>
      <c r="I644" s="25">
        <f>IF(COUNT(B644)=1,1,0)+IF(COUNT(C645)=1,1,0)+IF(COUNT(D646)=1,1,0)+IF(COUNT(E647)=1,1,0)+IF(COUNT(F648)=1,1,0)</f>
        <v>0</v>
      </c>
      <c r="J644" s="25">
        <f>IF(COUNT(B644)=1,1,0)+IF(COUNT(C645)=1,1,0)+IF(COUNT(D646)=1,1,0)+IF(COUNT(E647)=1,1,0)+IF(COUNT(F648)=1,1,0)+IF(COUNT(B648)=1,1,0)+IF(COUNT(C647)=1,1,0)+IF(COUNT(D646)=1,1,0)+IF(COUNT(E645)=1,1,0)+IF(COUNT(F644)=1,1,0)</f>
        <v>0</v>
      </c>
      <c r="K644" s="22">
        <f>IF(COUNT(B648)=1,1,0)+IF(COUNT(C647)=1,1,0)+IF(COUNT(D646)=1,1,0)+IF(COUNT(E645)=1,1,0)+IF(COUNT(F644)=1,1,0)</f>
        <v>0</v>
      </c>
      <c r="L644"/>
      <c r="M644"/>
      <c r="N644"/>
      <c r="O644"/>
      <c r="P644"/>
      <c r="Q644"/>
      <c r="R644"/>
      <c r="S644"/>
      <c r="T644"/>
      <c r="U644"/>
      <c r="V644"/>
    </row>
    <row r="645" spans="1:22" ht="18">
      <c r="A645" s="28"/>
      <c r="B645" s="10">
        <f>Jeu!B15</f>
      </c>
      <c r="C645" s="10">
        <f>Jeu!B23</f>
      </c>
      <c r="D645" s="10">
        <f>Jeu!C11</f>
      </c>
      <c r="E645" s="10">
        <f>Jeu!D9</f>
      </c>
      <c r="F645" s="10">
        <f>Jeu!D27</f>
      </c>
      <c r="K645" s="22"/>
      <c r="L645"/>
      <c r="M645"/>
      <c r="N645"/>
      <c r="O645"/>
      <c r="P645"/>
      <c r="Q645"/>
      <c r="R645"/>
      <c r="S645"/>
      <c r="T645"/>
      <c r="U645"/>
      <c r="V645"/>
    </row>
    <row r="646" spans="1:22" ht="18">
      <c r="A646" s="28"/>
      <c r="B646" s="10">
        <f>Jeu!B13</f>
      </c>
      <c r="C646" s="10">
        <f>Jeu!B19</f>
      </c>
      <c r="D646" s="10"/>
      <c r="E646" s="10">
        <f>Jeu!D10</f>
      </c>
      <c r="F646" s="10">
        <f>Jeu!D25</f>
      </c>
      <c r="K646" s="22"/>
      <c r="L646"/>
      <c r="M646"/>
      <c r="N646"/>
      <c r="O646"/>
      <c r="P646"/>
      <c r="Q646"/>
      <c r="R646"/>
      <c r="S646"/>
      <c r="T646"/>
      <c r="U646"/>
      <c r="V646"/>
    </row>
    <row r="647" spans="1:22" ht="18">
      <c r="A647" s="28"/>
      <c r="B647" s="10">
        <f>Jeu!B14</f>
      </c>
      <c r="C647" s="10">
        <f>Jeu!B21</f>
      </c>
      <c r="D647" s="10">
        <f>Jeu!C19</f>
      </c>
      <c r="E647" s="10">
        <f>Jeu!C26</f>
      </c>
      <c r="F647" s="10">
        <f>Jeu!D23</f>
      </c>
      <c r="K647" s="22"/>
      <c r="L647"/>
      <c r="M647"/>
      <c r="N647"/>
      <c r="O647"/>
      <c r="P647"/>
      <c r="Q647"/>
      <c r="R647"/>
      <c r="S647"/>
      <c r="T647"/>
      <c r="U647"/>
      <c r="V647"/>
    </row>
    <row r="648" spans="1:22" ht="18">
      <c r="A648" s="28"/>
      <c r="B648" s="10">
        <f>Jeu!B16</f>
      </c>
      <c r="C648" s="10">
        <f>Jeu!C3</f>
      </c>
      <c r="D648" s="10">
        <f>Jeu!C14</f>
      </c>
      <c r="E648" s="10">
        <f>Jeu!C27</f>
      </c>
      <c r="F648" s="10">
        <f>Jeu!D18</f>
      </c>
      <c r="K648" s="22"/>
      <c r="L648"/>
      <c r="M648"/>
      <c r="N648"/>
      <c r="O648"/>
      <c r="P648"/>
      <c r="Q648"/>
      <c r="R648"/>
      <c r="S648"/>
      <c r="T648"/>
      <c r="U648"/>
      <c r="V648"/>
    </row>
    <row r="649" spans="1:22" ht="3" customHeight="1">
      <c r="A649" s="17"/>
      <c r="K649" s="22"/>
      <c r="L649"/>
      <c r="M649"/>
      <c r="N649"/>
      <c r="O649"/>
      <c r="P649"/>
      <c r="Q649"/>
      <c r="R649"/>
      <c r="S649"/>
      <c r="T649"/>
      <c r="U649"/>
      <c r="V649"/>
    </row>
    <row r="650" spans="1:22" ht="18" customHeight="1">
      <c r="A650" s="28">
        <v>109</v>
      </c>
      <c r="B650" s="10">
        <f>Jeu!B17</f>
      </c>
      <c r="C650" s="10">
        <f>Jeu!C5</f>
      </c>
      <c r="D650" s="10">
        <f>Jeu!C16</f>
      </c>
      <c r="E650" s="10">
        <f>Jeu!D8</f>
      </c>
      <c r="F650" s="10">
        <f>Jeu!D25</f>
      </c>
      <c r="G650" s="25">
        <f>IF(COUNT(B650:F650)=5,1,0)+IF(COUNT(B651:F651)=5,1,0)+IF(COUNT(B652:F652)=4,1,0)+IF(COUNT(B653:F653)=5,1,0)+IF(COUNT(B654:F654)=5,1,0)</f>
        <v>0</v>
      </c>
      <c r="H650" s="25">
        <f>IF(COUNT(B650:B654)=5,1,0)+IF(COUNT(C650:C654)=5,1,0)+IF(COUNT(D650:D654)=4,1,0)+IF(COUNT(E650:E654)=5,1,0)+IF(COUNT(F650:F654)=5,1,0)</f>
        <v>0</v>
      </c>
      <c r="I650" s="25">
        <f>IF(COUNT(B650)=1,1,0)+IF(COUNT(C651)=1,1,0)+IF(COUNT(D652)=1,1,0)+IF(COUNT(E653)=1,1,0)+IF(COUNT(F654)=1,1,0)</f>
        <v>0</v>
      </c>
      <c r="J650" s="25">
        <f>IF(COUNT(B650)=1,1,0)+IF(COUNT(C651)=1,1,0)+IF(COUNT(D652)=1,1,0)+IF(COUNT(E653)=1,1,0)+IF(COUNT(F654)=1,1,0)+IF(COUNT(B654)=1,1,0)+IF(COUNT(C653)=1,1,0)+IF(COUNT(D652)=1,1,0)+IF(COUNT(E651)=1,1,0)+IF(COUNT(F650)=1,1,0)</f>
        <v>0</v>
      </c>
      <c r="K650" s="22">
        <f>IF(COUNT(B654)=1,1,0)+IF(COUNT(C653)=1,1,0)+IF(COUNT(D652)=1,1,0)+IF(COUNT(E651)=1,1,0)+IF(COUNT(F650)=1,1,0)</f>
        <v>0</v>
      </c>
      <c r="L650"/>
      <c r="M650"/>
      <c r="N650"/>
      <c r="O650"/>
      <c r="P650"/>
      <c r="Q650"/>
      <c r="R650"/>
      <c r="S650"/>
      <c r="T650"/>
      <c r="U650"/>
      <c r="V650"/>
    </row>
    <row r="651" spans="1:22" ht="18">
      <c r="A651" s="28"/>
      <c r="B651" s="10">
        <f>Jeu!B15</f>
      </c>
      <c r="C651" s="10">
        <f>Jeu!B21</f>
      </c>
      <c r="D651" s="10">
        <f>Jeu!C20</f>
      </c>
      <c r="E651" s="10">
        <f>Jeu!D3</f>
      </c>
      <c r="F651" s="10">
        <f>Jeu!D19</f>
      </c>
      <c r="K651" s="22"/>
      <c r="L651"/>
      <c r="M651"/>
      <c r="N651"/>
      <c r="O651"/>
      <c r="P651"/>
      <c r="Q651"/>
      <c r="R651"/>
      <c r="S651"/>
      <c r="T651"/>
      <c r="U651"/>
      <c r="V651"/>
    </row>
    <row r="652" spans="1:22" ht="18">
      <c r="A652" s="28"/>
      <c r="B652" s="10">
        <f>Jeu!B4</f>
      </c>
      <c r="C652" s="10">
        <f>Jeu!B23</f>
      </c>
      <c r="D652" s="10"/>
      <c r="E652" s="10">
        <f>Jeu!C25</f>
      </c>
      <c r="F652" s="10">
        <f>Jeu!D22</f>
      </c>
      <c r="K652" s="22"/>
      <c r="L652"/>
      <c r="M652"/>
      <c r="N652"/>
      <c r="O652"/>
      <c r="P652"/>
      <c r="Q652"/>
      <c r="R652"/>
      <c r="S652"/>
      <c r="T652"/>
      <c r="U652"/>
      <c r="V652"/>
    </row>
    <row r="653" spans="1:22" ht="18">
      <c r="A653" s="28"/>
      <c r="B653" s="10">
        <f>Jeu!B9</f>
      </c>
      <c r="C653" s="10">
        <f>Jeu!B26</f>
      </c>
      <c r="D653" s="10">
        <f>Jeu!C21</f>
      </c>
      <c r="E653" s="10">
        <f>Jeu!C23</f>
      </c>
      <c r="F653" s="10">
        <f>Jeu!D23</f>
      </c>
      <c r="K653" s="22"/>
      <c r="L653"/>
      <c r="M653"/>
      <c r="N653"/>
      <c r="O653"/>
      <c r="P653"/>
      <c r="Q653"/>
      <c r="R653"/>
      <c r="S653"/>
      <c r="T653"/>
      <c r="U653"/>
      <c r="V653"/>
    </row>
    <row r="654" spans="1:22" ht="18">
      <c r="A654" s="28"/>
      <c r="B654" s="10">
        <f>Jeu!B10</f>
      </c>
      <c r="C654" s="10">
        <f>Jeu!B22</f>
      </c>
      <c r="D654" s="10">
        <f>Jeu!C10</f>
      </c>
      <c r="E654" s="10">
        <f>Jeu!D10</f>
      </c>
      <c r="F654" s="10">
        <f>Jeu!D13</f>
      </c>
      <c r="K654" s="22"/>
      <c r="L654"/>
      <c r="M654"/>
      <c r="N654"/>
      <c r="O654"/>
      <c r="P654"/>
      <c r="Q654"/>
      <c r="R654"/>
      <c r="S654"/>
      <c r="T654"/>
      <c r="U654"/>
      <c r="V654"/>
    </row>
    <row r="655" spans="1:22" ht="3" customHeight="1">
      <c r="A655" s="17"/>
      <c r="K655" s="22"/>
      <c r="L655"/>
      <c r="M655"/>
      <c r="N655"/>
      <c r="O655"/>
      <c r="P655"/>
      <c r="Q655"/>
      <c r="R655"/>
      <c r="S655"/>
      <c r="T655"/>
      <c r="U655"/>
      <c r="V655"/>
    </row>
    <row r="656" spans="1:22" ht="18" customHeight="1">
      <c r="A656" s="28">
        <v>110</v>
      </c>
      <c r="B656" s="10">
        <f>Jeu!B7</f>
      </c>
      <c r="C656" s="10">
        <f>Jeu!B25</f>
      </c>
      <c r="D656" s="10">
        <f>Jeu!C14</f>
      </c>
      <c r="E656" s="10">
        <f>Jeu!D12</f>
      </c>
      <c r="F656" s="10">
        <f>Jeu!D16</f>
      </c>
      <c r="G656" s="25">
        <f>IF(COUNT(B656:F656)=5,1,0)+IF(COUNT(B657:F657)=5,1,0)+IF(COUNT(B658:F658)=4,1,0)+IF(COUNT(B659:F659)=5,1,0)+IF(COUNT(B660:F660)=5,1,0)</f>
        <v>0</v>
      </c>
      <c r="H656" s="25">
        <f>IF(COUNT(B656:B660)=5,1,0)+IF(COUNT(C656:C660)=5,1,0)+IF(COUNT(D656:D660)=4,1,0)+IF(COUNT(E656:E660)=5,1,0)+IF(COUNT(F656:F660)=5,1,0)</f>
        <v>0</v>
      </c>
      <c r="I656" s="25">
        <f>IF(COUNT(B656)=1,1,0)+IF(COUNT(C657)=1,1,0)+IF(COUNT(D658)=1,1,0)+IF(COUNT(E659)=1,1,0)+IF(COUNT(F660)=1,1,0)</f>
        <v>0</v>
      </c>
      <c r="J656" s="25">
        <f>IF(COUNT(B656)=1,1,0)+IF(COUNT(C657)=1,1,0)+IF(COUNT(D658)=1,1,0)+IF(COUNT(E659)=1,1,0)+IF(COUNT(F660)=1,1,0)+IF(COUNT(B660)=1,1,0)+IF(COUNT(C659)=1,1,0)+IF(COUNT(D658)=1,1,0)+IF(COUNT(E657)=1,1,0)+IF(COUNT(F656)=1,1,0)</f>
        <v>0</v>
      </c>
      <c r="K656" s="22">
        <f>IF(COUNT(B660)=1,1,0)+IF(COUNT(C659)=1,1,0)+IF(COUNT(D658)=1,1,0)+IF(COUNT(E657)=1,1,0)+IF(COUNT(F656)=1,1,0)</f>
        <v>0</v>
      </c>
      <c r="L656"/>
      <c r="M656"/>
      <c r="N656"/>
      <c r="O656"/>
      <c r="P656"/>
      <c r="Q656"/>
      <c r="R656"/>
      <c r="S656"/>
      <c r="T656"/>
      <c r="U656"/>
      <c r="V656"/>
    </row>
    <row r="657" spans="1:22" ht="18">
      <c r="A657" s="28"/>
      <c r="B657" s="10">
        <f>Jeu!B14</f>
      </c>
      <c r="C657" s="10">
        <f>Jeu!B27</f>
      </c>
      <c r="D657" s="10">
        <f>Jeu!C19</f>
      </c>
      <c r="E657" s="10">
        <f>Jeu!D4</f>
      </c>
      <c r="F657" s="10">
        <f>Jeu!D18</f>
      </c>
      <c r="K657" s="22"/>
      <c r="L657"/>
      <c r="M657"/>
      <c r="N657"/>
      <c r="O657"/>
      <c r="P657"/>
      <c r="Q657"/>
      <c r="R657"/>
      <c r="S657"/>
      <c r="T657"/>
      <c r="U657"/>
      <c r="V657"/>
    </row>
    <row r="658" spans="1:22" ht="18">
      <c r="A658" s="28"/>
      <c r="B658" s="10">
        <f>Jeu!B6</f>
      </c>
      <c r="C658" s="10">
        <f>Jeu!C4</f>
      </c>
      <c r="D658" s="10"/>
      <c r="E658" s="10">
        <f>Jeu!D11</f>
      </c>
      <c r="F658" s="10">
        <f>Jeu!D21</f>
      </c>
      <c r="K658" s="22"/>
      <c r="L658"/>
      <c r="M658"/>
      <c r="N658"/>
      <c r="O658"/>
      <c r="P658"/>
      <c r="Q658"/>
      <c r="R658"/>
      <c r="S658"/>
      <c r="T658"/>
      <c r="U658"/>
      <c r="V658"/>
    </row>
    <row r="659" spans="1:22" ht="18">
      <c r="A659" s="28"/>
      <c r="B659" s="10">
        <f>Jeu!B11</f>
      </c>
      <c r="C659" s="10">
        <f>Jeu!B18</f>
      </c>
      <c r="D659" s="10">
        <f>Jeu!C17</f>
      </c>
      <c r="E659" s="10">
        <f>Jeu!C27</f>
      </c>
      <c r="F659" s="10">
        <f>Jeu!D14</f>
      </c>
      <c r="K659" s="22"/>
      <c r="L659"/>
      <c r="M659"/>
      <c r="N659"/>
      <c r="O659"/>
      <c r="P659"/>
      <c r="Q659"/>
      <c r="R659"/>
      <c r="S659"/>
      <c r="T659"/>
      <c r="U659"/>
      <c r="V659"/>
    </row>
    <row r="660" spans="1:22" ht="18">
      <c r="A660" s="28"/>
      <c r="B660" s="10">
        <f>Jeu!B8</f>
      </c>
      <c r="C660" s="10">
        <f>Jeu!B20</f>
      </c>
      <c r="D660" s="10">
        <f>Jeu!C11</f>
      </c>
      <c r="E660" s="10">
        <f>Jeu!D6</f>
      </c>
      <c r="F660" s="10">
        <f>Jeu!D17</f>
      </c>
      <c r="K660" s="22"/>
      <c r="L660"/>
      <c r="M660"/>
      <c r="N660"/>
      <c r="O660"/>
      <c r="P660"/>
      <c r="Q660"/>
      <c r="R660"/>
      <c r="S660"/>
      <c r="T660"/>
      <c r="U660"/>
      <c r="V660"/>
    </row>
    <row r="661" spans="1:22" ht="3" customHeight="1">
      <c r="A661" s="17"/>
      <c r="K661" s="22"/>
      <c r="L661"/>
      <c r="M661"/>
      <c r="N661"/>
      <c r="O661"/>
      <c r="P661"/>
      <c r="Q661"/>
      <c r="R661"/>
      <c r="S661"/>
      <c r="T661"/>
      <c r="U661"/>
      <c r="V661"/>
    </row>
    <row r="662" spans="1:22" ht="18" customHeight="1">
      <c r="A662" s="28">
        <v>111</v>
      </c>
      <c r="B662" s="10">
        <f>Jeu!B13</f>
      </c>
      <c r="C662" s="10">
        <f>Jeu!C6</f>
      </c>
      <c r="D662" s="10">
        <f>Jeu!C22</f>
      </c>
      <c r="E662" s="10">
        <f>Jeu!C26</f>
      </c>
      <c r="F662" s="10">
        <f>Jeu!D24</f>
      </c>
      <c r="G662" s="25">
        <f>IF(COUNT(B662:F662)=5,1,0)+IF(COUNT(B663:F663)=5,1,0)+IF(COUNT(B664:F664)=4,1,0)+IF(COUNT(B665:F665)=5,1,0)+IF(COUNT(B666:F666)=5,1,0)</f>
        <v>0</v>
      </c>
      <c r="H662" s="25">
        <f>IF(COUNT(B662:B666)=5,1,0)+IF(COUNT(C662:C666)=5,1,0)+IF(COUNT(D662:D666)=4,1,0)+IF(COUNT(E662:E666)=5,1,0)+IF(COUNT(F662:F666)=5,1,0)</f>
        <v>0</v>
      </c>
      <c r="I662" s="25">
        <f>IF(COUNT(B662)=1,1,0)+IF(COUNT(C663)=1,1,0)+IF(COUNT(D664)=1,1,0)+IF(COUNT(E665)=1,1,0)+IF(COUNT(F666)=1,1,0)</f>
        <v>0</v>
      </c>
      <c r="J662" s="25">
        <f>IF(COUNT(B662)=1,1,0)+IF(COUNT(C663)=1,1,0)+IF(COUNT(D664)=1,1,0)+IF(COUNT(E665)=1,1,0)+IF(COUNT(F666)=1,1,0)+IF(COUNT(B666)=1,1,0)+IF(COUNT(C665)=1,1,0)+IF(COUNT(D664)=1,1,0)+IF(COUNT(E663)=1,1,0)+IF(COUNT(F662)=1,1,0)</f>
        <v>0</v>
      </c>
      <c r="K662" s="22">
        <f>IF(COUNT(B666)=1,1,0)+IF(COUNT(C665)=1,1,0)+IF(COUNT(D664)=1,1,0)+IF(COUNT(E663)=1,1,0)+IF(COUNT(F662)=1,1,0)</f>
        <v>0</v>
      </c>
      <c r="L662"/>
      <c r="M662"/>
      <c r="N662"/>
      <c r="O662"/>
      <c r="P662"/>
      <c r="Q662"/>
      <c r="R662"/>
      <c r="S662"/>
      <c r="T662"/>
      <c r="U662"/>
      <c r="V662"/>
    </row>
    <row r="663" spans="1:22" ht="18">
      <c r="A663" s="28"/>
      <c r="B663" s="10">
        <f>Jeu!B16</f>
      </c>
      <c r="C663" s="10">
        <f>Jeu!C7</f>
      </c>
      <c r="D663" s="10">
        <f>Jeu!C12</f>
      </c>
      <c r="E663" s="10">
        <f>Jeu!D9</f>
      </c>
      <c r="F663" s="10">
        <f>Jeu!D15</f>
      </c>
      <c r="K663" s="22"/>
      <c r="L663"/>
      <c r="M663"/>
      <c r="N663"/>
      <c r="O663"/>
      <c r="P663"/>
      <c r="Q663"/>
      <c r="R663"/>
      <c r="S663"/>
      <c r="T663"/>
      <c r="U663"/>
      <c r="V663"/>
    </row>
    <row r="664" spans="1:22" ht="18">
      <c r="A664" s="28"/>
      <c r="B664" s="10">
        <f>Jeu!B5</f>
      </c>
      <c r="C664" s="10">
        <f>Jeu!B19</f>
      </c>
      <c r="D664" s="10"/>
      <c r="E664" s="10">
        <f>Jeu!D7</f>
      </c>
      <c r="F664" s="10">
        <f>Jeu!D27</f>
      </c>
      <c r="K664" s="22"/>
      <c r="L664"/>
      <c r="M664"/>
      <c r="N664"/>
      <c r="O664"/>
      <c r="P664"/>
      <c r="Q664"/>
      <c r="R664"/>
      <c r="S664"/>
      <c r="T664"/>
      <c r="U664"/>
      <c r="V664"/>
    </row>
    <row r="665" spans="1:22" ht="18">
      <c r="A665" s="28"/>
      <c r="B665" s="10">
        <f>Jeu!B12</f>
      </c>
      <c r="C665" s="10">
        <f>Jeu!B24</f>
      </c>
      <c r="D665" s="10">
        <f>Jeu!C13</f>
      </c>
      <c r="E665" s="10">
        <f>Jeu!C24</f>
      </c>
      <c r="F665" s="10">
        <f>Jeu!D20</f>
      </c>
      <c r="K665" s="22"/>
      <c r="L665"/>
      <c r="M665"/>
      <c r="N665"/>
      <c r="O665"/>
      <c r="P665"/>
      <c r="Q665"/>
      <c r="R665"/>
      <c r="S665"/>
      <c r="T665"/>
      <c r="U665"/>
      <c r="V665"/>
    </row>
    <row r="666" spans="1:22" ht="18">
      <c r="A666" s="28"/>
      <c r="B666" s="10">
        <f>Jeu!B3</f>
      </c>
      <c r="C666" s="10">
        <f>Jeu!C3</f>
      </c>
      <c r="D666" s="10">
        <f>Jeu!C9</f>
      </c>
      <c r="E666" s="10">
        <f>Jeu!D5</f>
      </c>
      <c r="F666" s="10">
        <f>Jeu!D26</f>
      </c>
      <c r="K666" s="22"/>
      <c r="L666"/>
      <c r="M666"/>
      <c r="N666"/>
      <c r="O666"/>
      <c r="P666"/>
      <c r="Q666"/>
      <c r="R666"/>
      <c r="S666"/>
      <c r="T666"/>
      <c r="U666"/>
      <c r="V666"/>
    </row>
    <row r="667" spans="1:22" ht="3" customHeight="1">
      <c r="A667" s="17"/>
      <c r="K667" s="22"/>
      <c r="L667"/>
      <c r="M667"/>
      <c r="N667"/>
      <c r="O667"/>
      <c r="P667"/>
      <c r="Q667"/>
      <c r="R667"/>
      <c r="S667"/>
      <c r="T667"/>
      <c r="U667"/>
      <c r="V667"/>
    </row>
    <row r="668" spans="1:22" ht="18" customHeight="1">
      <c r="A668" s="28">
        <v>112</v>
      </c>
      <c r="B668" s="10">
        <f>Jeu!B7</f>
      </c>
      <c r="C668" s="10">
        <f>Jeu!B18</f>
      </c>
      <c r="D668" s="10">
        <f>Jeu!C20</f>
      </c>
      <c r="E668" s="10">
        <f>Jeu!D6</f>
      </c>
      <c r="F668" s="10">
        <f>Jeu!D19</f>
      </c>
      <c r="G668" s="25">
        <f>IF(COUNT(B668:F668)=5,1,0)+IF(COUNT(B669:F669)=5,1,0)+IF(COUNT(B670:F670)=4,1,0)+IF(COUNT(B671:F671)=5,1,0)+IF(COUNT(B672:F672)=5,1,0)</f>
        <v>0</v>
      </c>
      <c r="H668" s="25">
        <f>IF(COUNT(B668:B672)=5,1,0)+IF(COUNT(C668:C672)=5,1,0)+IF(COUNT(D668:D672)=4,1,0)+IF(COUNT(E668:E672)=5,1,0)+IF(COUNT(F668:F672)=5,1,0)</f>
        <v>0</v>
      </c>
      <c r="I668" s="25">
        <f>IF(COUNT(B668)=1,1,0)+IF(COUNT(C669)=1,1,0)+IF(COUNT(D670)=1,1,0)+IF(COUNT(E671)=1,1,0)+IF(COUNT(F672)=1,1,0)</f>
        <v>0</v>
      </c>
      <c r="J668" s="25">
        <f>IF(COUNT(B668)=1,1,0)+IF(COUNT(C669)=1,1,0)+IF(COUNT(D670)=1,1,0)+IF(COUNT(E671)=1,1,0)+IF(COUNT(F672)=1,1,0)+IF(COUNT(B672)=1,1,0)+IF(COUNT(C671)=1,1,0)+IF(COUNT(D670)=1,1,0)+IF(COUNT(E669)=1,1,0)+IF(COUNT(F668)=1,1,0)</f>
        <v>0</v>
      </c>
      <c r="K668" s="22">
        <f>IF(COUNT(B672)=1,1,0)+IF(COUNT(C671)=1,1,0)+IF(COUNT(D670)=1,1,0)+IF(COUNT(E669)=1,1,0)+IF(COUNT(F668)=1,1,0)</f>
        <v>0</v>
      </c>
      <c r="L668"/>
      <c r="M668"/>
      <c r="N668"/>
      <c r="O668"/>
      <c r="P668"/>
      <c r="Q668"/>
      <c r="R668"/>
      <c r="S668"/>
      <c r="T668"/>
      <c r="U668"/>
      <c r="V668"/>
    </row>
    <row r="669" spans="1:22" ht="18">
      <c r="A669" s="28"/>
      <c r="B669" s="10">
        <f>Jeu!B15</f>
      </c>
      <c r="C669" s="10">
        <f>Jeu!B22</f>
      </c>
      <c r="D669" s="10">
        <f>Jeu!C13</f>
      </c>
      <c r="E669" s="10">
        <f>Jeu!D8</f>
      </c>
      <c r="F669" s="10">
        <f>Jeu!D13</f>
      </c>
      <c r="K669" s="22"/>
      <c r="L669"/>
      <c r="M669"/>
      <c r="N669"/>
      <c r="O669"/>
      <c r="P669"/>
      <c r="Q669"/>
      <c r="R669"/>
      <c r="S669"/>
      <c r="T669"/>
      <c r="U669"/>
      <c r="V669"/>
    </row>
    <row r="670" spans="1:22" ht="18">
      <c r="A670" s="28"/>
      <c r="B670" s="10">
        <f>Jeu!B3</f>
      </c>
      <c r="C670" s="10">
        <f>Jeu!C5</f>
      </c>
      <c r="D670" s="10"/>
      <c r="E670" s="10">
        <f>Jeu!C25</f>
      </c>
      <c r="F670" s="10">
        <f>Jeu!D16</f>
      </c>
      <c r="K670" s="22"/>
      <c r="L670"/>
      <c r="M670"/>
      <c r="N670"/>
      <c r="O670"/>
      <c r="P670"/>
      <c r="Q670"/>
      <c r="R670"/>
      <c r="S670"/>
      <c r="T670"/>
      <c r="U670"/>
      <c r="V670"/>
    </row>
    <row r="671" spans="1:22" ht="18">
      <c r="A671" s="28"/>
      <c r="B671" s="10">
        <f>Jeu!B13</f>
      </c>
      <c r="C671" s="10">
        <f>Jeu!B24</f>
      </c>
      <c r="D671" s="10">
        <f>Jeu!C11</f>
      </c>
      <c r="E671" s="10">
        <f>Jeu!D12</f>
      </c>
      <c r="F671" s="10">
        <f>Jeu!D17</f>
      </c>
      <c r="K671" s="22"/>
      <c r="L671"/>
      <c r="M671"/>
      <c r="N671"/>
      <c r="O671"/>
      <c r="P671"/>
      <c r="Q671"/>
      <c r="R671"/>
      <c r="S671"/>
      <c r="T671"/>
      <c r="U671"/>
      <c r="V671"/>
    </row>
    <row r="672" spans="1:22" ht="18">
      <c r="A672" s="28"/>
      <c r="B672" s="10">
        <f>Jeu!B9</f>
      </c>
      <c r="C672" s="10">
        <f>Jeu!B20</f>
      </c>
      <c r="D672" s="10">
        <f>Jeu!C8</f>
      </c>
      <c r="E672" s="10">
        <f>Jeu!D5</f>
      </c>
      <c r="F672" s="10">
        <f>Jeu!D27</f>
      </c>
      <c r="K672" s="22"/>
      <c r="L672"/>
      <c r="M672"/>
      <c r="N672"/>
      <c r="O672"/>
      <c r="P672"/>
      <c r="Q672"/>
      <c r="R672"/>
      <c r="S672"/>
      <c r="T672"/>
      <c r="U672"/>
      <c r="V672"/>
    </row>
    <row r="673" spans="1:22" ht="3" customHeight="1">
      <c r="A673" s="17"/>
      <c r="K673" s="22"/>
      <c r="L673"/>
      <c r="M673"/>
      <c r="N673"/>
      <c r="O673"/>
      <c r="P673"/>
      <c r="Q673"/>
      <c r="R673"/>
      <c r="S673"/>
      <c r="T673"/>
      <c r="U673"/>
      <c r="V673"/>
    </row>
    <row r="674" spans="1:22" ht="18" customHeight="1">
      <c r="A674" s="28">
        <v>113</v>
      </c>
      <c r="B674" s="10">
        <f>Jeu!B11</f>
      </c>
      <c r="C674" s="10">
        <f>Jeu!C6</f>
      </c>
      <c r="D674" s="10">
        <f>Jeu!C19</f>
      </c>
      <c r="E674" s="10">
        <f>Jeu!D10</f>
      </c>
      <c r="F674" s="10">
        <f>Jeu!D25</f>
      </c>
      <c r="G674" s="25">
        <f>IF(COUNT(B674:F674)=5,1,0)+IF(COUNT(B675:F675)=5,1,0)+IF(COUNT(B676:F676)=4,1,0)+IF(COUNT(B677:F677)=5,1,0)+IF(COUNT(B678:F678)=5,1,0)</f>
        <v>0</v>
      </c>
      <c r="H674" s="25">
        <f>IF(COUNT(B674:B678)=5,1,0)+IF(COUNT(C674:C678)=5,1,0)+IF(COUNT(D674:D678)=4,1,0)+IF(COUNT(E674:E678)=5,1,0)+IF(COUNT(F674:F678)=5,1,0)</f>
        <v>0</v>
      </c>
      <c r="I674" s="25">
        <f>IF(COUNT(B674)=1,1,0)+IF(COUNT(C675)=1,1,0)+IF(COUNT(D676)=1,1,0)+IF(COUNT(E677)=1,1,0)+IF(COUNT(F678)=1,1,0)</f>
        <v>0</v>
      </c>
      <c r="J674" s="25">
        <f>IF(COUNT(B674)=1,1,0)+IF(COUNT(C675)=1,1,0)+IF(COUNT(D676)=1,1,0)+IF(COUNT(E677)=1,1,0)+IF(COUNT(F678)=1,1,0)+IF(COUNT(B678)=1,1,0)+IF(COUNT(C677)=1,1,0)+IF(COUNT(D676)=1,1,0)+IF(COUNT(E675)=1,1,0)+IF(COUNT(F674)=1,1,0)</f>
        <v>0</v>
      </c>
      <c r="K674" s="22">
        <f>IF(COUNT(B678)=1,1,0)+IF(COUNT(C677)=1,1,0)+IF(COUNT(D676)=1,1,0)+IF(COUNT(E675)=1,1,0)+IF(COUNT(F674)=1,1,0)</f>
        <v>0</v>
      </c>
      <c r="L674"/>
      <c r="M674"/>
      <c r="N674"/>
      <c r="O674"/>
      <c r="P674"/>
      <c r="Q674"/>
      <c r="R674"/>
      <c r="S674"/>
      <c r="T674"/>
      <c r="U674"/>
      <c r="V674"/>
    </row>
    <row r="675" spans="1:22" ht="18">
      <c r="A675" s="28"/>
      <c r="B675" s="10">
        <f>Jeu!B12</f>
      </c>
      <c r="C675" s="10">
        <f>Jeu!B26</f>
      </c>
      <c r="D675" s="10">
        <f>Jeu!C17</f>
      </c>
      <c r="E675" s="10">
        <f>Jeu!C26</f>
      </c>
      <c r="F675" s="10">
        <f>Jeu!D18</f>
      </c>
      <c r="K675" s="22"/>
      <c r="L675"/>
      <c r="M675"/>
      <c r="N675"/>
      <c r="O675"/>
      <c r="P675"/>
      <c r="Q675"/>
      <c r="R675"/>
      <c r="S675"/>
      <c r="T675"/>
      <c r="U675"/>
      <c r="V675"/>
    </row>
    <row r="676" spans="1:22" ht="18">
      <c r="A676" s="28"/>
      <c r="B676" s="10">
        <f>Jeu!B17</f>
      </c>
      <c r="C676" s="10">
        <f>Jeu!C4</f>
      </c>
      <c r="D676" s="10"/>
      <c r="E676" s="10">
        <f>Jeu!D4</f>
      </c>
      <c r="F676" s="10">
        <f>Jeu!D21</f>
      </c>
      <c r="K676" s="22"/>
      <c r="L676"/>
      <c r="M676"/>
      <c r="N676"/>
      <c r="O676"/>
      <c r="P676"/>
      <c r="Q676"/>
      <c r="R676"/>
      <c r="S676"/>
      <c r="T676"/>
      <c r="U676"/>
      <c r="V676"/>
    </row>
    <row r="677" spans="1:22" ht="18">
      <c r="A677" s="28"/>
      <c r="B677" s="10">
        <f>Jeu!B14</f>
      </c>
      <c r="C677" s="10">
        <f>Jeu!B25</f>
      </c>
      <c r="D677" s="10">
        <f>Jeu!C10</f>
      </c>
      <c r="E677" s="10">
        <f>Jeu!C23</f>
      </c>
      <c r="F677" s="10">
        <f>Jeu!D24</f>
      </c>
      <c r="K677" s="22"/>
      <c r="L677"/>
      <c r="M677"/>
      <c r="N677"/>
      <c r="O677"/>
      <c r="P677"/>
      <c r="Q677"/>
      <c r="R677"/>
      <c r="S677"/>
      <c r="T677"/>
      <c r="U677"/>
      <c r="V677"/>
    </row>
    <row r="678" spans="1:22" ht="18">
      <c r="A678" s="28"/>
      <c r="B678" s="10">
        <f>Jeu!B10</f>
      </c>
      <c r="C678" s="10">
        <f>Jeu!C3</f>
      </c>
      <c r="D678" s="10">
        <f>Jeu!C12</f>
      </c>
      <c r="E678" s="10">
        <f>Jeu!D9</f>
      </c>
      <c r="F678" s="10">
        <f>Jeu!D26</f>
      </c>
      <c r="K678" s="22"/>
      <c r="L678"/>
      <c r="M678"/>
      <c r="N678"/>
      <c r="O678"/>
      <c r="P678"/>
      <c r="Q678"/>
      <c r="R678"/>
      <c r="S678"/>
      <c r="T678"/>
      <c r="U678"/>
      <c r="V678"/>
    </row>
    <row r="679" spans="1:22" ht="3" customHeight="1">
      <c r="A679" s="17"/>
      <c r="K679" s="22"/>
      <c r="L679"/>
      <c r="M679"/>
      <c r="N679"/>
      <c r="O679"/>
      <c r="P679"/>
      <c r="Q679"/>
      <c r="R679"/>
      <c r="S679"/>
      <c r="T679"/>
      <c r="U679"/>
      <c r="V679"/>
    </row>
    <row r="680" spans="1:22" ht="18" customHeight="1">
      <c r="A680" s="28">
        <v>114</v>
      </c>
      <c r="B680" s="10">
        <f>Jeu!B5</f>
      </c>
      <c r="C680" s="10">
        <f>Jeu!B21</f>
      </c>
      <c r="D680" s="10">
        <f>Jeu!C22</f>
      </c>
      <c r="E680" s="10">
        <f>Jeu!C27</f>
      </c>
      <c r="F680" s="10">
        <f>Jeu!D15</f>
      </c>
      <c r="G680" s="25">
        <f>IF(COUNT(B680:F680)=5,1,0)+IF(COUNT(B681:F681)=5,1,0)+IF(COUNT(B682:F682)=4,1,0)+IF(COUNT(B683:F683)=5,1,0)+IF(COUNT(B684:F684)=5,1,0)</f>
        <v>0</v>
      </c>
      <c r="H680" s="25">
        <f>IF(COUNT(B680:B684)=5,1,0)+IF(COUNT(C680:C684)=5,1,0)+IF(COUNT(D680:D684)=4,1,0)+IF(COUNT(E680:E684)=5,1,0)+IF(COUNT(F680:F684)=5,1,0)</f>
        <v>0</v>
      </c>
      <c r="I680" s="25">
        <f>IF(COUNT(B680)=1,1,0)+IF(COUNT(C681)=1,1,0)+IF(COUNT(D682)=1,1,0)+IF(COUNT(E683)=1,1,0)+IF(COUNT(F684)=1,1,0)</f>
        <v>0</v>
      </c>
      <c r="J680" s="25">
        <f>IF(COUNT(B680)=1,1,0)+IF(COUNT(C681)=1,1,0)+IF(COUNT(D682)=1,1,0)+IF(COUNT(E683)=1,1,0)+IF(COUNT(F684)=1,1,0)+IF(COUNT(B684)=1,1,0)+IF(COUNT(C683)=1,1,0)+IF(COUNT(D682)=1,1,0)+IF(COUNT(E681)=1,1,0)+IF(COUNT(F680)=1,1,0)</f>
        <v>0</v>
      </c>
      <c r="K680" s="22">
        <f>IF(COUNT(B684)=1,1,0)+IF(COUNT(C683)=1,1,0)+IF(COUNT(D682)=1,1,0)+IF(COUNT(E681)=1,1,0)+IF(COUNT(F680)=1,1,0)</f>
        <v>0</v>
      </c>
      <c r="L680"/>
      <c r="M680"/>
      <c r="N680"/>
      <c r="O680"/>
      <c r="P680"/>
      <c r="Q680"/>
      <c r="R680"/>
      <c r="S680"/>
      <c r="T680"/>
      <c r="U680"/>
      <c r="V680"/>
    </row>
    <row r="681" spans="1:22" ht="18">
      <c r="A681" s="28"/>
      <c r="B681" s="10">
        <f>Jeu!B8</f>
      </c>
      <c r="C681" s="10">
        <f>Jeu!B19</f>
      </c>
      <c r="D681" s="10">
        <f>Jeu!C14</f>
      </c>
      <c r="E681" s="10">
        <f>Jeu!C24</f>
      </c>
      <c r="F681" s="10">
        <f>Jeu!D22</f>
      </c>
      <c r="K681" s="22"/>
      <c r="L681"/>
      <c r="M681"/>
      <c r="N681"/>
      <c r="O681"/>
      <c r="P681"/>
      <c r="Q681"/>
      <c r="R681"/>
      <c r="S681"/>
      <c r="T681"/>
      <c r="U681"/>
      <c r="V681"/>
    </row>
    <row r="682" spans="1:22" ht="18">
      <c r="A682" s="28"/>
      <c r="B682" s="10">
        <f>Jeu!B16</f>
      </c>
      <c r="C682" s="10">
        <f>Jeu!C7</f>
      </c>
      <c r="D682" s="10"/>
      <c r="E682" s="10">
        <f>Jeu!D7</f>
      </c>
      <c r="F682" s="10">
        <f>Jeu!D20</f>
      </c>
      <c r="K682" s="22"/>
      <c r="L682"/>
      <c r="M682"/>
      <c r="N682"/>
      <c r="O682"/>
      <c r="P682"/>
      <c r="Q682"/>
      <c r="R682"/>
      <c r="S682"/>
      <c r="T682"/>
      <c r="U682"/>
      <c r="V682"/>
    </row>
    <row r="683" spans="1:22" ht="18">
      <c r="A683" s="28"/>
      <c r="B683" s="10">
        <f>Jeu!B6</f>
      </c>
      <c r="C683" s="10">
        <f>Jeu!B27</f>
      </c>
      <c r="D683" s="10">
        <f>Jeu!C9</f>
      </c>
      <c r="E683" s="10">
        <f>Jeu!D3</f>
      </c>
      <c r="F683" s="10">
        <f>Jeu!D14</f>
      </c>
      <c r="K683" s="22"/>
      <c r="L683"/>
      <c r="M683"/>
      <c r="N683"/>
      <c r="O683"/>
      <c r="P683"/>
      <c r="Q683"/>
      <c r="R683"/>
      <c r="S683"/>
      <c r="T683"/>
      <c r="U683"/>
      <c r="V683"/>
    </row>
    <row r="684" spans="1:22" ht="18">
      <c r="A684" s="28"/>
      <c r="B684" s="10">
        <f>Jeu!B4</f>
      </c>
      <c r="C684" s="10">
        <f>Jeu!B23</f>
      </c>
      <c r="D684" s="10">
        <f>Jeu!C18</f>
      </c>
      <c r="E684" s="10">
        <f>Jeu!D11</f>
      </c>
      <c r="F684" s="10">
        <f>Jeu!D23</f>
      </c>
      <c r="K684" s="22"/>
      <c r="L684"/>
      <c r="M684"/>
      <c r="N684"/>
      <c r="O684"/>
      <c r="P684"/>
      <c r="Q684"/>
      <c r="R684"/>
      <c r="S684"/>
      <c r="T684"/>
      <c r="U684"/>
      <c r="V684"/>
    </row>
    <row r="685" spans="11:22" ht="3" customHeight="1">
      <c r="K685" s="22"/>
      <c r="L685"/>
      <c r="M685"/>
      <c r="N685"/>
      <c r="O685"/>
      <c r="P685"/>
      <c r="Q685"/>
      <c r="R685"/>
      <c r="S685"/>
      <c r="T685"/>
      <c r="U685"/>
      <c r="V685"/>
    </row>
    <row r="686" spans="1:22" ht="18" customHeight="1">
      <c r="A686" s="28">
        <v>115</v>
      </c>
      <c r="B686" s="10">
        <f>Jeu!B11</f>
      </c>
      <c r="C686" s="10">
        <f>Jeu!B24</f>
      </c>
      <c r="D686" s="10">
        <f>Jeu!C12</f>
      </c>
      <c r="E686" s="10">
        <f>Jeu!D8</f>
      </c>
      <c r="F686" s="10">
        <f>Jeu!D15</f>
      </c>
      <c r="G686" s="25">
        <f>IF(COUNT(B686:F686)=5,1,0)+IF(COUNT(B687:F687)=5,1,0)+IF(COUNT(B688:F688)=4,1,0)+IF(COUNT(B689:F689)=5,1,0)+IF(COUNT(B690:F690)=5,1,0)</f>
        <v>0</v>
      </c>
      <c r="H686" s="25">
        <f>IF(COUNT(B686:B690)=5,1,0)+IF(COUNT(C686:C690)=5,1,0)+IF(COUNT(D686:D690)=4,1,0)+IF(COUNT(E686:E690)=5,1,0)+IF(COUNT(F686:F690)=5,1,0)</f>
        <v>0</v>
      </c>
      <c r="I686" s="25">
        <f>IF(COUNT(B686)=1,1,0)+IF(COUNT(C687)=1,1,0)+IF(COUNT(D688)=1,1,0)+IF(COUNT(E689)=1,1,0)+IF(COUNT(F690)=1,1,0)</f>
        <v>0</v>
      </c>
      <c r="J686" s="25">
        <f>IF(COUNT(B686)=1,1,0)+IF(COUNT(C687)=1,1,0)+IF(COUNT(D688)=1,1,0)+IF(COUNT(E689)=1,1,0)+IF(COUNT(F690)=1,1,0)+IF(COUNT(B690)=1,1,0)+IF(COUNT(C689)=1,1,0)+IF(COUNT(D688)=1,1,0)+IF(COUNT(E687)=1,1,0)+IF(COUNT(F686)=1,1,0)</f>
        <v>0</v>
      </c>
      <c r="K686" s="22">
        <f>IF(COUNT(B690)=1,1,0)+IF(COUNT(C689)=1,1,0)+IF(COUNT(D688)=1,1,0)+IF(COUNT(E687)=1,1,0)+IF(COUNT(F686)=1,1,0)</f>
        <v>0</v>
      </c>
      <c r="L686"/>
      <c r="M686"/>
      <c r="N686"/>
      <c r="O686"/>
      <c r="P686"/>
      <c r="Q686"/>
      <c r="R686"/>
      <c r="S686"/>
      <c r="T686"/>
      <c r="U686"/>
      <c r="V686"/>
    </row>
    <row r="687" spans="1:22" ht="18">
      <c r="A687" s="28"/>
      <c r="B687" s="10">
        <f>Jeu!B7</f>
      </c>
      <c r="C687" s="10">
        <f>Jeu!B18</f>
      </c>
      <c r="D687" s="10">
        <f>Jeu!C17</f>
      </c>
      <c r="E687" s="10">
        <f>Jeu!C23</f>
      </c>
      <c r="F687" s="10">
        <f>Jeu!D16</f>
      </c>
      <c r="K687" s="22"/>
      <c r="L687"/>
      <c r="M687"/>
      <c r="N687"/>
      <c r="O687"/>
      <c r="P687"/>
      <c r="Q687"/>
      <c r="R687"/>
      <c r="S687"/>
      <c r="T687"/>
      <c r="U687"/>
      <c r="V687"/>
    </row>
    <row r="688" spans="1:22" ht="18">
      <c r="A688" s="28"/>
      <c r="B688" s="10">
        <f>Jeu!B4</f>
      </c>
      <c r="C688" s="10">
        <f>Jeu!C5</f>
      </c>
      <c r="D688" s="10"/>
      <c r="E688" s="10">
        <f>Jeu!D7</f>
      </c>
      <c r="F688" s="10">
        <f>Jeu!D26</f>
      </c>
      <c r="K688" s="22"/>
      <c r="L688"/>
      <c r="M688"/>
      <c r="N688"/>
      <c r="O688"/>
      <c r="P688"/>
      <c r="Q688"/>
      <c r="R688"/>
      <c r="S688"/>
      <c r="T688"/>
      <c r="U688"/>
      <c r="V688"/>
    </row>
    <row r="689" spans="1:22" ht="18">
      <c r="A689" s="28"/>
      <c r="B689" s="10">
        <f>Jeu!B10</f>
      </c>
      <c r="C689" s="10">
        <f>Jeu!B19</f>
      </c>
      <c r="D689" s="10">
        <f>Jeu!C18</f>
      </c>
      <c r="E689" s="10">
        <f>Jeu!C27</f>
      </c>
      <c r="F689" s="10">
        <f>Jeu!D24</f>
      </c>
      <c r="K689" s="22"/>
      <c r="L689"/>
      <c r="M689"/>
      <c r="N689"/>
      <c r="O689"/>
      <c r="P689"/>
      <c r="Q689"/>
      <c r="R689"/>
      <c r="S689"/>
      <c r="T689"/>
      <c r="U689"/>
      <c r="V689"/>
    </row>
    <row r="690" spans="1:22" ht="18">
      <c r="A690" s="28"/>
      <c r="B690" s="10">
        <f>Jeu!B17</f>
      </c>
      <c r="C690" s="10">
        <f>Jeu!B21</f>
      </c>
      <c r="D690" s="10">
        <f>Jeu!C19</f>
      </c>
      <c r="E690" s="10">
        <f>Jeu!C25</f>
      </c>
      <c r="F690" s="10">
        <f>Jeu!D21</f>
      </c>
      <c r="K690" s="22"/>
      <c r="L690"/>
      <c r="M690"/>
      <c r="N690"/>
      <c r="O690"/>
      <c r="P690"/>
      <c r="Q690"/>
      <c r="R690"/>
      <c r="S690"/>
      <c r="T690"/>
      <c r="U690"/>
      <c r="V690"/>
    </row>
    <row r="691" spans="1:22" ht="3" customHeight="1">
      <c r="A691" s="17"/>
      <c r="K691" s="22"/>
      <c r="L691"/>
      <c r="M691"/>
      <c r="N691"/>
      <c r="O691"/>
      <c r="P691"/>
      <c r="Q691"/>
      <c r="R691"/>
      <c r="S691"/>
      <c r="T691"/>
      <c r="U691"/>
      <c r="V691"/>
    </row>
    <row r="692" spans="1:22" ht="18" customHeight="1">
      <c r="A692" s="28">
        <v>116</v>
      </c>
      <c r="B692" s="10">
        <f>Jeu!B15</f>
      </c>
      <c r="C692" s="10">
        <f>Jeu!B27</f>
      </c>
      <c r="D692" s="10">
        <f>Jeu!C13</f>
      </c>
      <c r="E692" s="10">
        <f>Jeu!C26</f>
      </c>
      <c r="F692" s="10">
        <f>Jeu!D17</f>
      </c>
      <c r="G692" s="25">
        <f>IF(COUNT(B692:F692)=5,1,0)+IF(COUNT(B693:F693)=5,1,0)+IF(COUNT(B694:F694)=4,1,0)+IF(COUNT(B695:F695)=5,1,0)+IF(COUNT(B696:F696)=5,1,0)</f>
        <v>0</v>
      </c>
      <c r="H692" s="25">
        <f>IF(COUNT(B692:B696)=5,1,0)+IF(COUNT(C692:C696)=5,1,0)+IF(COUNT(D692:D696)=4,1,0)+IF(COUNT(E692:E696)=5,1,0)+IF(COUNT(F692:F696)=5,1,0)</f>
        <v>0</v>
      </c>
      <c r="I692" s="25">
        <f>IF(COUNT(B692)=1,1,0)+IF(COUNT(C693)=1,1,0)+IF(COUNT(D694)=1,1,0)+IF(COUNT(E695)=1,1,0)+IF(COUNT(F696)=1,1,0)</f>
        <v>0</v>
      </c>
      <c r="J692" s="25">
        <f>IF(COUNT(B692)=1,1,0)+IF(COUNT(C693)=1,1,0)+IF(COUNT(D694)=1,1,0)+IF(COUNT(E695)=1,1,0)+IF(COUNT(F696)=1,1,0)+IF(COUNT(B696)=1,1,0)+IF(COUNT(C695)=1,1,0)+IF(COUNT(D694)=1,1,0)+IF(COUNT(E693)=1,1,0)+IF(COUNT(F692)=1,1,0)</f>
        <v>0</v>
      </c>
      <c r="K692" s="22">
        <f>IF(COUNT(B696)=1,1,0)+IF(COUNT(C695)=1,1,0)+IF(COUNT(D694)=1,1,0)+IF(COUNT(E693)=1,1,0)+IF(COUNT(F692)=1,1,0)</f>
        <v>0</v>
      </c>
      <c r="L692"/>
      <c r="M692"/>
      <c r="N692"/>
      <c r="O692"/>
      <c r="P692"/>
      <c r="Q692"/>
      <c r="R692"/>
      <c r="S692"/>
      <c r="T692"/>
      <c r="U692"/>
      <c r="V692"/>
    </row>
    <row r="693" spans="1:22" ht="18">
      <c r="A693" s="28"/>
      <c r="B693" s="10">
        <f>Jeu!B16</f>
      </c>
      <c r="C693" s="10">
        <f>Jeu!C6</f>
      </c>
      <c r="D693" s="10">
        <f>Jeu!C21</f>
      </c>
      <c r="E693" s="10">
        <f>Jeu!D4</f>
      </c>
      <c r="F693" s="10">
        <f>Jeu!D27</f>
      </c>
      <c r="K693" s="22"/>
      <c r="L693"/>
      <c r="M693"/>
      <c r="N693"/>
      <c r="O693"/>
      <c r="P693"/>
      <c r="Q693"/>
      <c r="R693"/>
      <c r="S693"/>
      <c r="T693"/>
      <c r="U693"/>
      <c r="V693"/>
    </row>
    <row r="694" spans="1:22" ht="18">
      <c r="A694" s="28"/>
      <c r="B694" s="10">
        <f>Jeu!B9</f>
      </c>
      <c r="C694" s="10">
        <f>Jeu!C3</f>
      </c>
      <c r="D694" s="10"/>
      <c r="E694" s="10">
        <f>Jeu!D5</f>
      </c>
      <c r="F694" s="10">
        <f>Jeu!D18</f>
      </c>
      <c r="K694" s="22"/>
      <c r="L694"/>
      <c r="M694"/>
      <c r="N694"/>
      <c r="O694"/>
      <c r="P694"/>
      <c r="Q694"/>
      <c r="R694"/>
      <c r="S694"/>
      <c r="T694"/>
      <c r="U694"/>
      <c r="V694"/>
    </row>
    <row r="695" spans="1:22" ht="18">
      <c r="A695" s="28"/>
      <c r="B695" s="10">
        <f>Jeu!B8</f>
      </c>
      <c r="C695" s="10">
        <f>Jeu!B23</f>
      </c>
      <c r="D695" s="10">
        <f>Jeu!C20</f>
      </c>
      <c r="E695" s="10">
        <f>Jeu!D6</f>
      </c>
      <c r="F695" s="10">
        <f>Jeu!D20</f>
      </c>
      <c r="K695" s="22"/>
      <c r="L695"/>
      <c r="M695"/>
      <c r="N695"/>
      <c r="O695"/>
      <c r="P695"/>
      <c r="Q695"/>
      <c r="R695"/>
      <c r="S695"/>
      <c r="T695"/>
      <c r="U695"/>
      <c r="V695"/>
    </row>
    <row r="696" spans="1:22" ht="18">
      <c r="A696" s="28"/>
      <c r="B696" s="10">
        <f>Jeu!B12</f>
      </c>
      <c r="C696" s="10">
        <f>Jeu!B20</f>
      </c>
      <c r="D696" s="10">
        <f>Jeu!C14</f>
      </c>
      <c r="E696" s="10">
        <f>Jeu!D9</f>
      </c>
      <c r="F696" s="10">
        <f>Jeu!D13</f>
      </c>
      <c r="K696" s="22"/>
      <c r="L696"/>
      <c r="M696"/>
      <c r="N696"/>
      <c r="O696"/>
      <c r="P696"/>
      <c r="Q696"/>
      <c r="R696"/>
      <c r="S696"/>
      <c r="T696"/>
      <c r="U696"/>
      <c r="V696"/>
    </row>
    <row r="697" spans="1:22" ht="3" customHeight="1">
      <c r="A697" s="17"/>
      <c r="K697" s="22"/>
      <c r="L697"/>
      <c r="M697"/>
      <c r="N697"/>
      <c r="O697"/>
      <c r="P697"/>
      <c r="Q697"/>
      <c r="R697"/>
      <c r="S697"/>
      <c r="T697"/>
      <c r="U697"/>
      <c r="V697"/>
    </row>
    <row r="698" spans="1:22" ht="18" customHeight="1">
      <c r="A698" s="28">
        <v>117</v>
      </c>
      <c r="B698" s="10">
        <f>Jeu!B14</f>
      </c>
      <c r="C698" s="10">
        <f>Jeu!B26</f>
      </c>
      <c r="D698" s="10">
        <f>Jeu!C8</f>
      </c>
      <c r="E698" s="10">
        <f>Jeu!D11</f>
      </c>
      <c r="F698" s="10">
        <f>Jeu!D19</f>
      </c>
      <c r="G698" s="25">
        <f>IF(COUNT(B698:F698)=5,1,0)+IF(COUNT(B699:F699)=5,1,0)+IF(COUNT(B700:F700)=4,1,0)+IF(COUNT(B701:F701)=5,1,0)+IF(COUNT(B702:F702)=5,1,0)</f>
        <v>0</v>
      </c>
      <c r="H698" s="25">
        <f>IF(COUNT(B698:B702)=5,1,0)+IF(COUNT(C698:C702)=5,1,0)+IF(COUNT(D698:D702)=4,1,0)+IF(COUNT(E698:E702)=5,1,0)+IF(COUNT(F698:F702)=5,1,0)</f>
        <v>0</v>
      </c>
      <c r="I698" s="25">
        <f>IF(COUNT(B698)=1,1,0)+IF(COUNT(C699)=1,1,0)+IF(COUNT(D700)=1,1,0)+IF(COUNT(E701)=1,1,0)+IF(COUNT(F702)=1,1,0)</f>
        <v>0</v>
      </c>
      <c r="J698" s="25">
        <f>IF(COUNT(B698)=1,1,0)+IF(COUNT(C699)=1,1,0)+IF(COUNT(D700)=1,1,0)+IF(COUNT(E701)=1,1,0)+IF(COUNT(F702)=1,1,0)+IF(COUNT(B702)=1,1,0)+IF(COUNT(C701)=1,1,0)+IF(COUNT(D700)=1,1,0)+IF(COUNT(E699)=1,1,0)+IF(COUNT(F698)=1,1,0)</f>
        <v>0</v>
      </c>
      <c r="K698" s="22">
        <f>IF(COUNT(B702)=1,1,0)+IF(COUNT(C701)=1,1,0)+IF(COUNT(D700)=1,1,0)+IF(COUNT(E699)=1,1,0)+IF(COUNT(F698)=1,1,0)</f>
        <v>0</v>
      </c>
      <c r="L698"/>
      <c r="M698"/>
      <c r="N698"/>
      <c r="O698"/>
      <c r="P698"/>
      <c r="Q698"/>
      <c r="R698"/>
      <c r="S698"/>
      <c r="T698"/>
      <c r="U698"/>
      <c r="V698"/>
    </row>
    <row r="699" spans="1:22" ht="18">
      <c r="A699" s="28"/>
      <c r="B699" s="10">
        <f>Jeu!B6</f>
      </c>
      <c r="C699" s="10">
        <f>Jeu!C4</f>
      </c>
      <c r="D699" s="10">
        <f>Jeu!C16</f>
      </c>
      <c r="E699" s="10">
        <f>Jeu!D12</f>
      </c>
      <c r="F699" s="10">
        <f>Jeu!D14</f>
      </c>
      <c r="K699" s="22"/>
      <c r="L699"/>
      <c r="M699"/>
      <c r="N699"/>
      <c r="O699"/>
      <c r="P699"/>
      <c r="Q699"/>
      <c r="R699"/>
      <c r="S699"/>
      <c r="T699"/>
      <c r="U699"/>
      <c r="V699"/>
    </row>
    <row r="700" spans="1:22" ht="18">
      <c r="A700" s="28"/>
      <c r="B700" s="10">
        <f>Jeu!B5</f>
      </c>
      <c r="C700" s="10">
        <f>Jeu!B22</f>
      </c>
      <c r="D700" s="10"/>
      <c r="E700" s="10">
        <f>Jeu!C24</f>
      </c>
      <c r="F700" s="10">
        <f>Jeu!D22</f>
      </c>
      <c r="K700" s="22"/>
      <c r="L700"/>
      <c r="M700"/>
      <c r="N700"/>
      <c r="O700"/>
      <c r="P700"/>
      <c r="Q700"/>
      <c r="R700"/>
      <c r="S700"/>
      <c r="T700"/>
      <c r="U700"/>
      <c r="V700"/>
    </row>
    <row r="701" spans="1:22" ht="18">
      <c r="A701" s="28"/>
      <c r="B701" s="10">
        <f>Jeu!B3</f>
      </c>
      <c r="C701" s="10">
        <f>Jeu!C7</f>
      </c>
      <c r="D701" s="10">
        <f>Jeu!C11</f>
      </c>
      <c r="E701" s="10">
        <f>Jeu!D3</f>
      </c>
      <c r="F701" s="10">
        <f>Jeu!D23</f>
      </c>
      <c r="K701" s="22"/>
      <c r="L701"/>
      <c r="M701"/>
      <c r="N701"/>
      <c r="O701"/>
      <c r="P701"/>
      <c r="Q701"/>
      <c r="R701"/>
      <c r="S701"/>
      <c r="T701"/>
      <c r="U701"/>
      <c r="V701"/>
    </row>
    <row r="702" spans="1:22" ht="18">
      <c r="A702" s="28"/>
      <c r="B702" s="10">
        <f>Jeu!B13</f>
      </c>
      <c r="C702" s="10">
        <f>Jeu!B25</f>
      </c>
      <c r="D702" s="10">
        <f>Jeu!C15</f>
      </c>
      <c r="E702" s="10">
        <f>Jeu!D10</f>
      </c>
      <c r="F702" s="10">
        <f>Jeu!D25</f>
      </c>
      <c r="K702" s="22"/>
      <c r="L702"/>
      <c r="M702"/>
      <c r="N702"/>
      <c r="O702"/>
      <c r="P702"/>
      <c r="Q702"/>
      <c r="R702"/>
      <c r="S702"/>
      <c r="T702"/>
      <c r="U702"/>
      <c r="V702"/>
    </row>
    <row r="703" spans="1:22" ht="3" customHeight="1">
      <c r="A703" s="17"/>
      <c r="K703" s="22"/>
      <c r="L703"/>
      <c r="M703"/>
      <c r="N703"/>
      <c r="O703"/>
      <c r="P703"/>
      <c r="Q703"/>
      <c r="R703"/>
      <c r="S703"/>
      <c r="T703"/>
      <c r="U703"/>
      <c r="V703"/>
    </row>
    <row r="704" spans="1:22" ht="18" customHeight="1">
      <c r="A704" s="28">
        <v>118</v>
      </c>
      <c r="B704" s="10">
        <f>Jeu!B11</f>
      </c>
      <c r="C704" s="10">
        <f>Jeu!B25</f>
      </c>
      <c r="D704" s="10">
        <f>Jeu!C18</f>
      </c>
      <c r="E704" s="10">
        <f>Jeu!D10</f>
      </c>
      <c r="F704" s="10">
        <f>Jeu!D22</f>
      </c>
      <c r="G704" s="25">
        <f>IF(COUNT(B704:F704)=5,1,0)+IF(COUNT(B705:F705)=5,1,0)+IF(COUNT(B706:F706)=4,1,0)+IF(COUNT(B707:F707)=5,1,0)+IF(COUNT(B708:F708)=5,1,0)</f>
        <v>0</v>
      </c>
      <c r="H704" s="25">
        <f>IF(COUNT(B704:B708)=5,1,0)+IF(COUNT(C704:C708)=5,1,0)+IF(COUNT(D704:D708)=4,1,0)+IF(COUNT(E704:E708)=5,1,0)+IF(COUNT(F704:F708)=5,1,0)</f>
        <v>0</v>
      </c>
      <c r="I704" s="25">
        <f>IF(COUNT(B704)=1,1,0)+IF(COUNT(C705)=1,1,0)+IF(COUNT(D706)=1,1,0)+IF(COUNT(E707)=1,1,0)+IF(COUNT(F708)=1,1,0)</f>
        <v>0</v>
      </c>
      <c r="J704" s="25">
        <f>IF(COUNT(B704)=1,1,0)+IF(COUNT(C705)=1,1,0)+IF(COUNT(D706)=1,1,0)+IF(COUNT(E707)=1,1,0)+IF(COUNT(F708)=1,1,0)+IF(COUNT(B708)=1,1,0)+IF(COUNT(C707)=1,1,0)+IF(COUNT(D706)=1,1,0)+IF(COUNT(E705)=1,1,0)+IF(COUNT(F704)=1,1,0)</f>
        <v>0</v>
      </c>
      <c r="K704" s="22">
        <f>IF(COUNT(B708)=1,1,0)+IF(COUNT(C707)=1,1,0)+IF(COUNT(D706)=1,1,0)+IF(COUNT(E705)=1,1,0)+IF(COUNT(F704)=1,1,0)</f>
        <v>0</v>
      </c>
      <c r="L704"/>
      <c r="M704"/>
      <c r="N704"/>
      <c r="O704"/>
      <c r="P704"/>
      <c r="Q704"/>
      <c r="R704"/>
      <c r="S704"/>
      <c r="T704"/>
      <c r="U704"/>
      <c r="V704"/>
    </row>
    <row r="705" spans="1:22" ht="18">
      <c r="A705" s="28"/>
      <c r="B705" s="10">
        <f>Jeu!B4</f>
      </c>
      <c r="C705" s="10">
        <f>Jeu!C5</f>
      </c>
      <c r="D705" s="10">
        <f>Jeu!C13</f>
      </c>
      <c r="E705" s="10">
        <f>Jeu!D4</f>
      </c>
      <c r="F705" s="10">
        <f>Jeu!D19</f>
      </c>
      <c r="K705" s="22"/>
      <c r="L705"/>
      <c r="M705"/>
      <c r="N705"/>
      <c r="O705"/>
      <c r="P705"/>
      <c r="Q705"/>
      <c r="R705"/>
      <c r="S705"/>
      <c r="T705"/>
      <c r="U705"/>
      <c r="V705"/>
    </row>
    <row r="706" spans="1:22" ht="18">
      <c r="A706" s="28"/>
      <c r="B706" s="10">
        <f>Jeu!B8</f>
      </c>
      <c r="C706" s="10">
        <f>Jeu!B21</f>
      </c>
      <c r="D706" s="10"/>
      <c r="E706" s="10">
        <f>Jeu!C24</f>
      </c>
      <c r="F706" s="10">
        <f>Jeu!D18</f>
      </c>
      <c r="K706" s="22"/>
      <c r="L706"/>
      <c r="M706"/>
      <c r="N706"/>
      <c r="O706"/>
      <c r="P706"/>
      <c r="Q706"/>
      <c r="R706"/>
      <c r="S706"/>
      <c r="T706"/>
      <c r="U706"/>
      <c r="V706"/>
    </row>
    <row r="707" spans="1:22" ht="18">
      <c r="A707" s="28"/>
      <c r="B707" s="10">
        <f>Jeu!B15</f>
      </c>
      <c r="C707" s="10">
        <f>Jeu!C7</f>
      </c>
      <c r="D707" s="10">
        <f>Jeu!C20</f>
      </c>
      <c r="E707" s="10">
        <f>Jeu!C25</f>
      </c>
      <c r="F707" s="10">
        <f>Jeu!D21</f>
      </c>
      <c r="K707" s="22"/>
      <c r="L707"/>
      <c r="M707"/>
      <c r="N707"/>
      <c r="O707"/>
      <c r="P707"/>
      <c r="Q707"/>
      <c r="R707"/>
      <c r="S707"/>
      <c r="T707"/>
      <c r="U707"/>
      <c r="V707"/>
    </row>
    <row r="708" spans="1:22" ht="18">
      <c r="A708" s="28"/>
      <c r="B708" s="10">
        <f>Jeu!B6</f>
      </c>
      <c r="C708" s="10">
        <f>Jeu!B23</f>
      </c>
      <c r="D708" s="10">
        <f>Jeu!C22</f>
      </c>
      <c r="E708" s="10">
        <f>Jeu!C23</f>
      </c>
      <c r="F708" s="10">
        <f>Jeu!D13</f>
      </c>
      <c r="K708" s="22"/>
      <c r="L708"/>
      <c r="M708"/>
      <c r="N708"/>
      <c r="O708"/>
      <c r="P708"/>
      <c r="Q708"/>
      <c r="R708"/>
      <c r="S708"/>
      <c r="T708"/>
      <c r="U708"/>
      <c r="V708"/>
    </row>
    <row r="709" spans="1:22" ht="3" customHeight="1">
      <c r="A709" s="17"/>
      <c r="K709" s="22"/>
      <c r="L709"/>
      <c r="M709"/>
      <c r="N709"/>
      <c r="O709"/>
      <c r="P709"/>
      <c r="Q709"/>
      <c r="R709"/>
      <c r="S709"/>
      <c r="T709"/>
      <c r="U709"/>
      <c r="V709"/>
    </row>
    <row r="710" spans="1:22" ht="18" customHeight="1">
      <c r="A710" s="28">
        <v>119</v>
      </c>
      <c r="B710" s="10">
        <f>Jeu!B17</f>
      </c>
      <c r="C710" s="10">
        <f>Jeu!C3</f>
      </c>
      <c r="D710" s="10">
        <f>Jeu!C19</f>
      </c>
      <c r="E710" s="10">
        <f>Jeu!D8</f>
      </c>
      <c r="F710" s="10">
        <f>Jeu!D26</f>
      </c>
      <c r="G710" s="25">
        <f>IF(COUNT(B710:F710)=5,1,0)+IF(COUNT(B711:F711)=5,1,0)+IF(COUNT(B712:F712)=4,1,0)+IF(COUNT(B713:F713)=5,1,0)+IF(COUNT(B714:F714)=5,1,0)</f>
        <v>0</v>
      </c>
      <c r="H710" s="25">
        <f>IF(COUNT(B710:B714)=5,1,0)+IF(COUNT(C710:C714)=5,1,0)+IF(COUNT(D710:D714)=4,1,0)+IF(COUNT(E710:E714)=5,1,0)+IF(COUNT(F710:F714)=5,1,0)</f>
        <v>0</v>
      </c>
      <c r="I710" s="25">
        <f>IF(COUNT(B710)=1,1,0)+IF(COUNT(C711)=1,1,0)+IF(COUNT(D712)=1,1,0)+IF(COUNT(E713)=1,1,0)+IF(COUNT(F714)=1,1,0)</f>
        <v>0</v>
      </c>
      <c r="J710" s="25">
        <f>IF(COUNT(B710)=1,1,0)+IF(COUNT(C711)=1,1,0)+IF(COUNT(D712)=1,1,0)+IF(COUNT(E713)=1,1,0)+IF(COUNT(F714)=1,1,0)+IF(COUNT(B714)=1,1,0)+IF(COUNT(C713)=1,1,0)+IF(COUNT(D712)=1,1,0)+IF(COUNT(E711)=1,1,0)+IF(COUNT(F710)=1,1,0)</f>
        <v>0</v>
      </c>
      <c r="K710" s="22">
        <f>IF(COUNT(B714)=1,1,0)+IF(COUNT(C713)=1,1,0)+IF(COUNT(D712)=1,1,0)+IF(COUNT(E711)=1,1,0)+IF(COUNT(F710)=1,1,0)</f>
        <v>0</v>
      </c>
      <c r="L710"/>
      <c r="M710"/>
      <c r="N710"/>
      <c r="O710"/>
      <c r="P710"/>
      <c r="Q710"/>
      <c r="R710"/>
      <c r="S710"/>
      <c r="T710"/>
      <c r="U710"/>
      <c r="V710"/>
    </row>
    <row r="711" spans="1:22" ht="18">
      <c r="A711" s="28"/>
      <c r="B711" s="10">
        <f>Jeu!B10</f>
      </c>
      <c r="C711" s="10">
        <f>Jeu!B20</f>
      </c>
      <c r="D711" s="10">
        <f>Jeu!C21</f>
      </c>
      <c r="E711" s="10">
        <f>Jeu!D9</f>
      </c>
      <c r="F711" s="10">
        <f>Jeu!D20</f>
      </c>
      <c r="K711" s="22"/>
      <c r="L711"/>
      <c r="M711"/>
      <c r="N711"/>
      <c r="O711"/>
      <c r="P711"/>
      <c r="Q711"/>
      <c r="R711"/>
      <c r="S711"/>
      <c r="T711"/>
      <c r="U711"/>
      <c r="V711"/>
    </row>
    <row r="712" spans="1:22" ht="18">
      <c r="A712" s="28"/>
      <c r="B712" s="10">
        <f>Jeu!B13</f>
      </c>
      <c r="C712" s="10">
        <f>Jeu!B27</f>
      </c>
      <c r="D712" s="10"/>
      <c r="E712" s="10">
        <f>Jeu!D6</f>
      </c>
      <c r="F712" s="10">
        <f>Jeu!D17</f>
      </c>
      <c r="K712" s="22"/>
      <c r="L712"/>
      <c r="M712"/>
      <c r="N712"/>
      <c r="O712"/>
      <c r="P712"/>
      <c r="Q712"/>
      <c r="R712"/>
      <c r="S712"/>
      <c r="T712"/>
      <c r="U712"/>
      <c r="V712"/>
    </row>
    <row r="713" spans="1:22" ht="18">
      <c r="A713" s="28"/>
      <c r="B713" s="10">
        <f>Jeu!B12</f>
      </c>
      <c r="C713" s="10">
        <f>Jeu!C6</f>
      </c>
      <c r="D713" s="10">
        <f>Jeu!C10</f>
      </c>
      <c r="E713" s="10">
        <f>Jeu!C26</f>
      </c>
      <c r="F713" s="10">
        <f>Jeu!D14</f>
      </c>
      <c r="K713" s="22"/>
      <c r="L713"/>
      <c r="M713"/>
      <c r="N713"/>
      <c r="O713"/>
      <c r="P713"/>
      <c r="Q713"/>
      <c r="R713"/>
      <c r="S713"/>
      <c r="T713"/>
      <c r="U713"/>
      <c r="V713"/>
    </row>
    <row r="714" spans="1:22" ht="18">
      <c r="A714" s="28"/>
      <c r="B714" s="10">
        <f>Jeu!B9</f>
      </c>
      <c r="C714" s="10">
        <f>Jeu!B24</f>
      </c>
      <c r="D714" s="10">
        <f>Jeu!C14</f>
      </c>
      <c r="E714" s="10">
        <f>Jeu!C27</f>
      </c>
      <c r="F714" s="10">
        <f>Jeu!D25</f>
      </c>
      <c r="K714" s="22"/>
      <c r="L714"/>
      <c r="M714"/>
      <c r="N714"/>
      <c r="O714"/>
      <c r="P714"/>
      <c r="Q714"/>
      <c r="R714"/>
      <c r="S714"/>
      <c r="T714"/>
      <c r="U714"/>
      <c r="V714"/>
    </row>
    <row r="715" spans="1:22" ht="3" customHeight="1">
      <c r="A715" s="17"/>
      <c r="K715" s="22"/>
      <c r="L715"/>
      <c r="M715"/>
      <c r="N715"/>
      <c r="O715"/>
      <c r="P715"/>
      <c r="Q715"/>
      <c r="R715"/>
      <c r="S715"/>
      <c r="T715"/>
      <c r="U715"/>
      <c r="V715"/>
    </row>
    <row r="716" spans="1:22" ht="18" customHeight="1">
      <c r="A716" s="28">
        <v>120</v>
      </c>
      <c r="B716" s="10">
        <f>Jeu!B7</f>
      </c>
      <c r="C716" s="10">
        <f>Jeu!C4</f>
      </c>
      <c r="D716" s="10">
        <f>Jeu!C8</f>
      </c>
      <c r="E716" s="10">
        <f>Jeu!D11</f>
      </c>
      <c r="F716" s="10">
        <f>Jeu!D24</f>
      </c>
      <c r="G716" s="25">
        <f>IF(COUNT(B716:F716)=5,1,0)+IF(COUNT(B717:F717)=5,1,0)+IF(COUNT(B718:F718)=4,1,0)+IF(COUNT(B719:F719)=5,1,0)+IF(COUNT(B720:F720)=5,1,0)</f>
        <v>0</v>
      </c>
      <c r="H716" s="25">
        <f>IF(COUNT(B716:B720)=5,1,0)+IF(COUNT(C716:C720)=5,1,0)+IF(COUNT(D716:D720)=4,1,0)+IF(COUNT(E716:E720)=5,1,0)+IF(COUNT(F716:F720)=5,1,0)</f>
        <v>0</v>
      </c>
      <c r="I716" s="25">
        <f>IF(COUNT(B716)=1,1,0)+IF(COUNT(C717)=1,1,0)+IF(COUNT(D718)=1,1,0)+IF(COUNT(E719)=1,1,0)+IF(COUNT(F720)=1,1,0)</f>
        <v>0</v>
      </c>
      <c r="J716" s="25">
        <f>IF(COUNT(B716)=1,1,0)+IF(COUNT(C717)=1,1,0)+IF(COUNT(D718)=1,1,0)+IF(COUNT(E719)=1,1,0)+IF(COUNT(F720)=1,1,0)+IF(COUNT(B720)=1,1,0)+IF(COUNT(C719)=1,1,0)+IF(COUNT(D718)=1,1,0)+IF(COUNT(E717)=1,1,0)+IF(COUNT(F716)=1,1,0)</f>
        <v>0</v>
      </c>
      <c r="K716" s="22">
        <f>IF(COUNT(B720)=1,1,0)+IF(COUNT(C719)=1,1,0)+IF(COUNT(D718)=1,1,0)+IF(COUNT(E717)=1,1,0)+IF(COUNT(F716)=1,1,0)</f>
        <v>0</v>
      </c>
      <c r="L716"/>
      <c r="M716"/>
      <c r="N716"/>
      <c r="O716"/>
      <c r="P716"/>
      <c r="Q716"/>
      <c r="R716"/>
      <c r="S716"/>
      <c r="T716"/>
      <c r="U716"/>
      <c r="V716"/>
    </row>
    <row r="717" spans="1:22" ht="18">
      <c r="A717" s="28"/>
      <c r="B717" s="10">
        <f>Jeu!B5</f>
      </c>
      <c r="C717" s="10">
        <f>Jeu!B22</f>
      </c>
      <c r="D717" s="10">
        <f>Jeu!C12</f>
      </c>
      <c r="E717" s="10">
        <f>Jeu!D12</f>
      </c>
      <c r="F717" s="10">
        <f>Jeu!D16</f>
      </c>
      <c r="K717" s="22"/>
      <c r="L717"/>
      <c r="M717"/>
      <c r="N717"/>
      <c r="O717"/>
      <c r="P717"/>
      <c r="Q717"/>
      <c r="R717"/>
      <c r="S717"/>
      <c r="T717"/>
      <c r="U717"/>
      <c r="V717"/>
    </row>
    <row r="718" spans="1:22" ht="18">
      <c r="A718" s="28"/>
      <c r="B718" s="10">
        <f>Jeu!B3</f>
      </c>
      <c r="C718" s="10">
        <f>Jeu!B26</f>
      </c>
      <c r="D718" s="10"/>
      <c r="E718" s="10">
        <f>Jeu!D5</f>
      </c>
      <c r="F718" s="10">
        <f>Jeu!D15</f>
      </c>
      <c r="K718" s="22"/>
      <c r="L718"/>
      <c r="M718"/>
      <c r="N718"/>
      <c r="O718"/>
      <c r="P718"/>
      <c r="Q718"/>
      <c r="R718"/>
      <c r="S718"/>
      <c r="T718"/>
      <c r="U718"/>
      <c r="V718"/>
    </row>
    <row r="719" spans="1:22" ht="18">
      <c r="A719" s="28"/>
      <c r="B719" s="10">
        <f>Jeu!B16</f>
      </c>
      <c r="C719" s="10">
        <f>Jeu!B19</f>
      </c>
      <c r="D719" s="10">
        <f>Jeu!C9</f>
      </c>
      <c r="E719" s="10">
        <f>Jeu!D3</f>
      </c>
      <c r="F719" s="10">
        <f>Jeu!D27</f>
      </c>
      <c r="K719" s="22"/>
      <c r="L719"/>
      <c r="M719"/>
      <c r="N719"/>
      <c r="O719"/>
      <c r="P719"/>
      <c r="Q719"/>
      <c r="R719"/>
      <c r="S719"/>
      <c r="T719"/>
      <c r="U719"/>
      <c r="V719"/>
    </row>
    <row r="720" spans="1:22" ht="18">
      <c r="A720" s="28"/>
      <c r="B720" s="10">
        <f>Jeu!B14</f>
      </c>
      <c r="C720" s="10">
        <f>Jeu!B18</f>
      </c>
      <c r="D720" s="10">
        <f>Jeu!C15</f>
      </c>
      <c r="E720" s="10">
        <f>Jeu!D7</f>
      </c>
      <c r="F720" s="10">
        <f>Jeu!D23</f>
      </c>
      <c r="K720" s="22"/>
      <c r="L720"/>
      <c r="M720"/>
      <c r="N720"/>
      <c r="O720"/>
      <c r="P720"/>
      <c r="Q720"/>
      <c r="R720"/>
      <c r="S720"/>
      <c r="T720"/>
      <c r="U720"/>
      <c r="V720"/>
    </row>
  </sheetData>
  <sheetProtection/>
  <mergeCells count="121">
    <mergeCell ref="A686:A690"/>
    <mergeCell ref="A680:A684"/>
    <mergeCell ref="A614:A618"/>
    <mergeCell ref="A620:A624"/>
    <mergeCell ref="A626:A630"/>
    <mergeCell ref="A692:A696"/>
    <mergeCell ref="A698:A702"/>
    <mergeCell ref="A704:A708"/>
    <mergeCell ref="A710:A714"/>
    <mergeCell ref="A716:A720"/>
    <mergeCell ref="A650:A654"/>
    <mergeCell ref="A656:A660"/>
    <mergeCell ref="A662:A666"/>
    <mergeCell ref="A668:A672"/>
    <mergeCell ref="A674:A678"/>
    <mergeCell ref="A632:A636"/>
    <mergeCell ref="A638:A642"/>
    <mergeCell ref="A644:A648"/>
    <mergeCell ref="A578:A582"/>
    <mergeCell ref="A584:A588"/>
    <mergeCell ref="A590:A594"/>
    <mergeCell ref="A596:A600"/>
    <mergeCell ref="A602:A606"/>
    <mergeCell ref="A608:A612"/>
    <mergeCell ref="A542:A546"/>
    <mergeCell ref="A548:A552"/>
    <mergeCell ref="A554:A558"/>
    <mergeCell ref="A560:A564"/>
    <mergeCell ref="A566:A570"/>
    <mergeCell ref="A572:A576"/>
    <mergeCell ref="A506:A510"/>
    <mergeCell ref="A512:A516"/>
    <mergeCell ref="A518:A522"/>
    <mergeCell ref="A524:A528"/>
    <mergeCell ref="A530:A534"/>
    <mergeCell ref="A536:A540"/>
    <mergeCell ref="A470:A474"/>
    <mergeCell ref="A476:A480"/>
    <mergeCell ref="A482:A486"/>
    <mergeCell ref="A488:A492"/>
    <mergeCell ref="A494:A498"/>
    <mergeCell ref="A500:A504"/>
    <mergeCell ref="A386:A390"/>
    <mergeCell ref="A380:A384"/>
    <mergeCell ref="A464:A468"/>
    <mergeCell ref="A440:A444"/>
    <mergeCell ref="A446:A450"/>
    <mergeCell ref="A38:A42"/>
    <mergeCell ref="A44:A48"/>
    <mergeCell ref="A254:A258"/>
    <mergeCell ref="A278:A282"/>
    <mergeCell ref="A272:A276"/>
    <mergeCell ref="A266:A270"/>
    <mergeCell ref="A260:A264"/>
    <mergeCell ref="A2:A6"/>
    <mergeCell ref="A8:A12"/>
    <mergeCell ref="A14:A18"/>
    <mergeCell ref="A20:A24"/>
    <mergeCell ref="A26:A30"/>
    <mergeCell ref="A32:A36"/>
    <mergeCell ref="A50:A54"/>
    <mergeCell ref="A56:A60"/>
    <mergeCell ref="A62:A66"/>
    <mergeCell ref="A68:A72"/>
    <mergeCell ref="A74:A78"/>
    <mergeCell ref="A80:A84"/>
    <mergeCell ref="A86:A90"/>
    <mergeCell ref="A128:A132"/>
    <mergeCell ref="A134:A138"/>
    <mergeCell ref="A140:A144"/>
    <mergeCell ref="A92:A96"/>
    <mergeCell ref="A98:A102"/>
    <mergeCell ref="A104:A108"/>
    <mergeCell ref="A110:A114"/>
    <mergeCell ref="A116:A120"/>
    <mergeCell ref="A122:A126"/>
    <mergeCell ref="A146:A150"/>
    <mergeCell ref="A152:A156"/>
    <mergeCell ref="A158:A162"/>
    <mergeCell ref="A164:A168"/>
    <mergeCell ref="A170:A174"/>
    <mergeCell ref="A176:A180"/>
    <mergeCell ref="A182:A186"/>
    <mergeCell ref="A188:A192"/>
    <mergeCell ref="A194:A198"/>
    <mergeCell ref="A200:A204"/>
    <mergeCell ref="A206:A210"/>
    <mergeCell ref="A212:A216"/>
    <mergeCell ref="A218:A222"/>
    <mergeCell ref="A224:A228"/>
    <mergeCell ref="A230:A234"/>
    <mergeCell ref="A236:A240"/>
    <mergeCell ref="A242:A246"/>
    <mergeCell ref="A248:A252"/>
    <mergeCell ref="A290:A294"/>
    <mergeCell ref="A284:A288"/>
    <mergeCell ref="A296:A300"/>
    <mergeCell ref="A308:A312"/>
    <mergeCell ref="A302:A306"/>
    <mergeCell ref="A320:A324"/>
    <mergeCell ref="A314:A318"/>
    <mergeCell ref="A398:A402"/>
    <mergeCell ref="A416:A420"/>
    <mergeCell ref="A332:A336"/>
    <mergeCell ref="A326:A330"/>
    <mergeCell ref="A344:A348"/>
    <mergeCell ref="A338:A342"/>
    <mergeCell ref="A350:A354"/>
    <mergeCell ref="A368:A372"/>
    <mergeCell ref="A362:A366"/>
    <mergeCell ref="A356:A360"/>
    <mergeCell ref="A434:A438"/>
    <mergeCell ref="A428:A432"/>
    <mergeCell ref="A422:A426"/>
    <mergeCell ref="A452:A456"/>
    <mergeCell ref="A458:A462"/>
    <mergeCell ref="B7:F7"/>
    <mergeCell ref="A374:A378"/>
    <mergeCell ref="A392:A396"/>
    <mergeCell ref="A410:A414"/>
    <mergeCell ref="A404:A408"/>
  </mergeCells>
  <conditionalFormatting sqref="B2:F6 B8:F18 B7">
    <cfRule type="uniqueValues" priority="201" dxfId="0" stopIfTrue="1">
      <formula>AND(COUNTIF($B$2:$F$6,B2)+COUNTIF($B$8:$F$18,B2)+COUNTIF($B$7:$B$7,B2)=1,NOT(ISBLANK(B2)))</formula>
    </cfRule>
  </conditionalFormatting>
  <conditionalFormatting sqref="B20:F36">
    <cfRule type="uniqueValues" priority="200" dxfId="0" stopIfTrue="1">
      <formula>AND(COUNTIF($B$20:$F$36,B20)=1,NOT(ISBLANK(B20)))</formula>
    </cfRule>
  </conditionalFormatting>
  <conditionalFormatting sqref="B38:F54">
    <cfRule type="uniqueValues" priority="199" dxfId="0" stopIfTrue="1">
      <formula>AND(COUNTIF($B$38:$F$54,B38)=1,NOT(ISBLANK(B38)))</formula>
    </cfRule>
  </conditionalFormatting>
  <conditionalFormatting sqref="B56:F72">
    <cfRule type="uniqueValues" priority="198" dxfId="0" stopIfTrue="1">
      <formula>AND(COUNTIF($B$56:$F$72,B56)=1,NOT(ISBLANK(B56)))</formula>
    </cfRule>
  </conditionalFormatting>
  <conditionalFormatting sqref="B74:F90">
    <cfRule type="uniqueValues" priority="197" dxfId="0" stopIfTrue="1">
      <formula>AND(COUNTIF($B$74:$F$90,B74)=1,NOT(ISBLANK(B74)))</formula>
    </cfRule>
  </conditionalFormatting>
  <conditionalFormatting sqref="B92:F108">
    <cfRule type="uniqueValues" priority="196" dxfId="0" stopIfTrue="1">
      <formula>AND(COUNTIF($B$92:$F$108,B92)=1,NOT(ISBLANK(B92)))</formula>
    </cfRule>
  </conditionalFormatting>
  <conditionalFormatting sqref="B110:F126">
    <cfRule type="uniqueValues" priority="195" dxfId="0" stopIfTrue="1">
      <formula>AND(COUNTIF($B$110:$F$126,B110)=1,NOT(ISBLANK(B110)))</formula>
    </cfRule>
  </conditionalFormatting>
  <conditionalFormatting sqref="B128:F144">
    <cfRule type="uniqueValues" priority="194" dxfId="0" stopIfTrue="1">
      <formula>AND(COUNTIF($B$128:$F$144,B128)=1,NOT(ISBLANK(B128)))</formula>
    </cfRule>
  </conditionalFormatting>
  <conditionalFormatting sqref="B146:F162">
    <cfRule type="uniqueValues" priority="193" dxfId="0" stopIfTrue="1">
      <formula>AND(COUNTIF($B$146:$F$162,B146)=1,NOT(ISBLANK(B146)))</formula>
    </cfRule>
  </conditionalFormatting>
  <conditionalFormatting sqref="B164:F180">
    <cfRule type="uniqueValues" priority="192" dxfId="0" stopIfTrue="1">
      <formula>AND(COUNTIF($B$164:$F$180,B164)=1,NOT(ISBLANK(B164)))</formula>
    </cfRule>
  </conditionalFormatting>
  <conditionalFormatting sqref="B182:F198">
    <cfRule type="uniqueValues" priority="191" dxfId="0" stopIfTrue="1">
      <formula>AND(COUNTIF($B$182:$F$198,B182)=1,NOT(ISBLANK(B182)))</formula>
    </cfRule>
  </conditionalFormatting>
  <conditionalFormatting sqref="B200:F216">
    <cfRule type="uniqueValues" priority="190" dxfId="0" stopIfTrue="1">
      <formula>AND(COUNTIF($B$200:$F$216,B200)=1,NOT(ISBLANK(B200)))</formula>
    </cfRule>
  </conditionalFormatting>
  <conditionalFormatting sqref="B218:F234">
    <cfRule type="uniqueValues" priority="189" dxfId="0" stopIfTrue="1">
      <formula>AND(COUNTIF($B$218:$F$234,B218)=1,NOT(ISBLANK(B218)))</formula>
    </cfRule>
  </conditionalFormatting>
  <conditionalFormatting sqref="B236:F252">
    <cfRule type="uniqueValues" priority="188" dxfId="0" stopIfTrue="1">
      <formula>AND(COUNTIF($B$236:$F$252,B236)=1,NOT(ISBLANK(B236)))</formula>
    </cfRule>
  </conditionalFormatting>
  <conditionalFormatting sqref="B254:F270">
    <cfRule type="uniqueValues" priority="187" dxfId="0" stopIfTrue="1">
      <formula>AND(COUNTIF($B$254:$F$270,B254)=1,NOT(ISBLANK(B254)))</formula>
    </cfRule>
  </conditionalFormatting>
  <conditionalFormatting sqref="B272:F288">
    <cfRule type="uniqueValues" priority="186" dxfId="0" stopIfTrue="1">
      <formula>AND(COUNTIF($B$272:$F$288,B272)=1,NOT(ISBLANK(B272)))</formula>
    </cfRule>
  </conditionalFormatting>
  <conditionalFormatting sqref="B290:F306">
    <cfRule type="uniqueValues" priority="185" dxfId="0" stopIfTrue="1">
      <formula>AND(COUNTIF($B$290:$F$306,B290)=1,NOT(ISBLANK(B290)))</formula>
    </cfRule>
  </conditionalFormatting>
  <conditionalFormatting sqref="B308:F324">
    <cfRule type="uniqueValues" priority="184" dxfId="0" stopIfTrue="1">
      <formula>AND(COUNTIF($B$308:$F$324,B308)=1,NOT(ISBLANK(B308)))</formula>
    </cfRule>
  </conditionalFormatting>
  <conditionalFormatting sqref="B326:F342">
    <cfRule type="uniqueValues" priority="183" dxfId="0" stopIfTrue="1">
      <formula>AND(COUNTIF($B$326:$F$342,B326)=1,NOT(ISBLANK(B326)))</formula>
    </cfRule>
  </conditionalFormatting>
  <conditionalFormatting sqref="B344:F360">
    <cfRule type="uniqueValues" priority="182" dxfId="0" stopIfTrue="1">
      <formula>AND(COUNTIF($B$344:$F$360,B344)=1,NOT(ISBLANK(B344)))</formula>
    </cfRule>
  </conditionalFormatting>
  <conditionalFormatting sqref="B362:F378">
    <cfRule type="uniqueValues" priority="181" dxfId="0" stopIfTrue="1">
      <formula>AND(COUNTIF($B$362:$F$378,B362)=1,NOT(ISBLANK(B362)))</formula>
    </cfRule>
  </conditionalFormatting>
  <conditionalFormatting sqref="B380:F396">
    <cfRule type="uniqueValues" priority="180" dxfId="0" stopIfTrue="1">
      <formula>AND(COUNTIF($B$380:$F$396,B380)=1,NOT(ISBLANK(B380)))</formula>
    </cfRule>
  </conditionalFormatting>
  <conditionalFormatting sqref="B398:F414">
    <cfRule type="uniqueValues" priority="179" dxfId="0" stopIfTrue="1">
      <formula>AND(COUNTIF($B$398:$F$414,B398)=1,NOT(ISBLANK(B398)))</formula>
    </cfRule>
  </conditionalFormatting>
  <conditionalFormatting sqref="B416:F432">
    <cfRule type="uniqueValues" priority="178" dxfId="0" stopIfTrue="1">
      <formula>AND(COUNTIF($B$416:$F$432,B416)=1,NOT(ISBLANK(B416)))</formula>
    </cfRule>
  </conditionalFormatting>
  <conditionalFormatting sqref="B434:F450">
    <cfRule type="uniqueValues" priority="177" dxfId="0" stopIfTrue="1">
      <formula>AND(COUNTIF($B$434:$F$450,B434)=1,NOT(ISBLANK(B434)))</formula>
    </cfRule>
  </conditionalFormatting>
  <conditionalFormatting sqref="B452:F468">
    <cfRule type="uniqueValues" priority="176" dxfId="0" stopIfTrue="1">
      <formula>AND(COUNTIF($B$452:$F$468,B452)=1,NOT(ISBLANK(B452)))</formula>
    </cfRule>
  </conditionalFormatting>
  <conditionalFormatting sqref="B470:F486">
    <cfRule type="uniqueValues" priority="175" dxfId="0" stopIfTrue="1">
      <formula>AND(COUNTIF($B$470:$F$486,B470)=1,NOT(ISBLANK(B470)))</formula>
    </cfRule>
  </conditionalFormatting>
  <conditionalFormatting sqref="B488:F504">
    <cfRule type="uniqueValues" priority="174" dxfId="0" stopIfTrue="1">
      <formula>AND(COUNTIF($B$488:$F$504,B488)=1,NOT(ISBLANK(B488)))</formula>
    </cfRule>
  </conditionalFormatting>
  <conditionalFormatting sqref="B506:F522">
    <cfRule type="uniqueValues" priority="173" dxfId="0" stopIfTrue="1">
      <formula>AND(COUNTIF($B$506:$F$522,B506)=1,NOT(ISBLANK(B506)))</formula>
    </cfRule>
  </conditionalFormatting>
  <conditionalFormatting sqref="B524:F540">
    <cfRule type="uniqueValues" priority="172" dxfId="0" stopIfTrue="1">
      <formula>AND(COUNTIF($B$524:$F$540,B524)=1,NOT(ISBLANK(B524)))</formula>
    </cfRule>
  </conditionalFormatting>
  <conditionalFormatting sqref="B542:F558">
    <cfRule type="uniqueValues" priority="171" dxfId="0" stopIfTrue="1">
      <formula>AND(COUNTIF($B$542:$F$558,B542)=1,NOT(ISBLANK(B542)))</formula>
    </cfRule>
  </conditionalFormatting>
  <conditionalFormatting sqref="B560:F576">
    <cfRule type="uniqueValues" priority="170" dxfId="0" stopIfTrue="1">
      <formula>AND(COUNTIF($B$560:$F$576,B560)=1,NOT(ISBLANK(B560)))</formula>
    </cfRule>
  </conditionalFormatting>
  <conditionalFormatting sqref="B578:F594">
    <cfRule type="uniqueValues" priority="169" dxfId="0" stopIfTrue="1">
      <formula>AND(COUNTIF($B$578:$F$594,B578)=1,NOT(ISBLANK(B578)))</formula>
    </cfRule>
  </conditionalFormatting>
  <conditionalFormatting sqref="B596:F612">
    <cfRule type="uniqueValues" priority="168" dxfId="0" stopIfTrue="1">
      <formula>AND(COUNTIF($B$596:$F$612,B596)=1,NOT(ISBLANK(B596)))</formula>
    </cfRule>
  </conditionalFormatting>
  <conditionalFormatting sqref="B614:F630">
    <cfRule type="uniqueValues" priority="167" dxfId="0" stopIfTrue="1">
      <formula>AND(COUNTIF($B$614:$F$630,B614)=1,NOT(ISBLANK(B614)))</formula>
    </cfRule>
  </conditionalFormatting>
  <conditionalFormatting sqref="B632:F648">
    <cfRule type="uniqueValues" priority="166" dxfId="0" stopIfTrue="1">
      <formula>AND(COUNTIF($B$632:$F$648,B632)=1,NOT(ISBLANK(B632)))</formula>
    </cfRule>
  </conditionalFormatting>
  <conditionalFormatting sqref="B650:F666">
    <cfRule type="uniqueValues" priority="165" dxfId="0" stopIfTrue="1">
      <formula>AND(COUNTIF($B$650:$F$666,B650)=1,NOT(ISBLANK(B650)))</formula>
    </cfRule>
  </conditionalFormatting>
  <conditionalFormatting sqref="B668:F684">
    <cfRule type="uniqueValues" priority="164" dxfId="0" stopIfTrue="1">
      <formula>AND(COUNTIF($B$668:$F$684,B668)=1,NOT(ISBLANK(B668)))</formula>
    </cfRule>
  </conditionalFormatting>
  <conditionalFormatting sqref="B686:F702">
    <cfRule type="uniqueValues" priority="163" dxfId="0" stopIfTrue="1">
      <formula>AND(COUNTIF($B$686:$F$702,B686)=1,NOT(ISBLANK(B686)))</formula>
    </cfRule>
  </conditionalFormatting>
  <conditionalFormatting sqref="B704:F720">
    <cfRule type="uniqueValues" priority="162" dxfId="0" stopIfTrue="1">
      <formula>AND(COUNTIF($B$704:$F$720,B704)=1,NOT(ISBLANK(B704)))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Bienvenue</cp:lastModifiedBy>
  <dcterms:created xsi:type="dcterms:W3CDTF">2015-01-31T12:52:28Z</dcterms:created>
  <dcterms:modified xsi:type="dcterms:W3CDTF">2015-03-13T10:07:59Z</dcterms:modified>
  <cp:category/>
  <cp:version/>
  <cp:contentType/>
  <cp:contentStatus/>
</cp:coreProperties>
</file>